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dSt-KY Rate Case\2021 KY Rate Case\Direct Testimony\Densman\"/>
    </mc:Choice>
  </mc:AlternateContent>
  <xr:revisionPtr revIDLastSave="0" documentId="13_ncr:1_{541D4CFF-8E75-4608-88EC-E887CE4902E3}" xr6:coauthVersionLast="47" xr6:coauthVersionMax="47" xr10:uidLastSave="{00000000-0000-0000-0000-000000000000}"/>
  <bookViews>
    <workbookView xWindow="-120" yWindow="-120" windowWidth="29040" windowHeight="15840" xr2:uid="{BBDE8B1C-2B08-4607-AAA2-53F5F86A3963}"/>
  </bookViews>
  <sheets>
    <sheet name="WNA Summary" sheetId="1" r:id="rId1"/>
    <sheet name="WNA" sheetId="2" r:id="rId2"/>
  </sheets>
  <definedNames>
    <definedName name="__123Graph_A" hidden="1">#REF!</definedName>
    <definedName name="__123Graph_B" hidden="1">#REF!</definedName>
    <definedName name="__123Graph_X" hidden="1">#REF!</definedName>
    <definedName name="_Dist_Bin" hidden="1">#REF!</definedName>
    <definedName name="_Dist_Values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Regression_Out" localSheetId="1" hidden="1">#REF!</definedName>
    <definedName name="_Regression_Out" hidden="1">#REF!</definedName>
    <definedName name="_Regression_Y" localSheetId="1" hidden="1">#REF!</definedName>
    <definedName name="_Regression_Y" hidden="1">#REF!</definedName>
    <definedName name="_xlnm.Print_Area" localSheetId="1">WNA!$A$13:$N$95</definedName>
    <definedName name="_xlnm.Print_Area" localSheetId="0">'WNA Summary'!$A$1:$S$32</definedName>
    <definedName name="_xlnm.Print_Titles" localSheetId="1">WNA!$A:$B,WNA!$3:$16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2" l="1"/>
  <c r="P74" i="2"/>
  <c r="Q74" i="2" s="1"/>
  <c r="R74" i="2" s="1"/>
  <c r="S74" i="2" s="1"/>
  <c r="T74" i="2" s="1"/>
  <c r="U74" i="2" s="1"/>
  <c r="V74" i="2" s="1"/>
  <c r="W74" i="2" s="1"/>
  <c r="X74" i="2" s="1"/>
  <c r="Y74" i="2" s="1"/>
  <c r="Z74" i="2" s="1"/>
  <c r="AA74" i="2" s="1"/>
  <c r="AB74" i="2" s="1"/>
  <c r="AC74" i="2" s="1"/>
  <c r="AD74" i="2" s="1"/>
  <c r="AE74" i="2" s="1"/>
  <c r="AF74" i="2" s="1"/>
  <c r="AG74" i="2" s="1"/>
  <c r="AH74" i="2" s="1"/>
  <c r="AI74" i="2" s="1"/>
  <c r="AJ74" i="2" s="1"/>
  <c r="AK74" i="2" s="1"/>
  <c r="AL74" i="2" s="1"/>
  <c r="AM74" i="2" s="1"/>
  <c r="AN74" i="2" s="1"/>
  <c r="AO74" i="2" s="1"/>
  <c r="AP74" i="2" s="1"/>
  <c r="AQ74" i="2" s="1"/>
  <c r="AR74" i="2" s="1"/>
  <c r="AS74" i="2" s="1"/>
  <c r="AT74" i="2" s="1"/>
  <c r="AU74" i="2" s="1"/>
  <c r="AV74" i="2" s="1"/>
  <c r="AW74" i="2" s="1"/>
  <c r="AX74" i="2" s="1"/>
  <c r="AY74" i="2" s="1"/>
  <c r="AZ74" i="2" s="1"/>
  <c r="BA74" i="2" s="1"/>
  <c r="BB74" i="2" s="1"/>
  <c r="BC74" i="2" s="1"/>
  <c r="BD74" i="2" s="1"/>
  <c r="BE74" i="2" s="1"/>
  <c r="BF74" i="2" s="1"/>
  <c r="BG74" i="2" s="1"/>
  <c r="BH74" i="2" s="1"/>
  <c r="BI74" i="2" s="1"/>
  <c r="BJ74" i="2" s="1"/>
  <c r="BK74" i="2" s="1"/>
  <c r="BL74" i="2" s="1"/>
  <c r="BM74" i="2" s="1"/>
  <c r="BN74" i="2" s="1"/>
  <c r="BO74" i="2" s="1"/>
  <c r="BP74" i="2" s="1"/>
  <c r="BQ74" i="2" s="1"/>
  <c r="BR74" i="2" s="1"/>
  <c r="BS74" i="2" s="1"/>
  <c r="BT74" i="2" s="1"/>
  <c r="BU74" i="2" s="1"/>
  <c r="BV74" i="2" s="1"/>
  <c r="BW74" i="2" s="1"/>
  <c r="BX74" i="2" s="1"/>
  <c r="BY74" i="2" s="1"/>
  <c r="BZ74" i="2" s="1"/>
  <c r="CA74" i="2" s="1"/>
  <c r="CB74" i="2" s="1"/>
  <c r="CC74" i="2" s="1"/>
  <c r="CD74" i="2" s="1"/>
  <c r="CE74" i="2" s="1"/>
  <c r="CF74" i="2" s="1"/>
  <c r="CG74" i="2" s="1"/>
  <c r="CH74" i="2" s="1"/>
  <c r="P73" i="2"/>
  <c r="Q73" i="2" s="1"/>
  <c r="R73" i="2" s="1"/>
  <c r="C55" i="2"/>
  <c r="D55" i="2" s="1"/>
  <c r="P46" i="2"/>
  <c r="Q46" i="2" s="1"/>
  <c r="R46" i="2" s="1"/>
  <c r="S46" i="2" s="1"/>
  <c r="S57" i="2" s="1"/>
  <c r="CH41" i="2"/>
  <c r="CE41" i="2"/>
  <c r="CB41" i="2"/>
  <c r="BV41" i="2"/>
  <c r="BL41" i="2"/>
  <c r="BK41" i="2"/>
  <c r="BJ41" i="2"/>
  <c r="BG41" i="2"/>
  <c r="AX41" i="2"/>
  <c r="AU41" i="2"/>
  <c r="AS41" i="2"/>
  <c r="AR41" i="2"/>
  <c r="AM41" i="2"/>
  <c r="AI41" i="2"/>
  <c r="AA41" i="2"/>
  <c r="X41" i="2"/>
  <c r="W41" i="2"/>
  <c r="T41" i="2"/>
  <c r="O41" i="2"/>
  <c r="CH38" i="2"/>
  <c r="CG38" i="2"/>
  <c r="CG41" i="2" s="1"/>
  <c r="CF38" i="2"/>
  <c r="CF41" i="2" s="1"/>
  <c r="CE38" i="2"/>
  <c r="CD38" i="2"/>
  <c r="CD41" i="2" s="1"/>
  <c r="CC38" i="2"/>
  <c r="CC41" i="2" s="1"/>
  <c r="CB38" i="2"/>
  <c r="CA38" i="2"/>
  <c r="CA41" i="2" s="1"/>
  <c r="BZ38" i="2"/>
  <c r="BZ41" i="2" s="1"/>
  <c r="BY38" i="2"/>
  <c r="BY41" i="2" s="1"/>
  <c r="BX38" i="2"/>
  <c r="BX41" i="2" s="1"/>
  <c r="BW38" i="2"/>
  <c r="BW41" i="2" s="1"/>
  <c r="BV38" i="2"/>
  <c r="BU38" i="2"/>
  <c r="BU41" i="2" s="1"/>
  <c r="BT38" i="2"/>
  <c r="BT41" i="2" s="1"/>
  <c r="BS38" i="2"/>
  <c r="BS41" i="2" s="1"/>
  <c r="BR38" i="2"/>
  <c r="BR41" i="2" s="1"/>
  <c r="BQ38" i="2"/>
  <c r="BQ41" i="2" s="1"/>
  <c r="BP38" i="2"/>
  <c r="BP41" i="2" s="1"/>
  <c r="BO38" i="2"/>
  <c r="BO41" i="2" s="1"/>
  <c r="BN38" i="2"/>
  <c r="BN41" i="2" s="1"/>
  <c r="BM38" i="2"/>
  <c r="BM41" i="2" s="1"/>
  <c r="BL38" i="2"/>
  <c r="BK38" i="2"/>
  <c r="BJ38" i="2"/>
  <c r="BI38" i="2"/>
  <c r="BI41" i="2" s="1"/>
  <c r="BH38" i="2"/>
  <c r="BH41" i="2" s="1"/>
  <c r="BG38" i="2"/>
  <c r="BF38" i="2"/>
  <c r="BF41" i="2" s="1"/>
  <c r="BE38" i="2"/>
  <c r="BE41" i="2" s="1"/>
  <c r="BD38" i="2"/>
  <c r="BD41" i="2" s="1"/>
  <c r="BC38" i="2"/>
  <c r="BC41" i="2" s="1"/>
  <c r="BB38" i="2"/>
  <c r="BB41" i="2" s="1"/>
  <c r="BA38" i="2"/>
  <c r="BA41" i="2" s="1"/>
  <c r="AZ38" i="2"/>
  <c r="AZ41" i="2" s="1"/>
  <c r="AY38" i="2"/>
  <c r="AY41" i="2" s="1"/>
  <c r="AX38" i="2"/>
  <c r="AW38" i="2"/>
  <c r="AW41" i="2" s="1"/>
  <c r="AV38" i="2"/>
  <c r="AV41" i="2" s="1"/>
  <c r="AU38" i="2"/>
  <c r="AT38" i="2"/>
  <c r="AT41" i="2" s="1"/>
  <c r="AS38" i="2"/>
  <c r="AR38" i="2"/>
  <c r="AQ38" i="2"/>
  <c r="AQ41" i="2" s="1"/>
  <c r="AP38" i="2"/>
  <c r="AP41" i="2" s="1"/>
  <c r="AO38" i="2"/>
  <c r="AO41" i="2" s="1"/>
  <c r="AN38" i="2"/>
  <c r="AN41" i="2" s="1"/>
  <c r="AM38" i="2"/>
  <c r="AL38" i="2"/>
  <c r="AL41" i="2" s="1"/>
  <c r="AK38" i="2"/>
  <c r="AK41" i="2" s="1"/>
  <c r="AJ38" i="2"/>
  <c r="AJ41" i="2" s="1"/>
  <c r="AI38" i="2"/>
  <c r="AH38" i="2"/>
  <c r="AH41" i="2" s="1"/>
  <c r="AG38" i="2"/>
  <c r="AG41" i="2" s="1"/>
  <c r="AF38" i="2"/>
  <c r="AF41" i="2" s="1"/>
  <c r="AE38" i="2"/>
  <c r="AE41" i="2" s="1"/>
  <c r="AD38" i="2"/>
  <c r="AD41" i="2" s="1"/>
  <c r="AC38" i="2"/>
  <c r="AC41" i="2" s="1"/>
  <c r="AB38" i="2"/>
  <c r="AB41" i="2" s="1"/>
  <c r="AA38" i="2"/>
  <c r="Z38" i="2"/>
  <c r="Z41" i="2" s="1"/>
  <c r="Y38" i="2"/>
  <c r="Y41" i="2" s="1"/>
  <c r="X38" i="2"/>
  <c r="W38" i="2"/>
  <c r="V38" i="2"/>
  <c r="V41" i="2" s="1"/>
  <c r="U38" i="2"/>
  <c r="U41" i="2" s="1"/>
  <c r="T38" i="2"/>
  <c r="S38" i="2"/>
  <c r="S41" i="2" s="1"/>
  <c r="R38" i="2"/>
  <c r="R41" i="2" s="1"/>
  <c r="Q38" i="2"/>
  <c r="Q41" i="2" s="1"/>
  <c r="P38" i="2"/>
  <c r="P41" i="2" s="1"/>
  <c r="O38" i="2"/>
  <c r="P20" i="2"/>
  <c r="Q20" i="2" s="1"/>
  <c r="R20" i="2" s="1"/>
  <c r="S20" i="2" s="1"/>
  <c r="T20" i="2" s="1"/>
  <c r="U20" i="2" s="1"/>
  <c r="V20" i="2" s="1"/>
  <c r="W20" i="2" s="1"/>
  <c r="X20" i="2" s="1"/>
  <c r="Y20" i="2" s="1"/>
  <c r="Z20" i="2" s="1"/>
  <c r="AA20" i="2" s="1"/>
  <c r="AB20" i="2" s="1"/>
  <c r="AC20" i="2" s="1"/>
  <c r="AD20" i="2" s="1"/>
  <c r="AE20" i="2" s="1"/>
  <c r="AF20" i="2" s="1"/>
  <c r="AG20" i="2" s="1"/>
  <c r="AH20" i="2" s="1"/>
  <c r="AI20" i="2" s="1"/>
  <c r="AJ20" i="2" s="1"/>
  <c r="AK20" i="2" s="1"/>
  <c r="AL20" i="2" s="1"/>
  <c r="AM20" i="2" s="1"/>
  <c r="AN20" i="2" s="1"/>
  <c r="AO20" i="2" s="1"/>
  <c r="AP20" i="2" s="1"/>
  <c r="AQ20" i="2" s="1"/>
  <c r="AR20" i="2" s="1"/>
  <c r="AS20" i="2" s="1"/>
  <c r="AT20" i="2" s="1"/>
  <c r="AU20" i="2" s="1"/>
  <c r="AV20" i="2" s="1"/>
  <c r="AW20" i="2" s="1"/>
  <c r="AX20" i="2" s="1"/>
  <c r="AY20" i="2" s="1"/>
  <c r="AZ20" i="2" s="1"/>
  <c r="BA20" i="2" s="1"/>
  <c r="BB20" i="2" s="1"/>
  <c r="BC20" i="2" s="1"/>
  <c r="BD20" i="2" s="1"/>
  <c r="BE20" i="2" s="1"/>
  <c r="BF20" i="2" s="1"/>
  <c r="BG20" i="2" s="1"/>
  <c r="BH20" i="2" s="1"/>
  <c r="BI20" i="2" s="1"/>
  <c r="BJ20" i="2" s="1"/>
  <c r="BK20" i="2" s="1"/>
  <c r="BL20" i="2" s="1"/>
  <c r="BM20" i="2" s="1"/>
  <c r="BN20" i="2" s="1"/>
  <c r="BO20" i="2" s="1"/>
  <c r="BP20" i="2" s="1"/>
  <c r="BQ20" i="2" s="1"/>
  <c r="BR20" i="2" s="1"/>
  <c r="BS20" i="2" s="1"/>
  <c r="BT20" i="2" s="1"/>
  <c r="BU20" i="2" s="1"/>
  <c r="BV20" i="2" s="1"/>
  <c r="BW20" i="2" s="1"/>
  <c r="BX20" i="2" s="1"/>
  <c r="BY20" i="2" s="1"/>
  <c r="BZ20" i="2" s="1"/>
  <c r="CA20" i="2" s="1"/>
  <c r="CB20" i="2" s="1"/>
  <c r="CC20" i="2" s="1"/>
  <c r="CD20" i="2" s="1"/>
  <c r="CE20" i="2" s="1"/>
  <c r="CF20" i="2" s="1"/>
  <c r="CG20" i="2" s="1"/>
  <c r="CH20" i="2" s="1"/>
  <c r="P19" i="2"/>
  <c r="Q19" i="2" s="1"/>
  <c r="R19" i="2" s="1"/>
  <c r="S19" i="2" s="1"/>
  <c r="Y15" i="2"/>
  <c r="AK15" i="2" s="1"/>
  <c r="AW15" i="2" s="1"/>
  <c r="BI15" i="2" s="1"/>
  <c r="BU15" i="2" s="1"/>
  <c r="CG15" i="2" s="1"/>
  <c r="V15" i="2"/>
  <c r="AH15" i="2" s="1"/>
  <c r="AT15" i="2" s="1"/>
  <c r="BF15" i="2" s="1"/>
  <c r="BR15" i="2" s="1"/>
  <c r="CD15" i="2" s="1"/>
  <c r="Z15" i="2"/>
  <c r="AL15" i="2" s="1"/>
  <c r="AX15" i="2" s="1"/>
  <c r="BJ15" i="2" s="1"/>
  <c r="BV15" i="2" s="1"/>
  <c r="CH15" i="2" s="1"/>
  <c r="X15" i="2"/>
  <c r="AJ15" i="2" s="1"/>
  <c r="AV15" i="2" s="1"/>
  <c r="BH15" i="2" s="1"/>
  <c r="BT15" i="2" s="1"/>
  <c r="CF15" i="2" s="1"/>
  <c r="W15" i="2"/>
  <c r="AI15" i="2" s="1"/>
  <c r="AU15" i="2" s="1"/>
  <c r="BG15" i="2" s="1"/>
  <c r="BS15" i="2" s="1"/>
  <c r="CE15" i="2" s="1"/>
  <c r="U15" i="2"/>
  <c r="AG15" i="2" s="1"/>
  <c r="AS15" i="2" s="1"/>
  <c r="BE15" i="2" s="1"/>
  <c r="BQ15" i="2" s="1"/>
  <c r="CC15" i="2" s="1"/>
  <c r="T15" i="2"/>
  <c r="AF15" i="2" s="1"/>
  <c r="AR15" i="2" s="1"/>
  <c r="BD15" i="2" s="1"/>
  <c r="BP15" i="2" s="1"/>
  <c r="CB15" i="2" s="1"/>
  <c r="S15" i="2"/>
  <c r="AE15" i="2" s="1"/>
  <c r="AQ15" i="2" s="1"/>
  <c r="BC15" i="2" s="1"/>
  <c r="BO15" i="2" s="1"/>
  <c r="CA15" i="2" s="1"/>
  <c r="R15" i="2"/>
  <c r="AD15" i="2" s="1"/>
  <c r="AP15" i="2" s="1"/>
  <c r="BB15" i="2" s="1"/>
  <c r="BN15" i="2" s="1"/>
  <c r="BZ15" i="2" s="1"/>
  <c r="Q15" i="2"/>
  <c r="AC15" i="2" s="1"/>
  <c r="AO15" i="2" s="1"/>
  <c r="BA15" i="2" s="1"/>
  <c r="BM15" i="2" s="1"/>
  <c r="BY15" i="2" s="1"/>
  <c r="P15" i="2"/>
  <c r="AB15" i="2" s="1"/>
  <c r="AN15" i="2" s="1"/>
  <c r="AZ15" i="2" s="1"/>
  <c r="BL15" i="2" s="1"/>
  <c r="BX15" i="2" s="1"/>
  <c r="O15" i="2"/>
  <c r="AA15" i="2" s="1"/>
  <c r="AM15" i="2" s="1"/>
  <c r="AY15" i="2" s="1"/>
  <c r="BK15" i="2" s="1"/>
  <c r="BW15" i="2" s="1"/>
  <c r="Z14" i="2"/>
  <c r="AL14" i="2" s="1"/>
  <c r="AX14" i="2" s="1"/>
  <c r="BJ14" i="2" s="1"/>
  <c r="BV14" i="2" s="1"/>
  <c r="CH14" i="2" s="1"/>
  <c r="Y14" i="2"/>
  <c r="AK14" i="2" s="1"/>
  <c r="AW14" i="2" s="1"/>
  <c r="BI14" i="2" s="1"/>
  <c r="BU14" i="2" s="1"/>
  <c r="CG14" i="2" s="1"/>
  <c r="X14" i="2"/>
  <c r="AJ14" i="2" s="1"/>
  <c r="AV14" i="2" s="1"/>
  <c r="BH14" i="2" s="1"/>
  <c r="BT14" i="2" s="1"/>
  <c r="CF14" i="2" s="1"/>
  <c r="W14" i="2"/>
  <c r="AI14" i="2" s="1"/>
  <c r="AU14" i="2" s="1"/>
  <c r="BG14" i="2" s="1"/>
  <c r="BS14" i="2" s="1"/>
  <c r="CE14" i="2" s="1"/>
  <c r="V14" i="2"/>
  <c r="AH14" i="2" s="1"/>
  <c r="AT14" i="2" s="1"/>
  <c r="BF14" i="2" s="1"/>
  <c r="BR14" i="2" s="1"/>
  <c r="CD14" i="2" s="1"/>
  <c r="U14" i="2"/>
  <c r="AG14" i="2" s="1"/>
  <c r="AS14" i="2" s="1"/>
  <c r="BE14" i="2" s="1"/>
  <c r="BQ14" i="2" s="1"/>
  <c r="CC14" i="2" s="1"/>
  <c r="T14" i="2"/>
  <c r="AF14" i="2" s="1"/>
  <c r="AR14" i="2" s="1"/>
  <c r="BD14" i="2" s="1"/>
  <c r="BP14" i="2" s="1"/>
  <c r="CB14" i="2" s="1"/>
  <c r="S14" i="2"/>
  <c r="AE14" i="2" s="1"/>
  <c r="AQ14" i="2" s="1"/>
  <c r="BC14" i="2" s="1"/>
  <c r="BO14" i="2" s="1"/>
  <c r="CA14" i="2" s="1"/>
  <c r="R14" i="2"/>
  <c r="AD14" i="2" s="1"/>
  <c r="AP14" i="2" s="1"/>
  <c r="BB14" i="2" s="1"/>
  <c r="BN14" i="2" s="1"/>
  <c r="BZ14" i="2" s="1"/>
  <c r="Q14" i="2"/>
  <c r="AC14" i="2" s="1"/>
  <c r="AO14" i="2" s="1"/>
  <c r="BA14" i="2" s="1"/>
  <c r="BM14" i="2" s="1"/>
  <c r="BY14" i="2" s="1"/>
  <c r="P14" i="2"/>
  <c r="AB14" i="2" s="1"/>
  <c r="AN14" i="2" s="1"/>
  <c r="AZ14" i="2" s="1"/>
  <c r="BL14" i="2" s="1"/>
  <c r="BX14" i="2" s="1"/>
  <c r="O14" i="2"/>
  <c r="AA14" i="2" s="1"/>
  <c r="AM14" i="2" s="1"/>
  <c r="AY14" i="2" s="1"/>
  <c r="BK14" i="2" s="1"/>
  <c r="BW14" i="2" s="1"/>
  <c r="D10" i="2"/>
  <c r="R207" i="1"/>
  <c r="R205" i="1"/>
  <c r="T204" i="1"/>
  <c r="R201" i="1"/>
  <c r="T201" i="1" s="1"/>
  <c r="T207" i="1" s="1"/>
  <c r="Q30" i="1"/>
  <c r="P30" i="1"/>
  <c r="Q28" i="1"/>
  <c r="R27" i="1"/>
  <c r="Q27" i="1"/>
  <c r="O27" i="1"/>
  <c r="O31" i="1" s="1"/>
  <c r="R23" i="1"/>
  <c r="P23" i="1"/>
  <c r="Q29" i="1"/>
  <c r="O20" i="1"/>
  <c r="O24" i="1" s="1"/>
  <c r="R16" i="1"/>
  <c r="R15" i="1"/>
  <c r="P15" i="1"/>
  <c r="R13" i="1"/>
  <c r="O13" i="1"/>
  <c r="O17" i="1" s="1"/>
  <c r="A6" i="2"/>
  <c r="R30" i="1" l="1"/>
  <c r="R30" i="2"/>
  <c r="C50" i="2"/>
  <c r="C51" i="2" s="1"/>
  <c r="C52" i="2" s="1"/>
  <c r="S30" i="2"/>
  <c r="T19" i="2"/>
  <c r="D9" i="1"/>
  <c r="E10" i="2"/>
  <c r="Q30" i="2"/>
  <c r="R20" i="1"/>
  <c r="P57" i="2"/>
  <c r="D50" i="2"/>
  <c r="D51" i="2" s="1"/>
  <c r="D52" i="2" s="1"/>
  <c r="C9" i="1"/>
  <c r="P21" i="2"/>
  <c r="Q21" i="2" s="1"/>
  <c r="R21" i="2" s="1"/>
  <c r="S21" i="2" s="1"/>
  <c r="T21" i="2" s="1"/>
  <c r="U21" i="2" s="1"/>
  <c r="V21" i="2" s="1"/>
  <c r="W21" i="2" s="1"/>
  <c r="X21" i="2" s="1"/>
  <c r="Y21" i="2" s="1"/>
  <c r="Z21" i="2" s="1"/>
  <c r="AA21" i="2" s="1"/>
  <c r="C28" i="2"/>
  <c r="T46" i="2"/>
  <c r="U46" i="2" s="1"/>
  <c r="V46" i="2" s="1"/>
  <c r="P48" i="2"/>
  <c r="Q48" i="2" s="1"/>
  <c r="R48" i="2" s="1"/>
  <c r="S48" i="2" s="1"/>
  <c r="T48" i="2" s="1"/>
  <c r="U48" i="2" s="1"/>
  <c r="V48" i="2" s="1"/>
  <c r="W48" i="2" s="1"/>
  <c r="X48" i="2" s="1"/>
  <c r="Y48" i="2" s="1"/>
  <c r="Z48" i="2" s="1"/>
  <c r="AA48" i="2" s="1"/>
  <c r="O55" i="2"/>
  <c r="P47" i="2"/>
  <c r="Q47" i="2" s="1"/>
  <c r="R47" i="2" s="1"/>
  <c r="S47" i="2" s="1"/>
  <c r="T47" i="2" s="1"/>
  <c r="U47" i="2" s="1"/>
  <c r="V47" i="2" s="1"/>
  <c r="W47" i="2" s="1"/>
  <c r="X47" i="2" s="1"/>
  <c r="Y47" i="2" s="1"/>
  <c r="Z47" i="2" s="1"/>
  <c r="AA47" i="2" s="1"/>
  <c r="AB47" i="2" s="1"/>
  <c r="AC47" i="2" s="1"/>
  <c r="AD47" i="2" s="1"/>
  <c r="AE47" i="2" s="1"/>
  <c r="AF47" i="2" s="1"/>
  <c r="AG47" i="2" s="1"/>
  <c r="AH47" i="2" s="1"/>
  <c r="AI47" i="2" s="1"/>
  <c r="AJ47" i="2" s="1"/>
  <c r="AK47" i="2" s="1"/>
  <c r="AL47" i="2" s="1"/>
  <c r="AM47" i="2" s="1"/>
  <c r="AN47" i="2" s="1"/>
  <c r="AO47" i="2" s="1"/>
  <c r="AP47" i="2" s="1"/>
  <c r="AQ47" i="2" s="1"/>
  <c r="AR47" i="2" s="1"/>
  <c r="AS47" i="2" s="1"/>
  <c r="AT47" i="2" s="1"/>
  <c r="AU47" i="2" s="1"/>
  <c r="AV47" i="2" s="1"/>
  <c r="AW47" i="2" s="1"/>
  <c r="AX47" i="2" s="1"/>
  <c r="AY47" i="2" s="1"/>
  <c r="AZ47" i="2" s="1"/>
  <c r="BA47" i="2" s="1"/>
  <c r="BB47" i="2" s="1"/>
  <c r="BC47" i="2" s="1"/>
  <c r="BD47" i="2" s="1"/>
  <c r="BE47" i="2" s="1"/>
  <c r="BF47" i="2" s="1"/>
  <c r="BG47" i="2" s="1"/>
  <c r="BH47" i="2" s="1"/>
  <c r="BI47" i="2" s="1"/>
  <c r="BJ47" i="2" s="1"/>
  <c r="BK47" i="2" s="1"/>
  <c r="BL47" i="2" s="1"/>
  <c r="BM47" i="2" s="1"/>
  <c r="BN47" i="2" s="1"/>
  <c r="BO47" i="2" s="1"/>
  <c r="BP47" i="2" s="1"/>
  <c r="BQ47" i="2" s="1"/>
  <c r="BR47" i="2" s="1"/>
  <c r="BS47" i="2" s="1"/>
  <c r="BT47" i="2" s="1"/>
  <c r="BU47" i="2" s="1"/>
  <c r="BV47" i="2" s="1"/>
  <c r="BW47" i="2" s="1"/>
  <c r="BX47" i="2" s="1"/>
  <c r="BY47" i="2" s="1"/>
  <c r="BZ47" i="2" s="1"/>
  <c r="CA47" i="2" s="1"/>
  <c r="CB47" i="2" s="1"/>
  <c r="CC47" i="2" s="1"/>
  <c r="CD47" i="2" s="1"/>
  <c r="CE47" i="2" s="1"/>
  <c r="CF47" i="2" s="1"/>
  <c r="CG47" i="2" s="1"/>
  <c r="CH47" i="2" s="1"/>
  <c r="U57" i="2"/>
  <c r="O30" i="2"/>
  <c r="P30" i="2"/>
  <c r="P75" i="2"/>
  <c r="Q75" i="2" s="1"/>
  <c r="R75" i="2" s="1"/>
  <c r="S75" i="2" s="1"/>
  <c r="T75" i="2" s="1"/>
  <c r="U75" i="2" s="1"/>
  <c r="V75" i="2" s="1"/>
  <c r="W75" i="2" s="1"/>
  <c r="X75" i="2" s="1"/>
  <c r="Y75" i="2" s="1"/>
  <c r="Z75" i="2" s="1"/>
  <c r="AA75" i="2" s="1"/>
  <c r="P55" i="2"/>
  <c r="T57" i="2"/>
  <c r="E55" i="2"/>
  <c r="S73" i="2"/>
  <c r="T73" i="2" s="1"/>
  <c r="U73" i="2" s="1"/>
  <c r="V73" i="2" s="1"/>
  <c r="W73" i="2" s="1"/>
  <c r="X73" i="2" s="1"/>
  <c r="R84" i="2"/>
  <c r="O57" i="2"/>
  <c r="Q57" i="2"/>
  <c r="R57" i="2"/>
  <c r="Q84" i="2"/>
  <c r="C82" i="2"/>
  <c r="O84" i="2"/>
  <c r="U84" i="2"/>
  <c r="W84" i="2"/>
  <c r="V84" i="2" l="1"/>
  <c r="S84" i="2"/>
  <c r="T84" i="2"/>
  <c r="AB75" i="2"/>
  <c r="AC75" i="2" s="1"/>
  <c r="AD75" i="2" s="1"/>
  <c r="AE75" i="2" s="1"/>
  <c r="AF75" i="2" s="1"/>
  <c r="AG75" i="2" s="1"/>
  <c r="AH75" i="2" s="1"/>
  <c r="AI75" i="2" s="1"/>
  <c r="AJ75" i="2" s="1"/>
  <c r="AK75" i="2" s="1"/>
  <c r="AL75" i="2" s="1"/>
  <c r="AM75" i="2" s="1"/>
  <c r="D28" i="2"/>
  <c r="O28" i="2"/>
  <c r="C23" i="2"/>
  <c r="C24" i="2" s="1"/>
  <c r="C25" i="2" s="1"/>
  <c r="AB48" i="2"/>
  <c r="AC48" i="2" s="1"/>
  <c r="AD48" i="2" s="1"/>
  <c r="AE48" i="2" s="1"/>
  <c r="AF48" i="2" s="1"/>
  <c r="AG48" i="2" s="1"/>
  <c r="AH48" i="2" s="1"/>
  <c r="AI48" i="2" s="1"/>
  <c r="AJ48" i="2" s="1"/>
  <c r="AK48" i="2" s="1"/>
  <c r="AL48" i="2" s="1"/>
  <c r="AM48" i="2" s="1"/>
  <c r="O82" i="2"/>
  <c r="D82" i="2"/>
  <c r="C77" i="2"/>
  <c r="C78" i="2" s="1"/>
  <c r="C79" i="2" s="1"/>
  <c r="V57" i="2"/>
  <c r="W46" i="2"/>
  <c r="F55" i="2"/>
  <c r="Q55" i="2"/>
  <c r="E50" i="2"/>
  <c r="E51" i="2" s="1"/>
  <c r="E52" i="2" s="1"/>
  <c r="E9" i="1"/>
  <c r="F10" i="2"/>
  <c r="AB21" i="2"/>
  <c r="AC21" i="2" s="1"/>
  <c r="AD21" i="2" s="1"/>
  <c r="AE21" i="2" s="1"/>
  <c r="AF21" i="2" s="1"/>
  <c r="AG21" i="2" s="1"/>
  <c r="AH21" i="2" s="1"/>
  <c r="AI21" i="2" s="1"/>
  <c r="AJ21" i="2" s="1"/>
  <c r="AK21" i="2" s="1"/>
  <c r="AL21" i="2" s="1"/>
  <c r="AM21" i="2" s="1"/>
  <c r="AB55" i="2"/>
  <c r="P50" i="2"/>
  <c r="U19" i="2"/>
  <c r="T30" i="2"/>
  <c r="Y73" i="2"/>
  <c r="X84" i="2"/>
  <c r="AA55" i="2"/>
  <c r="O50" i="2"/>
  <c r="G10" i="2" l="1"/>
  <c r="F9" i="1"/>
  <c r="AN55" i="2"/>
  <c r="AN75" i="2"/>
  <c r="AO75" i="2" s="1"/>
  <c r="AP75" i="2" s="1"/>
  <c r="AQ75" i="2" s="1"/>
  <c r="AR75" i="2" s="1"/>
  <c r="AS75" i="2" s="1"/>
  <c r="AT75" i="2" s="1"/>
  <c r="AU75" i="2" s="1"/>
  <c r="AV75" i="2" s="1"/>
  <c r="AW75" i="2" s="1"/>
  <c r="AX75" i="2" s="1"/>
  <c r="AY75" i="2" s="1"/>
  <c r="G55" i="2"/>
  <c r="R55" i="2"/>
  <c r="F50" i="2"/>
  <c r="F51" i="2" s="1"/>
  <c r="F52" i="2" s="1"/>
  <c r="AN48" i="2"/>
  <c r="AO48" i="2" s="1"/>
  <c r="AP48" i="2" s="1"/>
  <c r="AQ48" i="2" s="1"/>
  <c r="AR48" i="2" s="1"/>
  <c r="AS48" i="2" s="1"/>
  <c r="AT48" i="2" s="1"/>
  <c r="AU48" i="2" s="1"/>
  <c r="AV48" i="2" s="1"/>
  <c r="AW48" i="2" s="1"/>
  <c r="AX48" i="2" s="1"/>
  <c r="AY48" i="2" s="1"/>
  <c r="AA82" i="2"/>
  <c r="O77" i="2"/>
  <c r="AM55" i="2"/>
  <c r="D77" i="2"/>
  <c r="D78" i="2" s="1"/>
  <c r="D79" i="2" s="1"/>
  <c r="E82" i="2"/>
  <c r="P82" i="2"/>
  <c r="Z73" i="2"/>
  <c r="Y84" i="2"/>
  <c r="Q50" i="2"/>
  <c r="AC55" i="2"/>
  <c r="AN21" i="2"/>
  <c r="AO21" i="2" s="1"/>
  <c r="AP21" i="2" s="1"/>
  <c r="AQ21" i="2" s="1"/>
  <c r="AR21" i="2" s="1"/>
  <c r="AS21" i="2" s="1"/>
  <c r="AT21" i="2" s="1"/>
  <c r="AU21" i="2" s="1"/>
  <c r="AV21" i="2" s="1"/>
  <c r="AW21" i="2" s="1"/>
  <c r="AX21" i="2" s="1"/>
  <c r="AY21" i="2" s="1"/>
  <c r="V19" i="2"/>
  <c r="U30" i="2"/>
  <c r="X46" i="2"/>
  <c r="W57" i="2"/>
  <c r="AA28" i="2"/>
  <c r="O23" i="2"/>
  <c r="P28" i="2"/>
  <c r="E28" i="2"/>
  <c r="D23" i="2"/>
  <c r="D24" i="2" s="1"/>
  <c r="D25" i="2" s="1"/>
  <c r="AA73" i="2" l="1"/>
  <c r="Z84" i="2"/>
  <c r="AZ55" i="2"/>
  <c r="AM28" i="2"/>
  <c r="V30" i="2"/>
  <c r="W19" i="2"/>
  <c r="AZ21" i="2"/>
  <c r="BA21" i="2" s="1"/>
  <c r="BB21" i="2" s="1"/>
  <c r="BC21" i="2" s="1"/>
  <c r="BD21" i="2" s="1"/>
  <c r="BE21" i="2" s="1"/>
  <c r="BF21" i="2" s="1"/>
  <c r="BG21" i="2" s="1"/>
  <c r="BH21" i="2" s="1"/>
  <c r="BI21" i="2" s="1"/>
  <c r="BJ21" i="2" s="1"/>
  <c r="BK21" i="2" s="1"/>
  <c r="AM82" i="2"/>
  <c r="AZ48" i="2"/>
  <c r="BA48" i="2" s="1"/>
  <c r="BB48" i="2" s="1"/>
  <c r="BC48" i="2" s="1"/>
  <c r="BD48" i="2" s="1"/>
  <c r="BE48" i="2" s="1"/>
  <c r="BF48" i="2" s="1"/>
  <c r="BG48" i="2" s="1"/>
  <c r="BH48" i="2" s="1"/>
  <c r="BI48" i="2" s="1"/>
  <c r="BJ48" i="2" s="1"/>
  <c r="BK48" i="2" s="1"/>
  <c r="AB82" i="2"/>
  <c r="P77" i="2"/>
  <c r="G9" i="1"/>
  <c r="H10" i="2"/>
  <c r="AD55" i="2"/>
  <c r="R50" i="2"/>
  <c r="F82" i="2"/>
  <c r="E77" i="2"/>
  <c r="E78" i="2" s="1"/>
  <c r="E79" i="2" s="1"/>
  <c r="Q82" i="2"/>
  <c r="H55" i="2"/>
  <c r="S55" i="2"/>
  <c r="G50" i="2"/>
  <c r="G51" i="2" s="1"/>
  <c r="G52" i="2" s="1"/>
  <c r="AO55" i="2"/>
  <c r="Q28" i="2"/>
  <c r="E23" i="2"/>
  <c r="E24" i="2" s="1"/>
  <c r="E25" i="2" s="1"/>
  <c r="F28" i="2"/>
  <c r="AZ75" i="2"/>
  <c r="BA75" i="2" s="1"/>
  <c r="BB75" i="2" s="1"/>
  <c r="BC75" i="2" s="1"/>
  <c r="BD75" i="2" s="1"/>
  <c r="BE75" i="2" s="1"/>
  <c r="BF75" i="2" s="1"/>
  <c r="BG75" i="2" s="1"/>
  <c r="BH75" i="2" s="1"/>
  <c r="BI75" i="2" s="1"/>
  <c r="BJ75" i="2" s="1"/>
  <c r="BK75" i="2" s="1"/>
  <c r="AB28" i="2"/>
  <c r="P23" i="2"/>
  <c r="X57" i="2"/>
  <c r="Y46" i="2"/>
  <c r="AY55" i="2"/>
  <c r="BL21" i="2" l="1"/>
  <c r="BM21" i="2" s="1"/>
  <c r="BN21" i="2" s="1"/>
  <c r="BO21" i="2" s="1"/>
  <c r="BP21" i="2" s="1"/>
  <c r="BQ21" i="2" s="1"/>
  <c r="BR21" i="2" s="1"/>
  <c r="BS21" i="2" s="1"/>
  <c r="BT21" i="2" s="1"/>
  <c r="BU21" i="2" s="1"/>
  <c r="BV21" i="2" s="1"/>
  <c r="BW21" i="2" s="1"/>
  <c r="I10" i="2"/>
  <c r="H9" i="1"/>
  <c r="X19" i="2"/>
  <c r="W30" i="2"/>
  <c r="AN82" i="2"/>
  <c r="T55" i="2"/>
  <c r="H50" i="2"/>
  <c r="H51" i="2" s="1"/>
  <c r="H52" i="2" s="1"/>
  <c r="I55" i="2"/>
  <c r="AE55" i="2"/>
  <c r="S50" i="2"/>
  <c r="BL48" i="2"/>
  <c r="BM48" i="2" s="1"/>
  <c r="BN48" i="2" s="1"/>
  <c r="BO48" i="2" s="1"/>
  <c r="BP48" i="2" s="1"/>
  <c r="BQ48" i="2" s="1"/>
  <c r="BR48" i="2" s="1"/>
  <c r="BS48" i="2" s="1"/>
  <c r="BT48" i="2" s="1"/>
  <c r="BU48" i="2" s="1"/>
  <c r="BV48" i="2" s="1"/>
  <c r="BW48" i="2" s="1"/>
  <c r="BL75" i="2"/>
  <c r="BM75" i="2" s="1"/>
  <c r="BN75" i="2" s="1"/>
  <c r="BO75" i="2" s="1"/>
  <c r="BP75" i="2" s="1"/>
  <c r="BQ75" i="2" s="1"/>
  <c r="BR75" i="2" s="1"/>
  <c r="BS75" i="2" s="1"/>
  <c r="BT75" i="2" s="1"/>
  <c r="BU75" i="2" s="1"/>
  <c r="BV75" i="2" s="1"/>
  <c r="BW75" i="2" s="1"/>
  <c r="AC82" i="2"/>
  <c r="Q77" i="2"/>
  <c r="R28" i="2"/>
  <c r="F23" i="2"/>
  <c r="F24" i="2" s="1"/>
  <c r="F25" i="2" s="1"/>
  <c r="G28" i="2"/>
  <c r="AY28" i="2"/>
  <c r="BK55" i="2"/>
  <c r="Y57" i="2"/>
  <c r="Z46" i="2"/>
  <c r="G82" i="2"/>
  <c r="F77" i="2"/>
  <c r="F78" i="2" s="1"/>
  <c r="F79" i="2" s="1"/>
  <c r="R82" i="2"/>
  <c r="AY82" i="2"/>
  <c r="BA55" i="2"/>
  <c r="AP55" i="2"/>
  <c r="BL55" i="2"/>
  <c r="AC28" i="2"/>
  <c r="Q23" i="2"/>
  <c r="AN28" i="2"/>
  <c r="AB73" i="2"/>
  <c r="AA84" i="2"/>
  <c r="J10" i="2" l="1"/>
  <c r="I9" i="1"/>
  <c r="BX48" i="2"/>
  <c r="BY48" i="2" s="1"/>
  <c r="BZ48" i="2" s="1"/>
  <c r="CA48" i="2" s="1"/>
  <c r="CB48" i="2" s="1"/>
  <c r="CC48" i="2" s="1"/>
  <c r="CD48" i="2" s="1"/>
  <c r="CE48" i="2" s="1"/>
  <c r="CF48" i="2" s="1"/>
  <c r="CG48" i="2" s="1"/>
  <c r="CH48" i="2" s="1"/>
  <c r="R77" i="2"/>
  <c r="AD82" i="2"/>
  <c r="BM55" i="2"/>
  <c r="BW55" i="2"/>
  <c r="AO28" i="2"/>
  <c r="BK82" i="2"/>
  <c r="BK28" i="2"/>
  <c r="S28" i="2"/>
  <c r="G23" i="2"/>
  <c r="G24" i="2" s="1"/>
  <c r="G25" i="2" s="1"/>
  <c r="H28" i="2"/>
  <c r="AF55" i="2"/>
  <c r="T50" i="2"/>
  <c r="BX55" i="2"/>
  <c r="BB55" i="2"/>
  <c r="AD28" i="2"/>
  <c r="R23" i="2"/>
  <c r="AA46" i="2"/>
  <c r="Z57" i="2"/>
  <c r="AZ82" i="2"/>
  <c r="BX75" i="2"/>
  <c r="BY75" i="2" s="1"/>
  <c r="BZ75" i="2" s="1"/>
  <c r="CA75" i="2" s="1"/>
  <c r="CB75" i="2" s="1"/>
  <c r="CC75" i="2" s="1"/>
  <c r="CD75" i="2" s="1"/>
  <c r="CE75" i="2" s="1"/>
  <c r="CF75" i="2" s="1"/>
  <c r="CG75" i="2" s="1"/>
  <c r="CH75" i="2" s="1"/>
  <c r="AC73" i="2"/>
  <c r="AB84" i="2"/>
  <c r="G77" i="2"/>
  <c r="G78" i="2" s="1"/>
  <c r="G79" i="2" s="1"/>
  <c r="S82" i="2"/>
  <c r="H82" i="2"/>
  <c r="AO82" i="2"/>
  <c r="AQ55" i="2"/>
  <c r="BX21" i="2"/>
  <c r="BY21" i="2" s="1"/>
  <c r="BZ21" i="2" s="1"/>
  <c r="CA21" i="2" s="1"/>
  <c r="CB21" i="2" s="1"/>
  <c r="CC21" i="2" s="1"/>
  <c r="CD21" i="2" s="1"/>
  <c r="CE21" i="2" s="1"/>
  <c r="CF21" i="2" s="1"/>
  <c r="CG21" i="2" s="1"/>
  <c r="CH21" i="2" s="1"/>
  <c r="J55" i="2"/>
  <c r="U55" i="2"/>
  <c r="I50" i="2"/>
  <c r="I51" i="2" s="1"/>
  <c r="I52" i="2" s="1"/>
  <c r="AA77" i="2"/>
  <c r="AZ28" i="2"/>
  <c r="Y19" i="2"/>
  <c r="X30" i="2"/>
  <c r="AE28" i="2" l="1"/>
  <c r="S23" i="2"/>
  <c r="AB77" i="2"/>
  <c r="BW28" i="2"/>
  <c r="BC55" i="2"/>
  <c r="AP82" i="2"/>
  <c r="AD73" i="2"/>
  <c r="AC84" i="2"/>
  <c r="Z19" i="2"/>
  <c r="Y30" i="2"/>
  <c r="U50" i="2"/>
  <c r="AG55" i="2"/>
  <c r="BW82" i="2"/>
  <c r="BA82" i="2"/>
  <c r="BL82" i="2"/>
  <c r="BY55" i="2"/>
  <c r="BL28" i="2"/>
  <c r="J50" i="2"/>
  <c r="J51" i="2" s="1"/>
  <c r="J52" i="2" s="1"/>
  <c r="K55" i="2"/>
  <c r="V55" i="2"/>
  <c r="AR55" i="2"/>
  <c r="I82" i="2"/>
  <c r="T82" i="2"/>
  <c r="H77" i="2"/>
  <c r="H78" i="2" s="1"/>
  <c r="H79" i="2" s="1"/>
  <c r="AB46" i="2"/>
  <c r="AA57" i="2"/>
  <c r="AE82" i="2"/>
  <c r="S77" i="2"/>
  <c r="I28" i="2"/>
  <c r="T28" i="2"/>
  <c r="H23" i="2"/>
  <c r="H24" i="2" s="1"/>
  <c r="H25" i="2" s="1"/>
  <c r="BN55" i="2"/>
  <c r="BA28" i="2"/>
  <c r="AP28" i="2"/>
  <c r="K10" i="2"/>
  <c r="J9" i="1"/>
  <c r="V50" i="2" l="1"/>
  <c r="AH55" i="2"/>
  <c r="AE73" i="2"/>
  <c r="AD84" i="2"/>
  <c r="L10" i="2"/>
  <c r="K9" i="1"/>
  <c r="BX28" i="2"/>
  <c r="AC46" i="2"/>
  <c r="AB57" i="2"/>
  <c r="J82" i="2"/>
  <c r="U82" i="2"/>
  <c r="I77" i="2"/>
  <c r="I78" i="2" s="1"/>
  <c r="I79" i="2" s="1"/>
  <c r="BB82" i="2"/>
  <c r="L55" i="2"/>
  <c r="K50" i="2"/>
  <c r="K51" i="2" s="1"/>
  <c r="K52" i="2" s="1"/>
  <c r="W55" i="2"/>
  <c r="AA19" i="2"/>
  <c r="Z30" i="2"/>
  <c r="T77" i="2"/>
  <c r="AF82" i="2"/>
  <c r="AQ82" i="2"/>
  <c r="AA50" i="2"/>
  <c r="BM82" i="2"/>
  <c r="BZ55" i="2"/>
  <c r="AC77" i="2"/>
  <c r="AF28" i="2"/>
  <c r="T23" i="2"/>
  <c r="BB28" i="2"/>
  <c r="U28" i="2"/>
  <c r="I23" i="2"/>
  <c r="I24" i="2" s="1"/>
  <c r="I25" i="2" s="1"/>
  <c r="J28" i="2"/>
  <c r="BD55" i="2"/>
  <c r="BM28" i="2"/>
  <c r="BX82" i="2"/>
  <c r="AS55" i="2"/>
  <c r="BO55" i="2"/>
  <c r="AQ28" i="2"/>
  <c r="M10" i="2" l="1"/>
  <c r="L9" i="1"/>
  <c r="BN82" i="2"/>
  <c r="BY82" i="2"/>
  <c r="AF73" i="2"/>
  <c r="AE84" i="2"/>
  <c r="BY28" i="2"/>
  <c r="AD77" i="2"/>
  <c r="AG82" i="2"/>
  <c r="U77" i="2"/>
  <c r="CA55" i="2"/>
  <c r="BP55" i="2"/>
  <c r="J23" i="2"/>
  <c r="J24" i="2" s="1"/>
  <c r="J25" i="2" s="1"/>
  <c r="V28" i="2"/>
  <c r="K28" i="2"/>
  <c r="AB50" i="2"/>
  <c r="BE55" i="2"/>
  <c r="AD46" i="2"/>
  <c r="AC57" i="2"/>
  <c r="BC28" i="2"/>
  <c r="AR82" i="2"/>
  <c r="AR28" i="2"/>
  <c r="AB19" i="2"/>
  <c r="AA30" i="2"/>
  <c r="AT55" i="2"/>
  <c r="K82" i="2"/>
  <c r="V82" i="2"/>
  <c r="J77" i="2"/>
  <c r="J78" i="2" s="1"/>
  <c r="J79" i="2" s="1"/>
  <c r="AG28" i="2"/>
  <c r="U23" i="2"/>
  <c r="AI55" i="2"/>
  <c r="W50" i="2"/>
  <c r="BN28" i="2"/>
  <c r="BC82" i="2"/>
  <c r="M55" i="2"/>
  <c r="L50" i="2"/>
  <c r="L51" i="2" s="1"/>
  <c r="L52" i="2" s="1"/>
  <c r="X55" i="2"/>
  <c r="BF55" i="2" l="1"/>
  <c r="AU55" i="2"/>
  <c r="AE77" i="2"/>
  <c r="AC50" i="2"/>
  <c r="AJ55" i="2"/>
  <c r="X50" i="2"/>
  <c r="L28" i="2"/>
  <c r="W28" i="2"/>
  <c r="K23" i="2"/>
  <c r="K24" i="2" s="1"/>
  <c r="K25" i="2" s="1"/>
  <c r="W82" i="2"/>
  <c r="L82" i="2"/>
  <c r="K77" i="2"/>
  <c r="K78" i="2" s="1"/>
  <c r="K79" i="2" s="1"/>
  <c r="AG73" i="2"/>
  <c r="AF84" i="2"/>
  <c r="AA23" i="2"/>
  <c r="AS28" i="2"/>
  <c r="AS82" i="2"/>
  <c r="AH28" i="2"/>
  <c r="V23" i="2"/>
  <c r="BO82" i="2"/>
  <c r="AC19" i="2"/>
  <c r="AB30" i="2"/>
  <c r="BQ55" i="2"/>
  <c r="BD28" i="2"/>
  <c r="CB55" i="2"/>
  <c r="BZ82" i="2"/>
  <c r="BO28" i="2"/>
  <c r="N55" i="2"/>
  <c r="M50" i="2"/>
  <c r="M51" i="2" s="1"/>
  <c r="M52" i="2" s="1"/>
  <c r="Y55" i="2"/>
  <c r="AE46" i="2"/>
  <c r="AD57" i="2"/>
  <c r="BZ28" i="2"/>
  <c r="AH82" i="2"/>
  <c r="V77" i="2"/>
  <c r="BD82" i="2"/>
  <c r="N10" i="2"/>
  <c r="M9" i="1"/>
  <c r="AD50" i="2" l="1"/>
  <c r="AF46" i="2"/>
  <c r="AE57" i="2"/>
  <c r="X28" i="2"/>
  <c r="L23" i="2"/>
  <c r="L24" i="2" s="1"/>
  <c r="L25" i="2" s="1"/>
  <c r="M28" i="2"/>
  <c r="CA28" i="2"/>
  <c r="AF77" i="2"/>
  <c r="AV55" i="2"/>
  <c r="BE82" i="2"/>
  <c r="BG55" i="2"/>
  <c r="AK55" i="2"/>
  <c r="Y50" i="2"/>
  <c r="BP82" i="2"/>
  <c r="AT28" i="2"/>
  <c r="BP28" i="2"/>
  <c r="N50" i="2"/>
  <c r="N51" i="2" s="1"/>
  <c r="N52" i="2" s="1"/>
  <c r="C53" i="2" s="1"/>
  <c r="Z55" i="2"/>
  <c r="AD19" i="2"/>
  <c r="AC30" i="2"/>
  <c r="L77" i="2"/>
  <c r="L78" i="2" s="1"/>
  <c r="L79" i="2" s="1"/>
  <c r="X82" i="2"/>
  <c r="M82" i="2"/>
  <c r="BR55" i="2"/>
  <c r="AI28" i="2"/>
  <c r="W23" i="2"/>
  <c r="AT82" i="2"/>
  <c r="CC55" i="2"/>
  <c r="AH73" i="2"/>
  <c r="AG84" i="2"/>
  <c r="AB23" i="2"/>
  <c r="BE28" i="2"/>
  <c r="AI82" i="2"/>
  <c r="W77" i="2"/>
  <c r="N9" i="1"/>
  <c r="O10" i="2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E10" i="2" s="1"/>
  <c r="AF10" i="2" s="1"/>
  <c r="AG10" i="2" s="1"/>
  <c r="AH10" i="2" s="1"/>
  <c r="AI10" i="2" s="1"/>
  <c r="AJ10" i="2" s="1"/>
  <c r="AK10" i="2" s="1"/>
  <c r="AL10" i="2" s="1"/>
  <c r="AM10" i="2" s="1"/>
  <c r="AN10" i="2" s="1"/>
  <c r="AO10" i="2" s="1"/>
  <c r="AP10" i="2" s="1"/>
  <c r="AQ10" i="2" s="1"/>
  <c r="AR10" i="2" s="1"/>
  <c r="AS10" i="2" s="1"/>
  <c r="AT10" i="2" s="1"/>
  <c r="AU10" i="2" s="1"/>
  <c r="AV10" i="2" s="1"/>
  <c r="AW10" i="2" s="1"/>
  <c r="AX10" i="2" s="1"/>
  <c r="AY10" i="2" s="1"/>
  <c r="AZ10" i="2" s="1"/>
  <c r="BA10" i="2" s="1"/>
  <c r="BB10" i="2" s="1"/>
  <c r="BC10" i="2" s="1"/>
  <c r="BD10" i="2" s="1"/>
  <c r="BE10" i="2" s="1"/>
  <c r="BF10" i="2" s="1"/>
  <c r="BG10" i="2" s="1"/>
  <c r="BH10" i="2" s="1"/>
  <c r="BI10" i="2" s="1"/>
  <c r="BJ10" i="2" s="1"/>
  <c r="BK10" i="2" s="1"/>
  <c r="BL10" i="2" s="1"/>
  <c r="BM10" i="2" s="1"/>
  <c r="BN10" i="2" s="1"/>
  <c r="BO10" i="2" s="1"/>
  <c r="BP10" i="2" s="1"/>
  <c r="BQ10" i="2" s="1"/>
  <c r="BR10" i="2" s="1"/>
  <c r="BS10" i="2" s="1"/>
  <c r="BT10" i="2" s="1"/>
  <c r="BU10" i="2" s="1"/>
  <c r="BV10" i="2" s="1"/>
  <c r="BW10" i="2" s="1"/>
  <c r="BX10" i="2" s="1"/>
  <c r="BY10" i="2" s="1"/>
  <c r="BZ10" i="2" s="1"/>
  <c r="CA10" i="2" s="1"/>
  <c r="CB10" i="2" s="1"/>
  <c r="CC10" i="2" s="1"/>
  <c r="CD10" i="2" s="1"/>
  <c r="CE10" i="2" s="1"/>
  <c r="CF10" i="2" s="1"/>
  <c r="CG10" i="2" s="1"/>
  <c r="CH10" i="2" s="1"/>
  <c r="CA82" i="2"/>
  <c r="N28" i="2" l="1"/>
  <c r="M23" i="2"/>
  <c r="M24" i="2" s="1"/>
  <c r="M25" i="2" s="1"/>
  <c r="Y28" i="2"/>
  <c r="AE50" i="2"/>
  <c r="AJ28" i="2"/>
  <c r="X23" i="2"/>
  <c r="AU28" i="2"/>
  <c r="BH55" i="2"/>
  <c r="AG77" i="2"/>
  <c r="AU82" i="2"/>
  <c r="AC23" i="2"/>
  <c r="AL55" i="2"/>
  <c r="Z50" i="2"/>
  <c r="AG46" i="2"/>
  <c r="AF57" i="2"/>
  <c r="AI73" i="2"/>
  <c r="AH84" i="2"/>
  <c r="BF82" i="2"/>
  <c r="CD55" i="2"/>
  <c r="AW55" i="2"/>
  <c r="X77" i="2"/>
  <c r="AJ82" i="2"/>
  <c r="BS55" i="2"/>
  <c r="BQ82" i="2"/>
  <c r="AE19" i="2"/>
  <c r="AD30" i="2"/>
  <c r="CB82" i="2"/>
  <c r="C54" i="2"/>
  <c r="C56" i="2" s="1"/>
  <c r="C58" i="2" s="1"/>
  <c r="C60" i="2"/>
  <c r="D53" i="2"/>
  <c r="N82" i="2"/>
  <c r="Y82" i="2"/>
  <c r="M77" i="2"/>
  <c r="M78" i="2" s="1"/>
  <c r="M79" i="2" s="1"/>
  <c r="CB28" i="2"/>
  <c r="BQ28" i="2"/>
  <c r="BF28" i="2"/>
  <c r="AF50" i="2" l="1"/>
  <c r="AV28" i="2"/>
  <c r="N77" i="2"/>
  <c r="N78" i="2" s="1"/>
  <c r="N79" i="2" s="1"/>
  <c r="C80" i="2" s="1"/>
  <c r="Z82" i="2"/>
  <c r="AK82" i="2"/>
  <c r="Y77" i="2"/>
  <c r="D54" i="2"/>
  <c r="D56" i="2" s="1"/>
  <c r="D58" i="2" s="1"/>
  <c r="D63" i="2" s="1"/>
  <c r="E53" i="2"/>
  <c r="D60" i="2"/>
  <c r="AK28" i="2"/>
  <c r="Y23" i="2"/>
  <c r="BI55" i="2"/>
  <c r="AX55" i="2"/>
  <c r="AF19" i="2"/>
  <c r="AE30" i="2"/>
  <c r="AH46" i="2"/>
  <c r="AG57" i="2"/>
  <c r="CC82" i="2"/>
  <c r="CE55" i="2"/>
  <c r="BR28" i="2"/>
  <c r="C63" i="2"/>
  <c r="Z28" i="2"/>
  <c r="N23" i="2"/>
  <c r="N24" i="2" s="1"/>
  <c r="N25" i="2" s="1"/>
  <c r="C26" i="2" s="1"/>
  <c r="BR82" i="2"/>
  <c r="BT55" i="2"/>
  <c r="CC28" i="2"/>
  <c r="AV82" i="2"/>
  <c r="BG28" i="2"/>
  <c r="AH77" i="2"/>
  <c r="AD23" i="2"/>
  <c r="AJ73" i="2"/>
  <c r="AI84" i="2"/>
  <c r="BG82" i="2"/>
  <c r="Z77" i="2" l="1"/>
  <c r="AL82" i="2"/>
  <c r="AW28" i="2"/>
  <c r="AI46" i="2"/>
  <c r="AH57" i="2"/>
  <c r="BH28" i="2"/>
  <c r="C81" i="2"/>
  <c r="C83" i="2" s="1"/>
  <c r="C85" i="2" s="1"/>
  <c r="D80" i="2"/>
  <c r="C87" i="2"/>
  <c r="BU55" i="2"/>
  <c r="BS82" i="2"/>
  <c r="AE23" i="2"/>
  <c r="AK73" i="2"/>
  <c r="AJ84" i="2"/>
  <c r="AI77" i="2"/>
  <c r="E54" i="2"/>
  <c r="E56" i="2" s="1"/>
  <c r="E58" i="2" s="1"/>
  <c r="E63" i="2" s="1"/>
  <c r="F53" i="2"/>
  <c r="E60" i="2"/>
  <c r="BS28" i="2"/>
  <c r="CD82" i="2"/>
  <c r="CD28" i="2"/>
  <c r="AW82" i="2"/>
  <c r="AL28" i="2"/>
  <c r="Z23" i="2"/>
  <c r="AG50" i="2"/>
  <c r="CF55" i="2"/>
  <c r="AG19" i="2"/>
  <c r="AF30" i="2"/>
  <c r="BH82" i="2"/>
  <c r="D26" i="2"/>
  <c r="C27" i="2"/>
  <c r="C29" i="2" s="1"/>
  <c r="C31" i="2" s="1"/>
  <c r="C33" i="2"/>
  <c r="BJ55" i="2"/>
  <c r="AJ46" i="2" l="1"/>
  <c r="AI57" i="2"/>
  <c r="F54" i="2"/>
  <c r="F56" i="2" s="1"/>
  <c r="F58" i="2" s="1"/>
  <c r="F63" i="2" s="1"/>
  <c r="G53" i="2"/>
  <c r="F60" i="2"/>
  <c r="AH19" i="2"/>
  <c r="AG30" i="2"/>
  <c r="D22" i="1"/>
  <c r="BI28" i="2"/>
  <c r="D33" i="2"/>
  <c r="D27" i="2"/>
  <c r="D29" i="2" s="1"/>
  <c r="D31" i="2" s="1"/>
  <c r="D36" i="2" s="1"/>
  <c r="D38" i="2" s="1"/>
  <c r="E26" i="2"/>
  <c r="C90" i="2"/>
  <c r="D68" i="2"/>
  <c r="D21" i="1"/>
  <c r="C68" i="2"/>
  <c r="C21" i="1"/>
  <c r="BV55" i="2"/>
  <c r="CG55" i="2"/>
  <c r="BT28" i="2"/>
  <c r="AX82" i="2"/>
  <c r="C36" i="2"/>
  <c r="C38" i="2" s="1"/>
  <c r="C22" i="1"/>
  <c r="CE82" i="2"/>
  <c r="BT82" i="2"/>
  <c r="AJ77" i="2"/>
  <c r="BI82" i="2"/>
  <c r="D87" i="2"/>
  <c r="E80" i="2"/>
  <c r="D81" i="2"/>
  <c r="D83" i="2" s="1"/>
  <c r="D85" i="2" s="1"/>
  <c r="D90" i="2" s="1"/>
  <c r="AX28" i="2"/>
  <c r="CE28" i="2"/>
  <c r="AF23" i="2"/>
  <c r="AL73" i="2"/>
  <c r="AK84" i="2"/>
  <c r="AH50" i="2"/>
  <c r="E27" i="2" l="1"/>
  <c r="E29" i="2" s="1"/>
  <c r="E31" i="2" s="1"/>
  <c r="E36" i="2" s="1"/>
  <c r="E38" i="2" s="1"/>
  <c r="F26" i="2"/>
  <c r="E33" i="2"/>
  <c r="AG23" i="2"/>
  <c r="AK77" i="2"/>
  <c r="D41" i="2"/>
  <c r="D14" i="1"/>
  <c r="D17" i="1" s="1"/>
  <c r="AI19" i="2"/>
  <c r="AH30" i="2"/>
  <c r="E81" i="2"/>
  <c r="E83" i="2" s="1"/>
  <c r="E85" i="2" s="1"/>
  <c r="E90" i="2" s="1"/>
  <c r="E87" i="2"/>
  <c r="F80" i="2"/>
  <c r="CF82" i="2"/>
  <c r="CF28" i="2"/>
  <c r="BU82" i="2"/>
  <c r="H53" i="2"/>
  <c r="G54" i="2"/>
  <c r="G56" i="2" s="1"/>
  <c r="G58" i="2" s="1"/>
  <c r="G63" i="2" s="1"/>
  <c r="G60" i="2"/>
  <c r="AM73" i="2"/>
  <c r="AL84" i="2"/>
  <c r="BJ82" i="2"/>
  <c r="BU28" i="2"/>
  <c r="AI50" i="2"/>
  <c r="CH55" i="2"/>
  <c r="C24" i="1"/>
  <c r="BJ28" i="2"/>
  <c r="E68" i="2"/>
  <c r="E21" i="1"/>
  <c r="AK46" i="2"/>
  <c r="AJ57" i="2"/>
  <c r="C41" i="2"/>
  <c r="C14" i="1"/>
  <c r="D24" i="1"/>
  <c r="E22" i="1"/>
  <c r="E24" i="1" l="1"/>
  <c r="E41" i="2"/>
  <c r="E14" i="1"/>
  <c r="E17" i="1" s="1"/>
  <c r="C95" i="2"/>
  <c r="C28" i="1"/>
  <c r="C29" i="1"/>
  <c r="AL46" i="2"/>
  <c r="AK57" i="2"/>
  <c r="BV82" i="2"/>
  <c r="D95" i="2"/>
  <c r="D28" i="1"/>
  <c r="F27" i="2"/>
  <c r="F29" i="2" s="1"/>
  <c r="F31" i="2" s="1"/>
  <c r="F36" i="2" s="1"/>
  <c r="F38" i="2" s="1"/>
  <c r="G26" i="2"/>
  <c r="F33" i="2"/>
  <c r="G80" i="2"/>
  <c r="F81" i="2"/>
  <c r="F83" i="2" s="1"/>
  <c r="F85" i="2" s="1"/>
  <c r="F90" i="2" s="1"/>
  <c r="F87" i="2"/>
  <c r="AJ50" i="2"/>
  <c r="AH23" i="2"/>
  <c r="D29" i="1"/>
  <c r="H54" i="2"/>
  <c r="H56" i="2" s="1"/>
  <c r="H58" i="2" s="1"/>
  <c r="H63" i="2" s="1"/>
  <c r="I53" i="2"/>
  <c r="H60" i="2"/>
  <c r="BV28" i="2"/>
  <c r="F68" i="2"/>
  <c r="F21" i="1"/>
  <c r="AJ19" i="2"/>
  <c r="AI30" i="2"/>
  <c r="CG28" i="2"/>
  <c r="CG82" i="2"/>
  <c r="AL77" i="2"/>
  <c r="AN73" i="2"/>
  <c r="AM84" i="2"/>
  <c r="C17" i="1"/>
  <c r="F22" i="1"/>
  <c r="D31" i="1" l="1"/>
  <c r="AK50" i="2"/>
  <c r="E29" i="1"/>
  <c r="CH28" i="2"/>
  <c r="G81" i="2"/>
  <c r="G83" i="2" s="1"/>
  <c r="G85" i="2" s="1"/>
  <c r="G90" i="2" s="1"/>
  <c r="H80" i="2"/>
  <c r="G87" i="2"/>
  <c r="J53" i="2"/>
  <c r="I54" i="2"/>
  <c r="I56" i="2" s="1"/>
  <c r="I58" i="2" s="1"/>
  <c r="I63" i="2" s="1"/>
  <c r="I60" i="2"/>
  <c r="G27" i="2"/>
  <c r="G29" i="2" s="1"/>
  <c r="G31" i="2" s="1"/>
  <c r="G36" i="2" s="1"/>
  <c r="G38" i="2" s="1"/>
  <c r="H26" i="2"/>
  <c r="G33" i="2"/>
  <c r="C31" i="1"/>
  <c r="F41" i="2"/>
  <c r="F14" i="1"/>
  <c r="CH82" i="2"/>
  <c r="AM77" i="2"/>
  <c r="AI23" i="2"/>
  <c r="G22" i="1"/>
  <c r="AK19" i="2"/>
  <c r="AJ30" i="2"/>
  <c r="G68" i="2"/>
  <c r="G21" i="1"/>
  <c r="F24" i="1"/>
  <c r="E95" i="2"/>
  <c r="E28" i="1"/>
  <c r="AM46" i="2"/>
  <c r="AL57" i="2"/>
  <c r="AO73" i="2"/>
  <c r="AN84" i="2"/>
  <c r="AJ23" i="2" l="1"/>
  <c r="K53" i="2"/>
  <c r="J54" i="2"/>
  <c r="J56" i="2" s="1"/>
  <c r="J58" i="2" s="1"/>
  <c r="J63" i="2" s="1"/>
  <c r="J60" i="2"/>
  <c r="F17" i="1"/>
  <c r="I80" i="2"/>
  <c r="H81" i="2"/>
  <c r="H83" i="2" s="1"/>
  <c r="H85" i="2" s="1"/>
  <c r="H90" i="2" s="1"/>
  <c r="H87" i="2"/>
  <c r="AN46" i="2"/>
  <c r="AM57" i="2"/>
  <c r="H22" i="1"/>
  <c r="F29" i="1"/>
  <c r="F95" i="2"/>
  <c r="F28" i="1"/>
  <c r="AL50" i="2"/>
  <c r="AN77" i="2"/>
  <c r="I26" i="2"/>
  <c r="H33" i="2"/>
  <c r="H27" i="2"/>
  <c r="H29" i="2" s="1"/>
  <c r="H31" i="2" s="1"/>
  <c r="H36" i="2" s="1"/>
  <c r="H38" i="2" s="1"/>
  <c r="H68" i="2"/>
  <c r="H21" i="1"/>
  <c r="G24" i="1"/>
  <c r="G41" i="2"/>
  <c r="G14" i="1"/>
  <c r="G17" i="1" s="1"/>
  <c r="AL19" i="2"/>
  <c r="AK30" i="2"/>
  <c r="E31" i="1"/>
  <c r="AP73" i="2"/>
  <c r="AO84" i="2"/>
  <c r="H24" i="1" l="1"/>
  <c r="AM50" i="2"/>
  <c r="I81" i="2"/>
  <c r="I83" i="2" s="1"/>
  <c r="I85" i="2" s="1"/>
  <c r="I90" i="2" s="1"/>
  <c r="J80" i="2"/>
  <c r="I87" i="2"/>
  <c r="F31" i="1"/>
  <c r="K54" i="2"/>
  <c r="K56" i="2" s="1"/>
  <c r="K58" i="2" s="1"/>
  <c r="K63" i="2" s="1"/>
  <c r="L53" i="2"/>
  <c r="K60" i="2"/>
  <c r="H14" i="1"/>
  <c r="H17" i="1" s="1"/>
  <c r="H41" i="2"/>
  <c r="I22" i="1"/>
  <c r="G95" i="2"/>
  <c r="G28" i="1"/>
  <c r="AO77" i="2"/>
  <c r="AK23" i="2"/>
  <c r="G29" i="1"/>
  <c r="I68" i="2"/>
  <c r="I21" i="1"/>
  <c r="AO46" i="2"/>
  <c r="AN57" i="2"/>
  <c r="AQ73" i="2"/>
  <c r="AP84" i="2"/>
  <c r="I27" i="2"/>
  <c r="I29" i="2" s="1"/>
  <c r="I31" i="2" s="1"/>
  <c r="I36" i="2" s="1"/>
  <c r="I38" i="2" s="1"/>
  <c r="I33" i="2"/>
  <c r="J26" i="2"/>
  <c r="AM19" i="2"/>
  <c r="AL30" i="2"/>
  <c r="I24" i="1" l="1"/>
  <c r="AL23" i="2"/>
  <c r="AN19" i="2"/>
  <c r="AM30" i="2"/>
  <c r="H95" i="2"/>
  <c r="H28" i="1"/>
  <c r="J68" i="2"/>
  <c r="J21" i="1"/>
  <c r="H29" i="1"/>
  <c r="J27" i="2"/>
  <c r="J29" i="2" s="1"/>
  <c r="J31" i="2" s="1"/>
  <c r="J36" i="2" s="1"/>
  <c r="J38" i="2" s="1"/>
  <c r="K26" i="2"/>
  <c r="J33" i="2"/>
  <c r="J22" i="1"/>
  <c r="AR73" i="2"/>
  <c r="AQ84" i="2"/>
  <c r="I14" i="1"/>
  <c r="I41" i="2"/>
  <c r="AP77" i="2"/>
  <c r="G31" i="1"/>
  <c r="AN50" i="2"/>
  <c r="L54" i="2"/>
  <c r="L56" i="2" s="1"/>
  <c r="L58" i="2" s="1"/>
  <c r="L63" i="2" s="1"/>
  <c r="M53" i="2"/>
  <c r="L60" i="2"/>
  <c r="J81" i="2"/>
  <c r="J83" i="2" s="1"/>
  <c r="J85" i="2" s="1"/>
  <c r="J90" i="2" s="1"/>
  <c r="K80" i="2"/>
  <c r="J87" i="2"/>
  <c r="AP46" i="2"/>
  <c r="AO57" i="2"/>
  <c r="M60" i="2" l="1"/>
  <c r="M54" i="2"/>
  <c r="M56" i="2" s="1"/>
  <c r="M58" i="2" s="1"/>
  <c r="M63" i="2" s="1"/>
  <c r="N53" i="2"/>
  <c r="K22" i="1"/>
  <c r="AO19" i="2"/>
  <c r="AN30" i="2"/>
  <c r="I17" i="1"/>
  <c r="AM23" i="2"/>
  <c r="AO50" i="2"/>
  <c r="AQ46" i="2"/>
  <c r="AP57" i="2"/>
  <c r="J24" i="1"/>
  <c r="K68" i="2"/>
  <c r="K21" i="1"/>
  <c r="AS73" i="2"/>
  <c r="AR84" i="2"/>
  <c r="K81" i="2"/>
  <c r="K83" i="2" s="1"/>
  <c r="K85" i="2" s="1"/>
  <c r="K90" i="2" s="1"/>
  <c r="L80" i="2"/>
  <c r="K87" i="2"/>
  <c r="L26" i="2"/>
  <c r="K27" i="2"/>
  <c r="K29" i="2" s="1"/>
  <c r="K31" i="2" s="1"/>
  <c r="K36" i="2" s="1"/>
  <c r="K38" i="2" s="1"/>
  <c r="K33" i="2"/>
  <c r="AQ77" i="2"/>
  <c r="J41" i="2"/>
  <c r="J14" i="1"/>
  <c r="J17" i="1" s="1"/>
  <c r="I95" i="2"/>
  <c r="I28" i="1"/>
  <c r="I29" i="1"/>
  <c r="H31" i="1"/>
  <c r="I31" i="1" l="1"/>
  <c r="L68" i="2"/>
  <c r="L21" i="1"/>
  <c r="AN23" i="2"/>
  <c r="AT73" i="2"/>
  <c r="AS84" i="2"/>
  <c r="K24" i="1"/>
  <c r="AP19" i="2"/>
  <c r="AO30" i="2"/>
  <c r="K41" i="2"/>
  <c r="K14" i="1"/>
  <c r="K17" i="1" s="1"/>
  <c r="J29" i="1"/>
  <c r="L81" i="2"/>
  <c r="L83" i="2" s="1"/>
  <c r="L85" i="2" s="1"/>
  <c r="L90" i="2" s="1"/>
  <c r="M80" i="2"/>
  <c r="L87" i="2"/>
  <c r="N54" i="2"/>
  <c r="N56" i="2" s="1"/>
  <c r="N58" i="2" s="1"/>
  <c r="K61" i="2" s="1"/>
  <c r="N60" i="2"/>
  <c r="AR77" i="2"/>
  <c r="AR46" i="2"/>
  <c r="AQ57" i="2"/>
  <c r="M61" i="2"/>
  <c r="AP50" i="2"/>
  <c r="L27" i="2"/>
  <c r="L29" i="2" s="1"/>
  <c r="L31" i="2" s="1"/>
  <c r="L36" i="2" s="1"/>
  <c r="L38" i="2" s="1"/>
  <c r="L33" i="2"/>
  <c r="M26" i="2"/>
  <c r="J95" i="2"/>
  <c r="J28" i="1"/>
  <c r="L22" i="1"/>
  <c r="AO23" i="2" l="1"/>
  <c r="N61" i="2"/>
  <c r="C61" i="2"/>
  <c r="D61" i="2"/>
  <c r="E61" i="2"/>
  <c r="L61" i="2"/>
  <c r="G61" i="2"/>
  <c r="H61" i="2"/>
  <c r="I61" i="2"/>
  <c r="F61" i="2"/>
  <c r="J61" i="2"/>
  <c r="AQ19" i="2"/>
  <c r="AP30" i="2"/>
  <c r="AS46" i="2"/>
  <c r="AR57" i="2"/>
  <c r="J31" i="1"/>
  <c r="AS77" i="2"/>
  <c r="M68" i="2"/>
  <c r="M21" i="1"/>
  <c r="AQ50" i="2"/>
  <c r="K95" i="2"/>
  <c r="K28" i="1"/>
  <c r="AU73" i="2"/>
  <c r="AT84" i="2"/>
  <c r="L41" i="2"/>
  <c r="L14" i="1"/>
  <c r="L17" i="1" s="1"/>
  <c r="N80" i="2"/>
  <c r="M87" i="2"/>
  <c r="M81" i="2"/>
  <c r="M83" i="2" s="1"/>
  <c r="M85" i="2" s="1"/>
  <c r="M90" i="2" s="1"/>
  <c r="L24" i="1"/>
  <c r="N26" i="2"/>
  <c r="M27" i="2"/>
  <c r="M29" i="2" s="1"/>
  <c r="M31" i="2" s="1"/>
  <c r="M36" i="2" s="1"/>
  <c r="M38" i="2" s="1"/>
  <c r="M33" i="2"/>
  <c r="K29" i="1"/>
  <c r="N63" i="2"/>
  <c r="O53" i="2"/>
  <c r="M22" i="1"/>
  <c r="M24" i="1" l="1"/>
  <c r="K31" i="1"/>
  <c r="N27" i="2"/>
  <c r="N29" i="2" s="1"/>
  <c r="N31" i="2" s="1"/>
  <c r="N33" i="2"/>
  <c r="AP23" i="2"/>
  <c r="M41" i="2"/>
  <c r="M14" i="1"/>
  <c r="M17" i="1" s="1"/>
  <c r="L29" i="1"/>
  <c r="L95" i="2"/>
  <c r="L28" i="1"/>
  <c r="AR50" i="2"/>
  <c r="AT46" i="2"/>
  <c r="AS57" i="2"/>
  <c r="AT77" i="2"/>
  <c r="O54" i="2"/>
  <c r="O56" i="2" s="1"/>
  <c r="O58" i="2" s="1"/>
  <c r="P53" i="2"/>
  <c r="O51" i="2"/>
  <c r="O52" i="2" s="1"/>
  <c r="O60" i="2"/>
  <c r="N81" i="2"/>
  <c r="N83" i="2" s="1"/>
  <c r="N85" i="2" s="1"/>
  <c r="N87" i="2"/>
  <c r="K88" i="2" s="1"/>
  <c r="AR19" i="2"/>
  <c r="AQ30" i="2"/>
  <c r="L88" i="2"/>
  <c r="AV73" i="2"/>
  <c r="AU84" i="2"/>
  <c r="I88" i="2"/>
  <c r="J88" i="2" l="1"/>
  <c r="M88" i="2"/>
  <c r="M34" i="2"/>
  <c r="N22" i="1"/>
  <c r="P22" i="1" s="1"/>
  <c r="R22" i="1" s="1"/>
  <c r="J34" i="2"/>
  <c r="AU77" i="2"/>
  <c r="AW73" i="2"/>
  <c r="AV84" i="2"/>
  <c r="F34" i="2"/>
  <c r="AU46" i="2"/>
  <c r="AT57" i="2"/>
  <c r="N68" i="2"/>
  <c r="N21" i="1"/>
  <c r="K34" i="2"/>
  <c r="O63" i="2"/>
  <c r="H34" i="2"/>
  <c r="N36" i="2"/>
  <c r="N38" i="2" s="1"/>
  <c r="O26" i="2"/>
  <c r="G34" i="2"/>
  <c r="L34" i="2"/>
  <c r="N34" i="2"/>
  <c r="C34" i="2"/>
  <c r="D34" i="2"/>
  <c r="E34" i="2"/>
  <c r="I34" i="2"/>
  <c r="N90" i="2"/>
  <c r="O80" i="2"/>
  <c r="M29" i="1"/>
  <c r="P54" i="2"/>
  <c r="P56" i="2" s="1"/>
  <c r="P58" i="2" s="1"/>
  <c r="P63" i="2" s="1"/>
  <c r="Q53" i="2"/>
  <c r="P51" i="2"/>
  <c r="P52" i="2" s="1"/>
  <c r="P60" i="2"/>
  <c r="AQ23" i="2"/>
  <c r="AS19" i="2"/>
  <c r="AR30" i="2"/>
  <c r="N88" i="2"/>
  <c r="D88" i="2"/>
  <c r="C88" i="2"/>
  <c r="G88" i="2"/>
  <c r="F88" i="2"/>
  <c r="E88" i="2"/>
  <c r="H88" i="2"/>
  <c r="AS50" i="2"/>
  <c r="L31" i="1"/>
  <c r="M95" i="2"/>
  <c r="M28" i="1"/>
  <c r="M31" i="1" s="1"/>
  <c r="AV77" i="2" l="1"/>
  <c r="AT19" i="2"/>
  <c r="AS30" i="2"/>
  <c r="AX73" i="2"/>
  <c r="AW84" i="2"/>
  <c r="N24" i="1"/>
  <c r="P21" i="1"/>
  <c r="O67" i="2"/>
  <c r="O66" i="2"/>
  <c r="O65" i="2"/>
  <c r="Q51" i="2"/>
  <c r="Q52" i="2" s="1"/>
  <c r="R53" i="2"/>
  <c r="Q54" i="2"/>
  <c r="Q56" i="2" s="1"/>
  <c r="Q58" i="2" s="1"/>
  <c r="Q60" i="2"/>
  <c r="AT50" i="2"/>
  <c r="O81" i="2"/>
  <c r="O83" i="2" s="1"/>
  <c r="O85" i="2" s="1"/>
  <c r="P80" i="2"/>
  <c r="O78" i="2"/>
  <c r="O79" i="2" s="1"/>
  <c r="O87" i="2"/>
  <c r="P66" i="2"/>
  <c r="P65" i="2"/>
  <c r="P67" i="2"/>
  <c r="AV46" i="2"/>
  <c r="AU57" i="2"/>
  <c r="N41" i="2"/>
  <c r="N14" i="1"/>
  <c r="AR23" i="2"/>
  <c r="P26" i="2"/>
  <c r="O27" i="2"/>
  <c r="O29" i="2" s="1"/>
  <c r="O31" i="2" s="1"/>
  <c r="O24" i="2"/>
  <c r="O25" i="2" s="1"/>
  <c r="O33" i="2"/>
  <c r="AW77" i="2" l="1"/>
  <c r="AS23" i="2"/>
  <c r="AW46" i="2"/>
  <c r="AV57" i="2"/>
  <c r="AY73" i="2"/>
  <c r="AX84" i="2"/>
  <c r="AU19" i="2"/>
  <c r="AT30" i="2"/>
  <c r="P27" i="2"/>
  <c r="P29" i="2" s="1"/>
  <c r="P31" i="2" s="1"/>
  <c r="Q26" i="2"/>
  <c r="P24" i="2"/>
  <c r="P25" i="2" s="1"/>
  <c r="P33" i="2"/>
  <c r="O68" i="2"/>
  <c r="Q63" i="2"/>
  <c r="AU50" i="2"/>
  <c r="N29" i="1"/>
  <c r="P29" i="1" s="1"/>
  <c r="R29" i="1" s="1"/>
  <c r="N95" i="2"/>
  <c r="N28" i="1"/>
  <c r="R21" i="1"/>
  <c r="R24" i="1" s="1"/>
  <c r="P24" i="1"/>
  <c r="P68" i="2"/>
  <c r="R54" i="2"/>
  <c r="R56" i="2" s="1"/>
  <c r="R58" i="2" s="1"/>
  <c r="R63" i="2" s="1"/>
  <c r="S53" i="2"/>
  <c r="R51" i="2"/>
  <c r="R52" i="2" s="1"/>
  <c r="R60" i="2"/>
  <c r="N17" i="1"/>
  <c r="P14" i="1"/>
  <c r="P78" i="2"/>
  <c r="P79" i="2" s="1"/>
  <c r="Q80" i="2"/>
  <c r="P81" i="2"/>
  <c r="P83" i="2" s="1"/>
  <c r="P85" i="2" s="1"/>
  <c r="P90" i="2" s="1"/>
  <c r="P87" i="2"/>
  <c r="O90" i="2"/>
  <c r="S54" i="2" l="1"/>
  <c r="S56" i="2" s="1"/>
  <c r="S58" i="2" s="1"/>
  <c r="S63" i="2" s="1"/>
  <c r="T53" i="2"/>
  <c r="S51" i="2"/>
  <c r="S52" i="2" s="1"/>
  <c r="S60" i="2"/>
  <c r="AZ73" i="2"/>
  <c r="AY84" i="2"/>
  <c r="AV50" i="2"/>
  <c r="O94" i="2"/>
  <c r="O92" i="2"/>
  <c r="O93" i="2"/>
  <c r="R66" i="2"/>
  <c r="R65" i="2"/>
  <c r="R67" i="2"/>
  <c r="AX46" i="2"/>
  <c r="AW57" i="2"/>
  <c r="Q66" i="2"/>
  <c r="Q65" i="2"/>
  <c r="Q67" i="2"/>
  <c r="AT23" i="2"/>
  <c r="Q78" i="2"/>
  <c r="Q79" i="2" s="1"/>
  <c r="Q81" i="2"/>
  <c r="Q83" i="2" s="1"/>
  <c r="Q85" i="2" s="1"/>
  <c r="Q90" i="2" s="1"/>
  <c r="R80" i="2"/>
  <c r="Q87" i="2"/>
  <c r="N31" i="1"/>
  <c r="P28" i="1"/>
  <c r="P17" i="1"/>
  <c r="R14" i="1"/>
  <c r="R17" i="1" s="1"/>
  <c r="AV19" i="2"/>
  <c r="AU30" i="2"/>
  <c r="P93" i="2"/>
  <c r="P92" i="2"/>
  <c r="P94" i="2"/>
  <c r="Q27" i="2"/>
  <c r="Q29" i="2" s="1"/>
  <c r="Q31" i="2" s="1"/>
  <c r="R26" i="2"/>
  <c r="Q24" i="2"/>
  <c r="Q25" i="2" s="1"/>
  <c r="Q33" i="2"/>
  <c r="AX77" i="2"/>
  <c r="AY77" i="2" l="1"/>
  <c r="BA73" i="2"/>
  <c r="AZ84" i="2"/>
  <c r="P95" i="2"/>
  <c r="R68" i="2"/>
  <c r="Q94" i="2"/>
  <c r="Q93" i="2"/>
  <c r="Q92" i="2"/>
  <c r="T54" i="2"/>
  <c r="T56" i="2" s="1"/>
  <c r="T58" i="2" s="1"/>
  <c r="T63" i="2" s="1"/>
  <c r="T51" i="2"/>
  <c r="T52" i="2" s="1"/>
  <c r="U53" i="2"/>
  <c r="T60" i="2"/>
  <c r="R81" i="2"/>
  <c r="R83" i="2" s="1"/>
  <c r="R85" i="2" s="1"/>
  <c r="R90" i="2" s="1"/>
  <c r="R78" i="2"/>
  <c r="R79" i="2" s="1"/>
  <c r="S80" i="2"/>
  <c r="R87" i="2"/>
  <c r="AU23" i="2"/>
  <c r="S66" i="2"/>
  <c r="S67" i="2"/>
  <c r="S65" i="2"/>
  <c r="AW50" i="2"/>
  <c r="AW19" i="2"/>
  <c r="AV30" i="2"/>
  <c r="R27" i="2"/>
  <c r="R29" i="2" s="1"/>
  <c r="R31" i="2" s="1"/>
  <c r="S26" i="2"/>
  <c r="R24" i="2"/>
  <c r="R25" i="2" s="1"/>
  <c r="R33" i="2"/>
  <c r="R28" i="1"/>
  <c r="R31" i="1" s="1"/>
  <c r="P31" i="1"/>
  <c r="O95" i="2"/>
  <c r="AY46" i="2"/>
  <c r="AX57" i="2"/>
  <c r="Q68" i="2"/>
  <c r="AX19" i="2" l="1"/>
  <c r="AW30" i="2"/>
  <c r="Q95" i="2"/>
  <c r="R92" i="2"/>
  <c r="R94" i="2"/>
  <c r="R93" i="2"/>
  <c r="BB73" i="2"/>
  <c r="BA84" i="2"/>
  <c r="S68" i="2"/>
  <c r="AX50" i="2"/>
  <c r="S27" i="2"/>
  <c r="S29" i="2" s="1"/>
  <c r="S31" i="2" s="1"/>
  <c r="T26" i="2"/>
  <c r="S24" i="2"/>
  <c r="S25" i="2" s="1"/>
  <c r="S33" i="2"/>
  <c r="AZ46" i="2"/>
  <c r="AY57" i="2"/>
  <c r="V53" i="2"/>
  <c r="U54" i="2"/>
  <c r="U56" i="2" s="1"/>
  <c r="U58" i="2" s="1"/>
  <c r="U63" i="2" s="1"/>
  <c r="U51" i="2"/>
  <c r="U52" i="2" s="1"/>
  <c r="U60" i="2"/>
  <c r="AV23" i="2"/>
  <c r="S81" i="2"/>
  <c r="S83" i="2" s="1"/>
  <c r="S85" i="2" s="1"/>
  <c r="S90" i="2" s="1"/>
  <c r="T80" i="2"/>
  <c r="S78" i="2"/>
  <c r="S79" i="2" s="1"/>
  <c r="S87" i="2"/>
  <c r="AZ77" i="2"/>
  <c r="T66" i="2"/>
  <c r="T65" i="2"/>
  <c r="T67" i="2"/>
  <c r="V51" i="2" l="1"/>
  <c r="V52" i="2" s="1"/>
  <c r="V54" i="2"/>
  <c r="V56" i="2" s="1"/>
  <c r="V58" i="2" s="1"/>
  <c r="V63" i="2" s="1"/>
  <c r="W53" i="2"/>
  <c r="V60" i="2"/>
  <c r="AY50" i="2"/>
  <c r="AW23" i="2"/>
  <c r="AY19" i="2"/>
  <c r="AX30" i="2"/>
  <c r="T68" i="2"/>
  <c r="S92" i="2"/>
  <c r="S93" i="2"/>
  <c r="S94" i="2"/>
  <c r="BA77" i="2"/>
  <c r="BA46" i="2"/>
  <c r="AZ57" i="2"/>
  <c r="U26" i="2"/>
  <c r="T27" i="2"/>
  <c r="T29" i="2" s="1"/>
  <c r="T31" i="2" s="1"/>
  <c r="T24" i="2"/>
  <c r="T25" i="2" s="1"/>
  <c r="T33" i="2"/>
  <c r="BC73" i="2"/>
  <c r="BB84" i="2"/>
  <c r="R95" i="2"/>
  <c r="U80" i="2"/>
  <c r="T81" i="2"/>
  <c r="T83" i="2" s="1"/>
  <c r="T85" i="2" s="1"/>
  <c r="T90" i="2" s="1"/>
  <c r="T78" i="2"/>
  <c r="T79" i="2" s="1"/>
  <c r="T87" i="2"/>
  <c r="U67" i="2"/>
  <c r="U65" i="2"/>
  <c r="U66" i="2"/>
  <c r="W54" i="2" l="1"/>
  <c r="W56" i="2" s="1"/>
  <c r="W58" i="2" s="1"/>
  <c r="W63" i="2" s="1"/>
  <c r="W51" i="2"/>
  <c r="W52" i="2" s="1"/>
  <c r="X53" i="2"/>
  <c r="W60" i="2"/>
  <c r="U68" i="2"/>
  <c r="V67" i="2"/>
  <c r="V66" i="2"/>
  <c r="V65" i="2"/>
  <c r="AX23" i="2"/>
  <c r="BB77" i="2"/>
  <c r="U81" i="2"/>
  <c r="U83" i="2" s="1"/>
  <c r="U85" i="2" s="1"/>
  <c r="U90" i="2" s="1"/>
  <c r="U78" i="2"/>
  <c r="U79" i="2" s="1"/>
  <c r="V80" i="2"/>
  <c r="U87" i="2"/>
  <c r="S95" i="2"/>
  <c r="U27" i="2"/>
  <c r="U29" i="2" s="1"/>
  <c r="U31" i="2" s="1"/>
  <c r="U24" i="2"/>
  <c r="U25" i="2" s="1"/>
  <c r="V26" i="2"/>
  <c r="U33" i="2"/>
  <c r="T92" i="2"/>
  <c r="T93" i="2"/>
  <c r="T94" i="2"/>
  <c r="AZ50" i="2"/>
  <c r="BB46" i="2"/>
  <c r="BA57" i="2"/>
  <c r="AZ19" i="2"/>
  <c r="AY30" i="2"/>
  <c r="BD73" i="2"/>
  <c r="BC84" i="2"/>
  <c r="AY23" i="2" l="1"/>
  <c r="Y53" i="2"/>
  <c r="X54" i="2"/>
  <c r="X56" i="2" s="1"/>
  <c r="X58" i="2" s="1"/>
  <c r="X63" i="2" s="1"/>
  <c r="X51" i="2"/>
  <c r="X52" i="2" s="1"/>
  <c r="X60" i="2"/>
  <c r="T95" i="2"/>
  <c r="BA19" i="2"/>
  <c r="AZ30" i="2"/>
  <c r="BA50" i="2"/>
  <c r="W65" i="2"/>
  <c r="W66" i="2"/>
  <c r="W67" i="2"/>
  <c r="V27" i="2"/>
  <c r="V29" i="2" s="1"/>
  <c r="V31" i="2" s="1"/>
  <c r="W26" i="2"/>
  <c r="V24" i="2"/>
  <c r="V25" i="2" s="1"/>
  <c r="V33" i="2"/>
  <c r="V81" i="2"/>
  <c r="V83" i="2" s="1"/>
  <c r="V85" i="2" s="1"/>
  <c r="V90" i="2" s="1"/>
  <c r="W80" i="2"/>
  <c r="V78" i="2"/>
  <c r="V79" i="2" s="1"/>
  <c r="V87" i="2"/>
  <c r="U92" i="2"/>
  <c r="U93" i="2"/>
  <c r="U94" i="2"/>
  <c r="V68" i="2"/>
  <c r="BC46" i="2"/>
  <c r="BB57" i="2"/>
  <c r="BC77" i="2"/>
  <c r="BE73" i="2"/>
  <c r="BD84" i="2"/>
  <c r="BF73" i="2" l="1"/>
  <c r="BE84" i="2"/>
  <c r="BD77" i="2"/>
  <c r="BB19" i="2"/>
  <c r="BA30" i="2"/>
  <c r="AZ23" i="2"/>
  <c r="U95" i="2"/>
  <c r="BD46" i="2"/>
  <c r="BC57" i="2"/>
  <c r="W81" i="2"/>
  <c r="W83" i="2" s="1"/>
  <c r="W85" i="2" s="1"/>
  <c r="W90" i="2" s="1"/>
  <c r="X80" i="2"/>
  <c r="W78" i="2"/>
  <c r="W79" i="2" s="1"/>
  <c r="W87" i="2"/>
  <c r="Y54" i="2"/>
  <c r="Y56" i="2" s="1"/>
  <c r="Y58" i="2" s="1"/>
  <c r="Y63" i="2" s="1"/>
  <c r="Y51" i="2"/>
  <c r="Y52" i="2" s="1"/>
  <c r="Z53" i="2"/>
  <c r="Y60" i="2"/>
  <c r="V92" i="2"/>
  <c r="V94" i="2"/>
  <c r="V93" i="2"/>
  <c r="W68" i="2"/>
  <c r="X26" i="2"/>
  <c r="W24" i="2"/>
  <c r="W25" i="2" s="1"/>
  <c r="W27" i="2"/>
  <c r="W29" i="2" s="1"/>
  <c r="W31" i="2" s="1"/>
  <c r="W33" i="2"/>
  <c r="BB50" i="2"/>
  <c r="X66" i="2"/>
  <c r="X67" i="2"/>
  <c r="X65" i="2"/>
  <c r="BA23" i="2" l="1"/>
  <c r="Z54" i="2"/>
  <c r="Z56" i="2" s="1"/>
  <c r="Z58" i="2" s="1"/>
  <c r="Z51" i="2"/>
  <c r="Z52" i="2" s="1"/>
  <c r="Z60" i="2"/>
  <c r="U61" i="2" s="1"/>
  <c r="BE46" i="2"/>
  <c r="BD57" i="2"/>
  <c r="X68" i="2"/>
  <c r="BE77" i="2"/>
  <c r="BC50" i="2"/>
  <c r="Y67" i="2"/>
  <c r="Y65" i="2"/>
  <c r="Y66" i="2"/>
  <c r="BG73" i="2"/>
  <c r="BF84" i="2"/>
  <c r="X27" i="2"/>
  <c r="X29" i="2" s="1"/>
  <c r="X31" i="2" s="1"/>
  <c r="X24" i="2"/>
  <c r="X25" i="2" s="1"/>
  <c r="Y26" i="2"/>
  <c r="X33" i="2"/>
  <c r="BC19" i="2"/>
  <c r="BB30" i="2"/>
  <c r="X81" i="2"/>
  <c r="X83" i="2" s="1"/>
  <c r="X85" i="2" s="1"/>
  <c r="X90" i="2" s="1"/>
  <c r="X78" i="2"/>
  <c r="X79" i="2" s="1"/>
  <c r="Y80" i="2"/>
  <c r="X87" i="2"/>
  <c r="V61" i="2"/>
  <c r="V95" i="2"/>
  <c r="W92" i="2"/>
  <c r="W94" i="2"/>
  <c r="W93" i="2"/>
  <c r="W61" i="2" l="1"/>
  <c r="BD50" i="2"/>
  <c r="BB23" i="2"/>
  <c r="BF46" i="2"/>
  <c r="BE57" i="2"/>
  <c r="Z63" i="2"/>
  <c r="AA53" i="2"/>
  <c r="BD19" i="2"/>
  <c r="BC30" i="2"/>
  <c r="Y61" i="2"/>
  <c r="Y68" i="2"/>
  <c r="X61" i="2"/>
  <c r="Z26" i="2"/>
  <c r="Y27" i="2"/>
  <c r="Y29" i="2" s="1"/>
  <c r="Y31" i="2" s="1"/>
  <c r="Y24" i="2"/>
  <c r="Y25" i="2" s="1"/>
  <c r="Y33" i="2"/>
  <c r="BF77" i="2"/>
  <c r="T61" i="2"/>
  <c r="BH73" i="2"/>
  <c r="BG84" i="2"/>
  <c r="X92" i="2"/>
  <c r="X94" i="2"/>
  <c r="X93" i="2"/>
  <c r="Z61" i="2"/>
  <c r="O61" i="2"/>
  <c r="P61" i="2"/>
  <c r="S61" i="2"/>
  <c r="R61" i="2"/>
  <c r="Q61" i="2"/>
  <c r="Z80" i="2"/>
  <c r="Y81" i="2"/>
  <c r="Y83" i="2" s="1"/>
  <c r="Y85" i="2" s="1"/>
  <c r="Y90" i="2" s="1"/>
  <c r="Y78" i="2"/>
  <c r="Y79" i="2" s="1"/>
  <c r="Y87" i="2"/>
  <c r="W95" i="2"/>
  <c r="BG77" i="2" l="1"/>
  <c r="BC23" i="2"/>
  <c r="Y92" i="2"/>
  <c r="Y93" i="2"/>
  <c r="Y94" i="2"/>
  <c r="BE19" i="2"/>
  <c r="BD30" i="2"/>
  <c r="AA54" i="2"/>
  <c r="AA56" i="2" s="1"/>
  <c r="AA58" i="2" s="1"/>
  <c r="AB53" i="2"/>
  <c r="AA51" i="2"/>
  <c r="AA52" i="2" s="1"/>
  <c r="AA60" i="2"/>
  <c r="Z81" i="2"/>
  <c r="Z83" i="2" s="1"/>
  <c r="Z85" i="2" s="1"/>
  <c r="Z78" i="2"/>
  <c r="Z79" i="2" s="1"/>
  <c r="Z87" i="2"/>
  <c r="Z27" i="2"/>
  <c r="Z29" i="2" s="1"/>
  <c r="Z31" i="2" s="1"/>
  <c r="AA26" i="2" s="1"/>
  <c r="Z24" i="2"/>
  <c r="Z25" i="2" s="1"/>
  <c r="Z33" i="2"/>
  <c r="Z65" i="2"/>
  <c r="Z67" i="2"/>
  <c r="Z66" i="2"/>
  <c r="BG46" i="2"/>
  <c r="BF57" i="2"/>
  <c r="X95" i="2"/>
  <c r="BI73" i="2"/>
  <c r="BH84" i="2"/>
  <c r="BE50" i="2"/>
  <c r="Y88" i="2" l="1"/>
  <c r="U34" i="2"/>
  <c r="X88" i="2"/>
  <c r="Z68" i="2"/>
  <c r="V34" i="2"/>
  <c r="AA63" i="2"/>
  <c r="V88" i="2"/>
  <c r="AB54" i="2"/>
  <c r="AB56" i="2" s="1"/>
  <c r="AB58" i="2" s="1"/>
  <c r="AB63" i="2" s="1"/>
  <c r="AC53" i="2"/>
  <c r="AB51" i="2"/>
  <c r="AB52" i="2" s="1"/>
  <c r="AB60" i="2"/>
  <c r="BD23" i="2"/>
  <c r="BF19" i="2"/>
  <c r="BE30" i="2"/>
  <c r="BJ73" i="2"/>
  <c r="BI84" i="2"/>
  <c r="BF50" i="2"/>
  <c r="Y95" i="2"/>
  <c r="BH46" i="2"/>
  <c r="BG57" i="2"/>
  <c r="U88" i="2"/>
  <c r="Z34" i="2"/>
  <c r="P34" i="2"/>
  <c r="O34" i="2"/>
  <c r="Q34" i="2"/>
  <c r="R34" i="2"/>
  <c r="X34" i="2"/>
  <c r="T34" i="2"/>
  <c r="S34" i="2"/>
  <c r="Y34" i="2"/>
  <c r="Z90" i="2"/>
  <c r="AA80" i="2"/>
  <c r="AB26" i="2"/>
  <c r="AA27" i="2"/>
  <c r="AA29" i="2" s="1"/>
  <c r="AA31" i="2" s="1"/>
  <c r="AA24" i="2"/>
  <c r="AA25" i="2" s="1"/>
  <c r="AA33" i="2"/>
  <c r="BH77" i="2"/>
  <c r="Z88" i="2"/>
  <c r="O88" i="2"/>
  <c r="P88" i="2"/>
  <c r="R88" i="2"/>
  <c r="S88" i="2"/>
  <c r="Q88" i="2"/>
  <c r="T88" i="2"/>
  <c r="W88" i="2"/>
  <c r="W34" i="2"/>
  <c r="AB27" i="2" l="1"/>
  <c r="AB29" i="2" s="1"/>
  <c r="AB31" i="2" s="1"/>
  <c r="AC26" i="2"/>
  <c r="AB24" i="2"/>
  <c r="AB25" i="2" s="1"/>
  <c r="AB33" i="2"/>
  <c r="BK73" i="2"/>
  <c r="BJ84" i="2"/>
  <c r="BG19" i="2"/>
  <c r="BF30" i="2"/>
  <c r="AB67" i="2"/>
  <c r="AB65" i="2"/>
  <c r="AB66" i="2"/>
  <c r="AA81" i="2"/>
  <c r="AA83" i="2" s="1"/>
  <c r="AA85" i="2" s="1"/>
  <c r="AB80" i="2"/>
  <c r="AA78" i="2"/>
  <c r="AA79" i="2" s="1"/>
  <c r="AA87" i="2"/>
  <c r="AA65" i="2"/>
  <c r="AA66" i="2"/>
  <c r="AA67" i="2"/>
  <c r="AC51" i="2"/>
  <c r="AC52" i="2" s="1"/>
  <c r="AD53" i="2"/>
  <c r="AC54" i="2"/>
  <c r="AC56" i="2" s="1"/>
  <c r="AC58" i="2" s="1"/>
  <c r="AC63" i="2" s="1"/>
  <c r="AC60" i="2"/>
  <c r="Z94" i="2"/>
  <c r="Z92" i="2"/>
  <c r="Z93" i="2"/>
  <c r="BG50" i="2"/>
  <c r="BI46" i="2"/>
  <c r="BH57" i="2"/>
  <c r="BI77" i="2"/>
  <c r="BE23" i="2"/>
  <c r="BL73" i="2" l="1"/>
  <c r="BK84" i="2"/>
  <c r="BH19" i="2"/>
  <c r="BG30" i="2"/>
  <c r="AB81" i="2"/>
  <c r="AB83" i="2" s="1"/>
  <c r="AB85" i="2" s="1"/>
  <c r="AB90" i="2" s="1"/>
  <c r="AB78" i="2"/>
  <c r="AB79" i="2" s="1"/>
  <c r="AC80" i="2"/>
  <c r="AB87" i="2"/>
  <c r="BJ46" i="2"/>
  <c r="BI57" i="2"/>
  <c r="BF23" i="2"/>
  <c r="AA90" i="2"/>
  <c r="AC27" i="2"/>
  <c r="AC29" i="2" s="1"/>
  <c r="AC31" i="2" s="1"/>
  <c r="AD26" i="2"/>
  <c r="AC24" i="2"/>
  <c r="AC25" i="2" s="1"/>
  <c r="AC33" i="2"/>
  <c r="BJ77" i="2"/>
  <c r="Z95" i="2"/>
  <c r="AC67" i="2"/>
  <c r="AC66" i="2"/>
  <c r="AC65" i="2"/>
  <c r="AA68" i="2"/>
  <c r="AD54" i="2"/>
  <c r="AD56" i="2" s="1"/>
  <c r="AD58" i="2" s="1"/>
  <c r="AD63" i="2" s="1"/>
  <c r="AE53" i="2"/>
  <c r="AD51" i="2"/>
  <c r="AD52" i="2" s="1"/>
  <c r="AD60" i="2"/>
  <c r="BH50" i="2"/>
  <c r="AB68" i="2"/>
  <c r="AF53" i="2" l="1"/>
  <c r="AE51" i="2"/>
  <c r="AE52" i="2" s="1"/>
  <c r="AE54" i="2"/>
  <c r="AE56" i="2" s="1"/>
  <c r="AE58" i="2" s="1"/>
  <c r="AE63" i="2" s="1"/>
  <c r="AE60" i="2"/>
  <c r="AC81" i="2"/>
  <c r="AC83" i="2" s="1"/>
  <c r="AC85" i="2" s="1"/>
  <c r="AC90" i="2" s="1"/>
  <c r="AC78" i="2"/>
  <c r="AC79" i="2" s="1"/>
  <c r="AD80" i="2"/>
  <c r="AC87" i="2"/>
  <c r="BG23" i="2"/>
  <c r="AC68" i="2"/>
  <c r="AD27" i="2"/>
  <c r="AD29" i="2" s="1"/>
  <c r="AD31" i="2" s="1"/>
  <c r="AE26" i="2"/>
  <c r="AD24" i="2"/>
  <c r="AD25" i="2" s="1"/>
  <c r="AD33" i="2"/>
  <c r="BM73" i="2"/>
  <c r="BL84" i="2"/>
  <c r="AB94" i="2"/>
  <c r="AB92" i="2"/>
  <c r="AB93" i="2"/>
  <c r="AD66" i="2"/>
  <c r="AD67" i="2"/>
  <c r="AD65" i="2"/>
  <c r="BK77" i="2"/>
  <c r="AA92" i="2"/>
  <c r="AA93" i="2"/>
  <c r="AA94" i="2"/>
  <c r="BI19" i="2"/>
  <c r="BH30" i="2"/>
  <c r="BI50" i="2"/>
  <c r="BK46" i="2"/>
  <c r="BJ57" i="2"/>
  <c r="BH23" i="2" l="1"/>
  <c r="AD68" i="2"/>
  <c r="BJ19" i="2"/>
  <c r="BI30" i="2"/>
  <c r="AA95" i="2"/>
  <c r="AE66" i="2"/>
  <c r="AE67" i="2"/>
  <c r="AE65" i="2"/>
  <c r="AB95" i="2"/>
  <c r="AF54" i="2"/>
  <c r="AF56" i="2" s="1"/>
  <c r="AF58" i="2" s="1"/>
  <c r="AF63" i="2" s="1"/>
  <c r="AF51" i="2"/>
  <c r="AF52" i="2" s="1"/>
  <c r="AG53" i="2"/>
  <c r="AF60" i="2"/>
  <c r="BN73" i="2"/>
  <c r="BM84" i="2"/>
  <c r="AC92" i="2"/>
  <c r="AC94" i="2"/>
  <c r="AC93" i="2"/>
  <c r="AE27" i="2"/>
  <c r="AE29" i="2" s="1"/>
  <c r="AE31" i="2" s="1"/>
  <c r="AF26" i="2"/>
  <c r="AE24" i="2"/>
  <c r="AE25" i="2" s="1"/>
  <c r="AE33" i="2"/>
  <c r="BL46" i="2"/>
  <c r="BK57" i="2"/>
  <c r="BL77" i="2"/>
  <c r="BJ50" i="2"/>
  <c r="AE80" i="2"/>
  <c r="AD78" i="2"/>
  <c r="AD79" i="2" s="1"/>
  <c r="AD81" i="2"/>
  <c r="AD83" i="2" s="1"/>
  <c r="AD85" i="2" s="1"/>
  <c r="AD90" i="2" s="1"/>
  <c r="AD87" i="2"/>
  <c r="BM77" i="2" l="1"/>
  <c r="AE68" i="2"/>
  <c r="BK50" i="2"/>
  <c r="BM46" i="2"/>
  <c r="BL57" i="2"/>
  <c r="AH53" i="2"/>
  <c r="AG54" i="2"/>
  <c r="AG56" i="2" s="1"/>
  <c r="AG58" i="2" s="1"/>
  <c r="AG63" i="2" s="1"/>
  <c r="AG51" i="2"/>
  <c r="AG52" i="2" s="1"/>
  <c r="AG60" i="2"/>
  <c r="AC95" i="2"/>
  <c r="BO73" i="2"/>
  <c r="BN84" i="2"/>
  <c r="AG26" i="2"/>
  <c r="AF27" i="2"/>
  <c r="AF29" i="2" s="1"/>
  <c r="AF31" i="2" s="1"/>
  <c r="AF24" i="2"/>
  <c r="AF25" i="2" s="1"/>
  <c r="AF33" i="2"/>
  <c r="BI23" i="2"/>
  <c r="AF65" i="2"/>
  <c r="AF66" i="2"/>
  <c r="AF67" i="2"/>
  <c r="BK19" i="2"/>
  <c r="BJ30" i="2"/>
  <c r="AE78" i="2"/>
  <c r="AE79" i="2" s="1"/>
  <c r="AF80" i="2"/>
  <c r="AE81" i="2"/>
  <c r="AE83" i="2" s="1"/>
  <c r="AE85" i="2" s="1"/>
  <c r="AE90" i="2" s="1"/>
  <c r="AE87" i="2"/>
  <c r="AD92" i="2"/>
  <c r="AD94" i="2"/>
  <c r="AD93" i="2"/>
  <c r="AG66" i="2" l="1"/>
  <c r="AG67" i="2"/>
  <c r="AG65" i="2"/>
  <c r="AG80" i="2"/>
  <c r="AF78" i="2"/>
  <c r="AF79" i="2" s="1"/>
  <c r="AF81" i="2"/>
  <c r="AF83" i="2" s="1"/>
  <c r="AF85" i="2" s="1"/>
  <c r="AF90" i="2" s="1"/>
  <c r="AF87" i="2"/>
  <c r="AH51" i="2"/>
  <c r="AH52" i="2" s="1"/>
  <c r="AH54" i="2"/>
  <c r="AH56" i="2" s="1"/>
  <c r="AH58" i="2" s="1"/>
  <c r="AH63" i="2" s="1"/>
  <c r="AI53" i="2"/>
  <c r="AH60" i="2"/>
  <c r="AD95" i="2"/>
  <c r="AG27" i="2"/>
  <c r="AG29" i="2" s="1"/>
  <c r="AG31" i="2" s="1"/>
  <c r="AG24" i="2"/>
  <c r="AG25" i="2" s="1"/>
  <c r="AH26" i="2"/>
  <c r="AG33" i="2"/>
  <c r="BN77" i="2"/>
  <c r="BL50" i="2"/>
  <c r="BN46" i="2"/>
  <c r="BM57" i="2"/>
  <c r="AF68" i="2"/>
  <c r="BP73" i="2"/>
  <c r="BO84" i="2"/>
  <c r="BJ23" i="2"/>
  <c r="BL19" i="2"/>
  <c r="BK30" i="2"/>
  <c r="AE93" i="2"/>
  <c r="AE92" i="2"/>
  <c r="AE94" i="2"/>
  <c r="BM19" i="2" l="1"/>
  <c r="BL30" i="2"/>
  <c r="BK23" i="2"/>
  <c r="BM50" i="2"/>
  <c r="AG68" i="2"/>
  <c r="AH65" i="2"/>
  <c r="AH66" i="2"/>
  <c r="AH67" i="2"/>
  <c r="AG81" i="2"/>
  <c r="AG83" i="2" s="1"/>
  <c r="AG85" i="2" s="1"/>
  <c r="AG90" i="2" s="1"/>
  <c r="AG78" i="2"/>
  <c r="AG79" i="2" s="1"/>
  <c r="AH80" i="2"/>
  <c r="AG87" i="2"/>
  <c r="BO46" i="2"/>
  <c r="BN57" i="2"/>
  <c r="AI54" i="2"/>
  <c r="AI56" i="2" s="1"/>
  <c r="AI58" i="2" s="1"/>
  <c r="AI63" i="2" s="1"/>
  <c r="AJ53" i="2"/>
  <c r="AI51" i="2"/>
  <c r="AI52" i="2" s="1"/>
  <c r="AI60" i="2"/>
  <c r="AE95" i="2"/>
  <c r="AH27" i="2"/>
  <c r="AH29" i="2" s="1"/>
  <c r="AH31" i="2" s="1"/>
  <c r="AI26" i="2"/>
  <c r="AH24" i="2"/>
  <c r="AH25" i="2" s="1"/>
  <c r="AH33" i="2"/>
  <c r="BO77" i="2"/>
  <c r="BQ73" i="2"/>
  <c r="BP84" i="2"/>
  <c r="AF92" i="2"/>
  <c r="AF93" i="2"/>
  <c r="AF94" i="2"/>
  <c r="AH68" i="2" l="1"/>
  <c r="BN50" i="2"/>
  <c r="BL23" i="2"/>
  <c r="AI65" i="2"/>
  <c r="AI66" i="2"/>
  <c r="AI67" i="2"/>
  <c r="BN19" i="2"/>
  <c r="BM30" i="2"/>
  <c r="AK53" i="2"/>
  <c r="AJ54" i="2"/>
  <c r="AJ56" i="2" s="1"/>
  <c r="AJ58" i="2" s="1"/>
  <c r="AJ63" i="2" s="1"/>
  <c r="AJ51" i="2"/>
  <c r="AJ52" i="2" s="1"/>
  <c r="AJ60" i="2"/>
  <c r="AJ26" i="2"/>
  <c r="AI27" i="2"/>
  <c r="AI29" i="2" s="1"/>
  <c r="AI31" i="2" s="1"/>
  <c r="AI24" i="2"/>
  <c r="AI25" i="2" s="1"/>
  <c r="AI33" i="2"/>
  <c r="BP46" i="2"/>
  <c r="BO57" i="2"/>
  <c r="AH81" i="2"/>
  <c r="AH83" i="2" s="1"/>
  <c r="AH85" i="2" s="1"/>
  <c r="AH90" i="2" s="1"/>
  <c r="AI80" i="2"/>
  <c r="AH78" i="2"/>
  <c r="AH79" i="2" s="1"/>
  <c r="AH87" i="2"/>
  <c r="AF95" i="2"/>
  <c r="BP77" i="2"/>
  <c r="BR73" i="2"/>
  <c r="BQ84" i="2"/>
  <c r="AG92" i="2"/>
  <c r="AG94" i="2"/>
  <c r="AG93" i="2"/>
  <c r="AI68" i="2" l="1"/>
  <c r="AH94" i="2"/>
  <c r="AH92" i="2"/>
  <c r="AH93" i="2"/>
  <c r="AI81" i="2"/>
  <c r="AI83" i="2" s="1"/>
  <c r="AI85" i="2" s="1"/>
  <c r="AI90" i="2" s="1"/>
  <c r="AJ80" i="2"/>
  <c r="AI78" i="2"/>
  <c r="AI79" i="2" s="1"/>
  <c r="AI87" i="2"/>
  <c r="BO50" i="2"/>
  <c r="BS73" i="2"/>
  <c r="BR84" i="2"/>
  <c r="BQ77" i="2"/>
  <c r="AJ67" i="2"/>
  <c r="AJ66" i="2"/>
  <c r="AJ65" i="2"/>
  <c r="BQ46" i="2"/>
  <c r="BP57" i="2"/>
  <c r="AK51" i="2"/>
  <c r="AK52" i="2" s="1"/>
  <c r="AL53" i="2"/>
  <c r="AK54" i="2"/>
  <c r="AK56" i="2" s="1"/>
  <c r="AK58" i="2" s="1"/>
  <c r="AK63" i="2" s="1"/>
  <c r="AK60" i="2"/>
  <c r="AG95" i="2"/>
  <c r="BM23" i="2"/>
  <c r="AJ27" i="2"/>
  <c r="AJ29" i="2" s="1"/>
  <c r="AJ31" i="2" s="1"/>
  <c r="AJ24" i="2"/>
  <c r="AJ25" i="2" s="1"/>
  <c r="AK26" i="2"/>
  <c r="AJ33" i="2"/>
  <c r="BO19" i="2"/>
  <c r="BN30" i="2"/>
  <c r="BP50" i="2" l="1"/>
  <c r="AH95" i="2"/>
  <c r="BR77" i="2"/>
  <c r="BT73" i="2"/>
  <c r="BS84" i="2"/>
  <c r="AJ68" i="2"/>
  <c r="AL26" i="2"/>
  <c r="AK27" i="2"/>
  <c r="AK29" i="2" s="1"/>
  <c r="AK31" i="2" s="1"/>
  <c r="AK24" i="2"/>
  <c r="AK25" i="2" s="1"/>
  <c r="AK33" i="2"/>
  <c r="AK65" i="2"/>
  <c r="AK67" i="2"/>
  <c r="AK66" i="2"/>
  <c r="AL51" i="2"/>
  <c r="AL52" i="2" s="1"/>
  <c r="AL54" i="2"/>
  <c r="AL56" i="2" s="1"/>
  <c r="AL58" i="2" s="1"/>
  <c r="AI61" i="2" s="1"/>
  <c r="AL60" i="2"/>
  <c r="AH61" i="2" s="1"/>
  <c r="AJ78" i="2"/>
  <c r="AJ79" i="2" s="1"/>
  <c r="AJ81" i="2"/>
  <c r="AJ83" i="2" s="1"/>
  <c r="AJ85" i="2" s="1"/>
  <c r="AJ90" i="2" s="1"/>
  <c r="AK80" i="2"/>
  <c r="AJ87" i="2"/>
  <c r="BP19" i="2"/>
  <c r="BO30" i="2"/>
  <c r="BR46" i="2"/>
  <c r="BQ57" i="2"/>
  <c r="BN23" i="2"/>
  <c r="AI92" i="2"/>
  <c r="AI94" i="2"/>
  <c r="AI93" i="2"/>
  <c r="AF61" i="2" l="1"/>
  <c r="AI95" i="2"/>
  <c r="AK68" i="2"/>
  <c r="AL80" i="2"/>
  <c r="AK81" i="2"/>
  <c r="AK83" i="2" s="1"/>
  <c r="AK85" i="2" s="1"/>
  <c r="AK90" i="2" s="1"/>
  <c r="AK78" i="2"/>
  <c r="AK79" i="2" s="1"/>
  <c r="AK87" i="2"/>
  <c r="BS77" i="2"/>
  <c r="BQ19" i="2"/>
  <c r="BP30" i="2"/>
  <c r="BU73" i="2"/>
  <c r="BT84" i="2"/>
  <c r="AL63" i="2"/>
  <c r="AM53" i="2"/>
  <c r="AJ92" i="2"/>
  <c r="AJ93" i="2"/>
  <c r="AJ94" i="2"/>
  <c r="BS46" i="2"/>
  <c r="BR57" i="2"/>
  <c r="AK61" i="2"/>
  <c r="BQ50" i="2"/>
  <c r="BO23" i="2"/>
  <c r="AL61" i="2"/>
  <c r="AA61" i="2"/>
  <c r="AC61" i="2"/>
  <c r="AB61" i="2"/>
  <c r="AE61" i="2"/>
  <c r="AD61" i="2"/>
  <c r="AG61" i="2"/>
  <c r="AJ61" i="2"/>
  <c r="AL27" i="2"/>
  <c r="AL29" i="2" s="1"/>
  <c r="AL31" i="2" s="1"/>
  <c r="AM26" i="2" s="1"/>
  <c r="AL24" i="2"/>
  <c r="AL25" i="2" s="1"/>
  <c r="AL33" i="2"/>
  <c r="AK34" i="2" s="1"/>
  <c r="AF34" i="2" l="1"/>
  <c r="AK92" i="2"/>
  <c r="AK94" i="2"/>
  <c r="AK93" i="2"/>
  <c r="BR50" i="2"/>
  <c r="AL78" i="2"/>
  <c r="AL79" i="2" s="1"/>
  <c r="AL81" i="2"/>
  <c r="AL83" i="2" s="1"/>
  <c r="AL85" i="2" s="1"/>
  <c r="AK88" i="2" s="1"/>
  <c r="AL87" i="2"/>
  <c r="AF88" i="2" s="1"/>
  <c r="AL67" i="2"/>
  <c r="AL65" i="2"/>
  <c r="AL66" i="2"/>
  <c r="AN53" i="2"/>
  <c r="AM51" i="2"/>
  <c r="AM52" i="2" s="1"/>
  <c r="AM54" i="2"/>
  <c r="AM56" i="2" s="1"/>
  <c r="AM58" i="2" s="1"/>
  <c r="AM63" i="2" s="1"/>
  <c r="AM60" i="2"/>
  <c r="BT77" i="2"/>
  <c r="BT46" i="2"/>
  <c r="BS57" i="2"/>
  <c r="AL34" i="2"/>
  <c r="AA34" i="2"/>
  <c r="AE34" i="2"/>
  <c r="AC34" i="2"/>
  <c r="AB34" i="2"/>
  <c r="AG34" i="2"/>
  <c r="AD34" i="2"/>
  <c r="BR19" i="2"/>
  <c r="BQ30" i="2"/>
  <c r="AN26" i="2"/>
  <c r="AM27" i="2"/>
  <c r="AM29" i="2" s="1"/>
  <c r="AM31" i="2" s="1"/>
  <c r="AM24" i="2"/>
  <c r="AM25" i="2" s="1"/>
  <c r="AM33" i="2"/>
  <c r="BP23" i="2"/>
  <c r="AJ34" i="2"/>
  <c r="BV73" i="2"/>
  <c r="BU84" i="2"/>
  <c r="AH34" i="2"/>
  <c r="AJ95" i="2"/>
  <c r="AI34" i="2"/>
  <c r="AI88" i="2" l="1"/>
  <c r="AH88" i="2"/>
  <c r="AG88" i="2"/>
  <c r="AM65" i="2"/>
  <c r="AM66" i="2"/>
  <c r="AM67" i="2"/>
  <c r="BU77" i="2"/>
  <c r="BU46" i="2"/>
  <c r="BT57" i="2"/>
  <c r="AN27" i="2"/>
  <c r="AN29" i="2" s="1"/>
  <c r="AN31" i="2" s="1"/>
  <c r="AN24" i="2"/>
  <c r="AN25" i="2" s="1"/>
  <c r="AO26" i="2"/>
  <c r="AN33" i="2"/>
  <c r="BW73" i="2"/>
  <c r="BV84" i="2"/>
  <c r="AL68" i="2"/>
  <c r="AK95" i="2"/>
  <c r="BS50" i="2"/>
  <c r="AL88" i="2"/>
  <c r="AA88" i="2"/>
  <c r="AB88" i="2"/>
  <c r="AC88" i="2"/>
  <c r="AD88" i="2"/>
  <c r="AE88" i="2"/>
  <c r="AJ88" i="2"/>
  <c r="AN54" i="2"/>
  <c r="AN56" i="2" s="1"/>
  <c r="AN58" i="2" s="1"/>
  <c r="AN63" i="2" s="1"/>
  <c r="AO53" i="2"/>
  <c r="AN51" i="2"/>
  <c r="AN52" i="2" s="1"/>
  <c r="AN60" i="2"/>
  <c r="BQ23" i="2"/>
  <c r="BS19" i="2"/>
  <c r="BR30" i="2"/>
  <c r="AL90" i="2"/>
  <c r="AM80" i="2"/>
  <c r="BV77" i="2" l="1"/>
  <c r="BV46" i="2"/>
  <c r="BU57" i="2"/>
  <c r="AO51" i="2"/>
  <c r="AO52" i="2" s="1"/>
  <c r="AO54" i="2"/>
  <c r="AO56" i="2" s="1"/>
  <c r="AO58" i="2" s="1"/>
  <c r="AO63" i="2" s="1"/>
  <c r="AP53" i="2"/>
  <c r="AO60" i="2"/>
  <c r="BX73" i="2"/>
  <c r="BW84" i="2"/>
  <c r="AN65" i="2"/>
  <c r="AN66" i="2"/>
  <c r="AN67" i="2"/>
  <c r="AO24" i="2"/>
  <c r="AO25" i="2" s="1"/>
  <c r="AO27" i="2"/>
  <c r="AO29" i="2" s="1"/>
  <c r="AO31" i="2" s="1"/>
  <c r="AP26" i="2"/>
  <c r="AO33" i="2"/>
  <c r="AM81" i="2"/>
  <c r="AM83" i="2" s="1"/>
  <c r="AM85" i="2" s="1"/>
  <c r="AN80" i="2"/>
  <c r="AM78" i="2"/>
  <c r="AM79" i="2" s="1"/>
  <c r="AM87" i="2"/>
  <c r="AL92" i="2"/>
  <c r="AL94" i="2"/>
  <c r="AL93" i="2"/>
  <c r="BR23" i="2"/>
  <c r="AM68" i="2"/>
  <c r="BT50" i="2"/>
  <c r="BT19" i="2"/>
  <c r="BS30" i="2"/>
  <c r="AO65" i="2" l="1"/>
  <c r="AO67" i="2"/>
  <c r="AO66" i="2"/>
  <c r="AP27" i="2"/>
  <c r="AP29" i="2" s="1"/>
  <c r="AP31" i="2" s="1"/>
  <c r="AQ26" i="2"/>
  <c r="AP24" i="2"/>
  <c r="AP25" i="2" s="1"/>
  <c r="AP33" i="2"/>
  <c r="AN68" i="2"/>
  <c r="BU50" i="2"/>
  <c r="AL95" i="2"/>
  <c r="BW77" i="2"/>
  <c r="AM90" i="2"/>
  <c r="BY73" i="2"/>
  <c r="BX84" i="2"/>
  <c r="BU19" i="2"/>
  <c r="BT30" i="2"/>
  <c r="BW46" i="2"/>
  <c r="BV57" i="2"/>
  <c r="AO80" i="2"/>
  <c r="AN81" i="2"/>
  <c r="AN83" i="2" s="1"/>
  <c r="AN85" i="2" s="1"/>
  <c r="AN90" i="2" s="1"/>
  <c r="AN78" i="2"/>
  <c r="AN79" i="2" s="1"/>
  <c r="AN87" i="2"/>
  <c r="BS23" i="2"/>
  <c r="AP54" i="2"/>
  <c r="AP56" i="2" s="1"/>
  <c r="AP58" i="2" s="1"/>
  <c r="AP63" i="2" s="1"/>
  <c r="AP51" i="2"/>
  <c r="AP52" i="2" s="1"/>
  <c r="AQ53" i="2"/>
  <c r="AP60" i="2"/>
  <c r="BX46" i="2" l="1"/>
  <c r="BW57" i="2"/>
  <c r="BV50" i="2"/>
  <c r="AQ24" i="2"/>
  <c r="AQ25" i="2" s="1"/>
  <c r="AQ27" i="2"/>
  <c r="AQ29" i="2" s="1"/>
  <c r="AQ31" i="2" s="1"/>
  <c r="AR26" i="2"/>
  <c r="AQ33" i="2"/>
  <c r="AR53" i="2"/>
  <c r="AQ54" i="2"/>
  <c r="AQ56" i="2" s="1"/>
  <c r="AQ58" i="2" s="1"/>
  <c r="AQ63" i="2" s="1"/>
  <c r="AQ51" i="2"/>
  <c r="AQ52" i="2" s="1"/>
  <c r="AQ60" i="2"/>
  <c r="BT23" i="2"/>
  <c r="BV19" i="2"/>
  <c r="BU30" i="2"/>
  <c r="BZ73" i="2"/>
  <c r="BY84" i="2"/>
  <c r="AO81" i="2"/>
  <c r="AO83" i="2" s="1"/>
  <c r="AO85" i="2" s="1"/>
  <c r="AO90" i="2" s="1"/>
  <c r="AO78" i="2"/>
  <c r="AO79" i="2" s="1"/>
  <c r="AP80" i="2"/>
  <c r="AO87" i="2"/>
  <c r="BX77" i="2"/>
  <c r="AO68" i="2"/>
  <c r="AP67" i="2"/>
  <c r="AP65" i="2"/>
  <c r="AP66" i="2"/>
  <c r="AN93" i="2"/>
  <c r="AN94" i="2"/>
  <c r="AN92" i="2"/>
  <c r="AM93" i="2"/>
  <c r="AM92" i="2"/>
  <c r="AM94" i="2"/>
  <c r="BW19" i="2" l="1"/>
  <c r="BV30" i="2"/>
  <c r="BU23" i="2"/>
  <c r="AS26" i="2"/>
  <c r="AR27" i="2"/>
  <c r="AR29" i="2" s="1"/>
  <c r="AR31" i="2" s="1"/>
  <c r="AR24" i="2"/>
  <c r="AR25" i="2" s="1"/>
  <c r="AR33" i="2"/>
  <c r="AO92" i="2"/>
  <c r="AO93" i="2"/>
  <c r="AO94" i="2"/>
  <c r="AQ66" i="2"/>
  <c r="AQ67" i="2"/>
  <c r="AQ65" i="2"/>
  <c r="AM95" i="2"/>
  <c r="BY77" i="2"/>
  <c r="AR54" i="2"/>
  <c r="AR56" i="2" s="1"/>
  <c r="AR58" i="2" s="1"/>
  <c r="AR63" i="2" s="1"/>
  <c r="AR51" i="2"/>
  <c r="AR52" i="2" s="1"/>
  <c r="AS53" i="2"/>
  <c r="AR60" i="2"/>
  <c r="BW50" i="2"/>
  <c r="AP81" i="2"/>
  <c r="AP83" i="2" s="1"/>
  <c r="AP85" i="2" s="1"/>
  <c r="AQ80" i="2"/>
  <c r="AP78" i="2"/>
  <c r="AP79" i="2" s="1"/>
  <c r="AP87" i="2"/>
  <c r="AP68" i="2"/>
  <c r="CA73" i="2"/>
  <c r="BZ84" i="2"/>
  <c r="BY46" i="2"/>
  <c r="BX57" i="2"/>
  <c r="AN95" i="2"/>
  <c r="AS27" i="2" l="1"/>
  <c r="AS29" i="2" s="1"/>
  <c r="AS31" i="2" s="1"/>
  <c r="AS24" i="2"/>
  <c r="AS25" i="2" s="1"/>
  <c r="AT26" i="2"/>
  <c r="AS33" i="2"/>
  <c r="AR65" i="2"/>
  <c r="AR67" i="2"/>
  <c r="AR66" i="2"/>
  <c r="BV23" i="2"/>
  <c r="BX50" i="2"/>
  <c r="AP90" i="2"/>
  <c r="CB73" i="2"/>
  <c r="CA84" i="2"/>
  <c r="BX19" i="2"/>
  <c r="BW30" i="2"/>
  <c r="BZ46" i="2"/>
  <c r="BY57" i="2"/>
  <c r="AQ81" i="2"/>
  <c r="AQ83" i="2" s="1"/>
  <c r="AQ85" i="2" s="1"/>
  <c r="AQ90" i="2" s="1"/>
  <c r="AR80" i="2"/>
  <c r="AQ78" i="2"/>
  <c r="AQ79" i="2" s="1"/>
  <c r="AQ87" i="2"/>
  <c r="AO95" i="2"/>
  <c r="BZ77" i="2"/>
  <c r="AQ68" i="2"/>
  <c r="AT53" i="2"/>
  <c r="AS54" i="2"/>
  <c r="AS56" i="2" s="1"/>
  <c r="AS58" i="2" s="1"/>
  <c r="AS63" i="2" s="1"/>
  <c r="AS51" i="2"/>
  <c r="AS52" i="2" s="1"/>
  <c r="AS60" i="2"/>
  <c r="CC73" i="2" l="1"/>
  <c r="CB84" i="2"/>
  <c r="CA77" i="2"/>
  <c r="AP93" i="2"/>
  <c r="AP94" i="2"/>
  <c r="AP92" i="2"/>
  <c r="AR68" i="2"/>
  <c r="AT27" i="2"/>
  <c r="AT29" i="2" s="1"/>
  <c r="AT31" i="2" s="1"/>
  <c r="AT24" i="2"/>
  <c r="AT25" i="2" s="1"/>
  <c r="AU26" i="2"/>
  <c r="AT33" i="2"/>
  <c r="AS80" i="2"/>
  <c r="AR78" i="2"/>
  <c r="AR79" i="2" s="1"/>
  <c r="AR81" i="2"/>
  <c r="AR83" i="2" s="1"/>
  <c r="AR85" i="2" s="1"/>
  <c r="AR87" i="2"/>
  <c r="BY50" i="2"/>
  <c r="AQ94" i="2"/>
  <c r="AQ92" i="2"/>
  <c r="AQ93" i="2"/>
  <c r="CA46" i="2"/>
  <c r="BZ57" i="2"/>
  <c r="AS67" i="2"/>
  <c r="AS66" i="2"/>
  <c r="AS65" i="2"/>
  <c r="BY19" i="2"/>
  <c r="BX30" i="2"/>
  <c r="BW23" i="2"/>
  <c r="AT51" i="2"/>
  <c r="AT52" i="2" s="1"/>
  <c r="AT54" i="2"/>
  <c r="AT56" i="2" s="1"/>
  <c r="AT58" i="2" s="1"/>
  <c r="AT63" i="2" s="1"/>
  <c r="AU53" i="2"/>
  <c r="AT60" i="2"/>
  <c r="AU54" i="2" l="1"/>
  <c r="AU56" i="2" s="1"/>
  <c r="AU58" i="2" s="1"/>
  <c r="AU63" i="2" s="1"/>
  <c r="AV53" i="2"/>
  <c r="AU51" i="2"/>
  <c r="AU52" i="2" s="1"/>
  <c r="AU60" i="2"/>
  <c r="AT67" i="2"/>
  <c r="AT66" i="2"/>
  <c r="AT65" i="2"/>
  <c r="AR90" i="2"/>
  <c r="AS81" i="2"/>
  <c r="AS83" i="2" s="1"/>
  <c r="AS85" i="2" s="1"/>
  <c r="AS90" i="2" s="1"/>
  <c r="AS78" i="2"/>
  <c r="AS79" i="2" s="1"/>
  <c r="AT80" i="2"/>
  <c r="AS87" i="2"/>
  <c r="CB77" i="2"/>
  <c r="CB46" i="2"/>
  <c r="CA57" i="2"/>
  <c r="AP95" i="2"/>
  <c r="CD73" i="2"/>
  <c r="CC84" i="2"/>
  <c r="BX23" i="2"/>
  <c r="BZ19" i="2"/>
  <c r="BY30" i="2"/>
  <c r="AV26" i="2"/>
  <c r="AU24" i="2"/>
  <c r="AU25" i="2" s="1"/>
  <c r="AU27" i="2"/>
  <c r="AU29" i="2" s="1"/>
  <c r="AU31" i="2" s="1"/>
  <c r="AU33" i="2"/>
  <c r="BZ50" i="2"/>
  <c r="AQ95" i="2"/>
  <c r="AS68" i="2"/>
  <c r="CE73" i="2" l="1"/>
  <c r="CD84" i="2"/>
  <c r="AV54" i="2"/>
  <c r="AV56" i="2" s="1"/>
  <c r="AV58" i="2" s="1"/>
  <c r="AV63" i="2" s="1"/>
  <c r="AW53" i="2"/>
  <c r="AV51" i="2"/>
  <c r="AV52" i="2" s="1"/>
  <c r="AV60" i="2"/>
  <c r="AU65" i="2"/>
  <c r="AU66" i="2"/>
  <c r="AU67" i="2"/>
  <c r="AT81" i="2"/>
  <c r="AT83" i="2" s="1"/>
  <c r="AT85" i="2" s="1"/>
  <c r="AT90" i="2" s="1"/>
  <c r="AU80" i="2"/>
  <c r="AT78" i="2"/>
  <c r="AT79" i="2" s="1"/>
  <c r="AT87" i="2"/>
  <c r="AV27" i="2"/>
  <c r="AV29" i="2" s="1"/>
  <c r="AV31" i="2" s="1"/>
  <c r="AV24" i="2"/>
  <c r="AV25" i="2" s="1"/>
  <c r="AW26" i="2"/>
  <c r="AV33" i="2"/>
  <c r="AS92" i="2"/>
  <c r="AS93" i="2"/>
  <c r="AS94" i="2"/>
  <c r="AR92" i="2"/>
  <c r="AR94" i="2"/>
  <c r="AR93" i="2"/>
  <c r="BY23" i="2"/>
  <c r="CA50" i="2"/>
  <c r="AT68" i="2"/>
  <c r="CC77" i="2"/>
  <c r="CA19" i="2"/>
  <c r="BZ30" i="2"/>
  <c r="CC46" i="2"/>
  <c r="CB57" i="2"/>
  <c r="AU68" i="2" l="1"/>
  <c r="CB19" i="2"/>
  <c r="CA30" i="2"/>
  <c r="AW51" i="2"/>
  <c r="AW52" i="2" s="1"/>
  <c r="AW54" i="2"/>
  <c r="AW56" i="2" s="1"/>
  <c r="AW58" i="2" s="1"/>
  <c r="AW63" i="2" s="1"/>
  <c r="AX53" i="2"/>
  <c r="AW60" i="2"/>
  <c r="AR95" i="2"/>
  <c r="CD77" i="2"/>
  <c r="AV67" i="2"/>
  <c r="AV66" i="2"/>
  <c r="AV65" i="2"/>
  <c r="AU81" i="2"/>
  <c r="AU83" i="2" s="1"/>
  <c r="AU85" i="2" s="1"/>
  <c r="AU90" i="2" s="1"/>
  <c r="AV80" i="2"/>
  <c r="AU78" i="2"/>
  <c r="AU79" i="2" s="1"/>
  <c r="AU87" i="2"/>
  <c r="CF73" i="2"/>
  <c r="CE84" i="2"/>
  <c r="CB50" i="2"/>
  <c r="BZ23" i="2"/>
  <c r="AT92" i="2"/>
  <c r="AT93" i="2"/>
  <c r="AT94" i="2"/>
  <c r="CD46" i="2"/>
  <c r="CC57" i="2"/>
  <c r="AS95" i="2"/>
  <c r="AX26" i="2"/>
  <c r="AW24" i="2"/>
  <c r="AW25" i="2" s="1"/>
  <c r="AW27" i="2"/>
  <c r="AW29" i="2" s="1"/>
  <c r="AW31" i="2" s="1"/>
  <c r="AW33" i="2"/>
  <c r="AX27" i="2" l="1"/>
  <c r="AX29" i="2" s="1"/>
  <c r="AX31" i="2" s="1"/>
  <c r="AY26" i="2" s="1"/>
  <c r="AX24" i="2"/>
  <c r="AX25" i="2" s="1"/>
  <c r="AX33" i="2"/>
  <c r="CE46" i="2"/>
  <c r="CD57" i="2"/>
  <c r="AV68" i="2"/>
  <c r="CA23" i="2"/>
  <c r="AX54" i="2"/>
  <c r="AX56" i="2" s="1"/>
  <c r="AX58" i="2" s="1"/>
  <c r="AV61" i="2" s="1"/>
  <c r="AX51" i="2"/>
  <c r="AX52" i="2" s="1"/>
  <c r="AX60" i="2"/>
  <c r="CC19" i="2"/>
  <c r="CB30" i="2"/>
  <c r="CG73" i="2"/>
  <c r="CF84" i="2"/>
  <c r="AV78" i="2"/>
  <c r="AV79" i="2" s="1"/>
  <c r="AW80" i="2"/>
  <c r="AV81" i="2"/>
  <c r="AV83" i="2" s="1"/>
  <c r="AV85" i="2" s="1"/>
  <c r="AV90" i="2" s="1"/>
  <c r="AV87" i="2"/>
  <c r="AW65" i="2"/>
  <c r="AW66" i="2"/>
  <c r="AW67" i="2"/>
  <c r="AT95" i="2"/>
  <c r="AT34" i="2"/>
  <c r="AU34" i="2"/>
  <c r="AU92" i="2"/>
  <c r="AU93" i="2"/>
  <c r="AU94" i="2"/>
  <c r="CC50" i="2"/>
  <c r="CE77" i="2"/>
  <c r="AW34" i="2" l="1"/>
  <c r="AS34" i="2"/>
  <c r="AS61" i="2"/>
  <c r="AZ26" i="2"/>
  <c r="AY27" i="2"/>
  <c r="AY29" i="2" s="1"/>
  <c r="AY31" i="2" s="1"/>
  <c r="AY24" i="2"/>
  <c r="AY25" i="2" s="1"/>
  <c r="AY33" i="2"/>
  <c r="CD19" i="2"/>
  <c r="CC30" i="2"/>
  <c r="AT61" i="2"/>
  <c r="AX63" i="2"/>
  <c r="AY53" i="2"/>
  <c r="CB23" i="2"/>
  <c r="AW61" i="2"/>
  <c r="AX80" i="2"/>
  <c r="AW78" i="2"/>
  <c r="AW79" i="2" s="1"/>
  <c r="AW81" i="2"/>
  <c r="AW83" i="2" s="1"/>
  <c r="AW85" i="2" s="1"/>
  <c r="AW90" i="2" s="1"/>
  <c r="AW87" i="2"/>
  <c r="CD50" i="2"/>
  <c r="AX61" i="2"/>
  <c r="AM61" i="2"/>
  <c r="AO61" i="2"/>
  <c r="AN61" i="2"/>
  <c r="AR61" i="2"/>
  <c r="AP61" i="2"/>
  <c r="AU61" i="2"/>
  <c r="AV92" i="2"/>
  <c r="AV94" i="2"/>
  <c r="AV93" i="2"/>
  <c r="AQ61" i="2"/>
  <c r="AX34" i="2"/>
  <c r="AM34" i="2"/>
  <c r="AN34" i="2"/>
  <c r="AP34" i="2"/>
  <c r="AR34" i="2"/>
  <c r="AO34" i="2"/>
  <c r="AV34" i="2"/>
  <c r="AU95" i="2"/>
  <c r="CF77" i="2"/>
  <c r="CF46" i="2"/>
  <c r="CE57" i="2"/>
  <c r="AQ34" i="2"/>
  <c r="AW68" i="2"/>
  <c r="CH73" i="2"/>
  <c r="CH84" i="2" s="1"/>
  <c r="CG84" i="2"/>
  <c r="AZ53" i="2" l="1"/>
  <c r="AY54" i="2"/>
  <c r="AY56" i="2" s="1"/>
  <c r="AY58" i="2" s="1"/>
  <c r="AY51" i="2"/>
  <c r="AY52" i="2" s="1"/>
  <c r="AY60" i="2"/>
  <c r="CG77" i="2"/>
  <c r="CH77" i="2"/>
  <c r="CC23" i="2"/>
  <c r="AW92" i="2"/>
  <c r="AW94" i="2"/>
  <c r="AW93" i="2"/>
  <c r="CE19" i="2"/>
  <c r="CD30" i="2"/>
  <c r="AX78" i="2"/>
  <c r="AX79" i="2" s="1"/>
  <c r="AX81" i="2"/>
  <c r="AX83" i="2" s="1"/>
  <c r="AX85" i="2" s="1"/>
  <c r="AX87" i="2"/>
  <c r="AR88" i="2" s="1"/>
  <c r="AV95" i="2"/>
  <c r="CE50" i="2"/>
  <c r="AX67" i="2"/>
  <c r="AX65" i="2"/>
  <c r="AX66" i="2"/>
  <c r="CG46" i="2"/>
  <c r="CF57" i="2"/>
  <c r="AZ27" i="2"/>
  <c r="AZ29" i="2" s="1"/>
  <c r="AZ31" i="2" s="1"/>
  <c r="AZ24" i="2"/>
  <c r="AZ25" i="2" s="1"/>
  <c r="BA26" i="2"/>
  <c r="AZ33" i="2"/>
  <c r="BA24" i="2" l="1"/>
  <c r="BA25" i="2" s="1"/>
  <c r="BA27" i="2"/>
  <c r="BA29" i="2" s="1"/>
  <c r="BA31" i="2" s="1"/>
  <c r="BB26" i="2"/>
  <c r="BA33" i="2"/>
  <c r="AU88" i="2"/>
  <c r="CF50" i="2"/>
  <c r="AV88" i="2"/>
  <c r="AX88" i="2"/>
  <c r="AN88" i="2"/>
  <c r="AM88" i="2"/>
  <c r="AP88" i="2"/>
  <c r="AO88" i="2"/>
  <c r="AS88" i="2"/>
  <c r="AY63" i="2"/>
  <c r="AT88" i="2"/>
  <c r="AX68" i="2"/>
  <c r="AW88" i="2"/>
  <c r="AZ54" i="2"/>
  <c r="AZ56" i="2" s="1"/>
  <c r="AZ58" i="2" s="1"/>
  <c r="AZ63" i="2" s="1"/>
  <c r="BA53" i="2"/>
  <c r="AZ51" i="2"/>
  <c r="AZ52" i="2" s="1"/>
  <c r="AZ60" i="2"/>
  <c r="AX90" i="2"/>
  <c r="AY80" i="2"/>
  <c r="CH46" i="2"/>
  <c r="CH57" i="2" s="1"/>
  <c r="CG57" i="2"/>
  <c r="AQ88" i="2"/>
  <c r="CD23" i="2"/>
  <c r="CF19" i="2"/>
  <c r="CE30" i="2"/>
  <c r="AW95" i="2"/>
  <c r="CH50" i="2" l="1"/>
  <c r="BB24" i="2"/>
  <c r="BB25" i="2" s="1"/>
  <c r="BB27" i="2"/>
  <c r="BB29" i="2" s="1"/>
  <c r="BB31" i="2" s="1"/>
  <c r="BC26" i="2"/>
  <c r="BB33" i="2"/>
  <c r="CG50" i="2"/>
  <c r="AY67" i="2"/>
  <c r="AY66" i="2"/>
  <c r="AY65" i="2"/>
  <c r="AY81" i="2"/>
  <c r="AY83" i="2" s="1"/>
  <c r="AY85" i="2" s="1"/>
  <c r="AY90" i="2" s="1"/>
  <c r="AZ80" i="2"/>
  <c r="AY78" i="2"/>
  <c r="AY79" i="2" s="1"/>
  <c r="AY87" i="2"/>
  <c r="AX92" i="2"/>
  <c r="AX93" i="2"/>
  <c r="AX94" i="2"/>
  <c r="AZ65" i="2"/>
  <c r="AZ67" i="2"/>
  <c r="AZ66" i="2"/>
  <c r="CE23" i="2"/>
  <c r="CG19" i="2"/>
  <c r="CF30" i="2"/>
  <c r="BA51" i="2"/>
  <c r="BA52" i="2" s="1"/>
  <c r="BB53" i="2"/>
  <c r="BA54" i="2"/>
  <c r="BA56" i="2" s="1"/>
  <c r="BA58" i="2" s="1"/>
  <c r="BA60" i="2"/>
  <c r="BA63" i="2" l="1"/>
  <c r="BB54" i="2"/>
  <c r="BB56" i="2" s="1"/>
  <c r="BB58" i="2" s="1"/>
  <c r="BB63" i="2" s="1"/>
  <c r="BC53" i="2"/>
  <c r="BB51" i="2"/>
  <c r="BB52" i="2" s="1"/>
  <c r="BB60" i="2"/>
  <c r="CF23" i="2"/>
  <c r="BA80" i="2"/>
  <c r="AZ78" i="2"/>
  <c r="AZ79" i="2" s="1"/>
  <c r="AZ81" i="2"/>
  <c r="AZ83" i="2" s="1"/>
  <c r="AZ85" i="2" s="1"/>
  <c r="AZ90" i="2" s="1"/>
  <c r="AZ87" i="2"/>
  <c r="AZ68" i="2"/>
  <c r="AY68" i="2"/>
  <c r="AX95" i="2"/>
  <c r="AY92" i="2"/>
  <c r="AY93" i="2"/>
  <c r="AY94" i="2"/>
  <c r="BC24" i="2"/>
  <c r="BC25" i="2" s="1"/>
  <c r="BC27" i="2"/>
  <c r="BC29" i="2" s="1"/>
  <c r="BC31" i="2" s="1"/>
  <c r="BD26" i="2"/>
  <c r="BC33" i="2"/>
  <c r="CH19" i="2"/>
  <c r="CH30" i="2" s="1"/>
  <c r="CG30" i="2"/>
  <c r="BE26" i="2" l="1"/>
  <c r="BD24" i="2"/>
  <c r="BD25" i="2" s="1"/>
  <c r="BD27" i="2"/>
  <c r="BD29" i="2" s="1"/>
  <c r="BD31" i="2" s="1"/>
  <c r="BD33" i="2"/>
  <c r="CH23" i="2"/>
  <c r="AZ92" i="2"/>
  <c r="AZ94" i="2"/>
  <c r="AZ93" i="2"/>
  <c r="BD53" i="2"/>
  <c r="BC54" i="2"/>
  <c r="BC56" i="2" s="1"/>
  <c r="BC58" i="2" s="1"/>
  <c r="BC63" i="2" s="1"/>
  <c r="BC51" i="2"/>
  <c r="BC52" i="2" s="1"/>
  <c r="BC60" i="2"/>
  <c r="BB67" i="2"/>
  <c r="BB66" i="2"/>
  <c r="BB65" i="2"/>
  <c r="AY95" i="2"/>
  <c r="BA81" i="2"/>
  <c r="BA83" i="2" s="1"/>
  <c r="BA85" i="2" s="1"/>
  <c r="BA90" i="2" s="1"/>
  <c r="BB80" i="2"/>
  <c r="BA78" i="2"/>
  <c r="BA79" i="2" s="1"/>
  <c r="BA87" i="2"/>
  <c r="CG23" i="2"/>
  <c r="BA67" i="2"/>
  <c r="BA65" i="2"/>
  <c r="BA66" i="2"/>
  <c r="BA92" i="2" l="1"/>
  <c r="BA93" i="2"/>
  <c r="BA94" i="2"/>
  <c r="BB68" i="2"/>
  <c r="AZ95" i="2"/>
  <c r="BC65" i="2"/>
  <c r="BC66" i="2"/>
  <c r="BC67" i="2"/>
  <c r="BE27" i="2"/>
  <c r="BE29" i="2" s="1"/>
  <c r="BE31" i="2" s="1"/>
  <c r="BE24" i="2"/>
  <c r="BE25" i="2" s="1"/>
  <c r="BF26" i="2"/>
  <c r="BE33" i="2"/>
  <c r="BD54" i="2"/>
  <c r="BD56" i="2" s="1"/>
  <c r="BD58" i="2" s="1"/>
  <c r="BD63" i="2" s="1"/>
  <c r="BD51" i="2"/>
  <c r="BD52" i="2" s="1"/>
  <c r="BE53" i="2"/>
  <c r="BD60" i="2"/>
  <c r="BB81" i="2"/>
  <c r="BB83" i="2" s="1"/>
  <c r="BB85" i="2" s="1"/>
  <c r="BB90" i="2" s="1"/>
  <c r="BC80" i="2"/>
  <c r="BB78" i="2"/>
  <c r="BB79" i="2" s="1"/>
  <c r="BB87" i="2"/>
  <c r="BA68" i="2"/>
  <c r="BB92" i="2" l="1"/>
  <c r="BB93" i="2"/>
  <c r="BB94" i="2"/>
  <c r="BC68" i="2"/>
  <c r="BF53" i="2"/>
  <c r="BE51" i="2"/>
  <c r="BE52" i="2" s="1"/>
  <c r="BE54" i="2"/>
  <c r="BE56" i="2" s="1"/>
  <c r="BE58" i="2" s="1"/>
  <c r="BE63" i="2" s="1"/>
  <c r="BE60" i="2"/>
  <c r="BD80" i="2"/>
  <c r="BC78" i="2"/>
  <c r="BC79" i="2" s="1"/>
  <c r="BC81" i="2"/>
  <c r="BC83" i="2" s="1"/>
  <c r="BC85" i="2" s="1"/>
  <c r="BC90" i="2" s="1"/>
  <c r="BC87" i="2"/>
  <c r="BA95" i="2"/>
  <c r="BD67" i="2"/>
  <c r="BD65" i="2"/>
  <c r="BD66" i="2"/>
  <c r="BF27" i="2"/>
  <c r="BF29" i="2" s="1"/>
  <c r="BF31" i="2" s="1"/>
  <c r="BG26" i="2"/>
  <c r="BF24" i="2"/>
  <c r="BF25" i="2" s="1"/>
  <c r="BF33" i="2"/>
  <c r="BH26" i="2" l="1"/>
  <c r="BG24" i="2"/>
  <c r="BG25" i="2" s="1"/>
  <c r="BG27" i="2"/>
  <c r="BG29" i="2" s="1"/>
  <c r="BG31" i="2" s="1"/>
  <c r="BG33" i="2"/>
  <c r="BE80" i="2"/>
  <c r="BD81" i="2"/>
  <c r="BD83" i="2" s="1"/>
  <c r="BD85" i="2" s="1"/>
  <c r="BD90" i="2" s="1"/>
  <c r="BD78" i="2"/>
  <c r="BD79" i="2" s="1"/>
  <c r="BD87" i="2"/>
  <c r="BC92" i="2"/>
  <c r="BC94" i="2"/>
  <c r="BC93" i="2"/>
  <c r="BE66" i="2"/>
  <c r="BE67" i="2"/>
  <c r="BE65" i="2"/>
  <c r="BB95" i="2"/>
  <c r="BD68" i="2"/>
  <c r="BF51" i="2"/>
  <c r="BF52" i="2" s="1"/>
  <c r="BG53" i="2"/>
  <c r="BF54" i="2"/>
  <c r="BF56" i="2" s="1"/>
  <c r="BF58" i="2" s="1"/>
  <c r="BF63" i="2" s="1"/>
  <c r="BF60" i="2"/>
  <c r="BE68" i="2" l="1"/>
  <c r="BC95" i="2"/>
  <c r="BD92" i="2"/>
  <c r="BD93" i="2"/>
  <c r="BD94" i="2"/>
  <c r="BH27" i="2"/>
  <c r="BH29" i="2" s="1"/>
  <c r="BH31" i="2" s="1"/>
  <c r="BH24" i="2"/>
  <c r="BH25" i="2" s="1"/>
  <c r="BI26" i="2"/>
  <c r="BH33" i="2"/>
  <c r="BE81" i="2"/>
  <c r="BE83" i="2" s="1"/>
  <c r="BE85" i="2" s="1"/>
  <c r="BE90" i="2" s="1"/>
  <c r="BE78" i="2"/>
  <c r="BE79" i="2" s="1"/>
  <c r="BF80" i="2"/>
  <c r="BE87" i="2"/>
  <c r="BF65" i="2"/>
  <c r="BF67" i="2"/>
  <c r="BF66" i="2"/>
  <c r="BG51" i="2"/>
  <c r="BG52" i="2" s="1"/>
  <c r="BH53" i="2"/>
  <c r="BG54" i="2"/>
  <c r="BG56" i="2" s="1"/>
  <c r="BG58" i="2" s="1"/>
  <c r="BG63" i="2" s="1"/>
  <c r="BG60" i="2"/>
  <c r="BE92" i="2" l="1"/>
  <c r="BE93" i="2"/>
  <c r="BE94" i="2"/>
  <c r="BJ26" i="2"/>
  <c r="BI27" i="2"/>
  <c r="BI29" i="2" s="1"/>
  <c r="BI31" i="2" s="1"/>
  <c r="BI24" i="2"/>
  <c r="BI25" i="2" s="1"/>
  <c r="BI33" i="2"/>
  <c r="BG66" i="2"/>
  <c r="BG67" i="2"/>
  <c r="BG65" i="2"/>
  <c r="BF68" i="2"/>
  <c r="BH54" i="2"/>
  <c r="BH56" i="2" s="1"/>
  <c r="BH58" i="2" s="1"/>
  <c r="BH63" i="2" s="1"/>
  <c r="BH51" i="2"/>
  <c r="BH52" i="2" s="1"/>
  <c r="BI53" i="2"/>
  <c r="BH60" i="2"/>
  <c r="BF81" i="2"/>
  <c r="BF83" i="2" s="1"/>
  <c r="BF85" i="2" s="1"/>
  <c r="BF90" i="2" s="1"/>
  <c r="BF78" i="2"/>
  <c r="BF79" i="2" s="1"/>
  <c r="BG80" i="2"/>
  <c r="BF87" i="2"/>
  <c r="BD95" i="2"/>
  <c r="BH65" i="2" l="1"/>
  <c r="BH66" i="2"/>
  <c r="BH67" i="2"/>
  <c r="BG68" i="2"/>
  <c r="BE95" i="2"/>
  <c r="BJ27" i="2"/>
  <c r="BJ29" i="2" s="1"/>
  <c r="BJ31" i="2" s="1"/>
  <c r="BK26" i="2" s="1"/>
  <c r="BJ24" i="2"/>
  <c r="BJ25" i="2" s="1"/>
  <c r="BJ33" i="2"/>
  <c r="BG34" i="2" s="1"/>
  <c r="BG81" i="2"/>
  <c r="BG83" i="2" s="1"/>
  <c r="BG85" i="2" s="1"/>
  <c r="BG90" i="2" s="1"/>
  <c r="BH80" i="2"/>
  <c r="BG78" i="2"/>
  <c r="BG79" i="2" s="1"/>
  <c r="BG87" i="2"/>
  <c r="BF92" i="2"/>
  <c r="BF94" i="2"/>
  <c r="BF93" i="2"/>
  <c r="BI54" i="2"/>
  <c r="BI56" i="2" s="1"/>
  <c r="BI58" i="2" s="1"/>
  <c r="BI63" i="2" s="1"/>
  <c r="BI51" i="2"/>
  <c r="BI52" i="2" s="1"/>
  <c r="BJ53" i="2"/>
  <c r="BI60" i="2"/>
  <c r="BE34" i="2" l="1"/>
  <c r="BI34" i="2"/>
  <c r="BJ34" i="2"/>
  <c r="AY34" i="2"/>
  <c r="BB34" i="2"/>
  <c r="AZ34" i="2"/>
  <c r="BA34" i="2"/>
  <c r="BC34" i="2"/>
  <c r="BD34" i="2"/>
  <c r="BF34" i="2"/>
  <c r="BH34" i="2"/>
  <c r="BJ54" i="2"/>
  <c r="BJ56" i="2" s="1"/>
  <c r="BJ58" i="2" s="1"/>
  <c r="BJ51" i="2"/>
  <c r="BJ52" i="2" s="1"/>
  <c r="BJ60" i="2"/>
  <c r="BH81" i="2"/>
  <c r="BH83" i="2" s="1"/>
  <c r="BH85" i="2" s="1"/>
  <c r="BH90" i="2" s="1"/>
  <c r="BH78" i="2"/>
  <c r="BH79" i="2" s="1"/>
  <c r="BI80" i="2"/>
  <c r="BH87" i="2"/>
  <c r="BL26" i="2"/>
  <c r="BK27" i="2"/>
  <c r="BK29" i="2" s="1"/>
  <c r="BK31" i="2" s="1"/>
  <c r="BK24" i="2"/>
  <c r="BK25" i="2" s="1"/>
  <c r="BK33" i="2"/>
  <c r="BH68" i="2"/>
  <c r="BG92" i="2"/>
  <c r="BG93" i="2"/>
  <c r="BG94" i="2"/>
  <c r="BF95" i="2"/>
  <c r="BI66" i="2"/>
  <c r="BI65" i="2"/>
  <c r="BI67" i="2"/>
  <c r="BL27" i="2" l="1"/>
  <c r="BL29" i="2" s="1"/>
  <c r="BL31" i="2" s="1"/>
  <c r="BL24" i="2"/>
  <c r="BL25" i="2" s="1"/>
  <c r="BM26" i="2"/>
  <c r="BL33" i="2"/>
  <c r="BJ63" i="2"/>
  <c r="BK53" i="2"/>
  <c r="BI68" i="2"/>
  <c r="BC61" i="2"/>
  <c r="BJ80" i="2"/>
  <c r="BI81" i="2"/>
  <c r="BI83" i="2" s="1"/>
  <c r="BI85" i="2" s="1"/>
  <c r="BI90" i="2" s="1"/>
  <c r="BI78" i="2"/>
  <c r="BI79" i="2" s="1"/>
  <c r="BI87" i="2"/>
  <c r="BH92" i="2"/>
  <c r="BH94" i="2"/>
  <c r="BH93" i="2"/>
  <c r="BJ61" i="2"/>
  <c r="AY61" i="2"/>
  <c r="BA61" i="2"/>
  <c r="AZ61" i="2"/>
  <c r="BE61" i="2"/>
  <c r="BH61" i="2"/>
  <c r="BD61" i="2"/>
  <c r="BF61" i="2"/>
  <c r="BB61" i="2"/>
  <c r="BG61" i="2"/>
  <c r="BG95" i="2"/>
  <c r="BI61" i="2"/>
  <c r="BI92" i="2" l="1"/>
  <c r="BI93" i="2"/>
  <c r="BI94" i="2"/>
  <c r="BJ81" i="2"/>
  <c r="BJ83" i="2" s="1"/>
  <c r="BJ85" i="2" s="1"/>
  <c r="BJ78" i="2"/>
  <c r="BJ79" i="2" s="1"/>
  <c r="BJ87" i="2"/>
  <c r="BM27" i="2"/>
  <c r="BM29" i="2" s="1"/>
  <c r="BM31" i="2" s="1"/>
  <c r="BN26" i="2"/>
  <c r="BM24" i="2"/>
  <c r="BM25" i="2" s="1"/>
  <c r="BM33" i="2"/>
  <c r="BK54" i="2"/>
  <c r="BK56" i="2" s="1"/>
  <c r="BK58" i="2" s="1"/>
  <c r="BL53" i="2"/>
  <c r="BK51" i="2"/>
  <c r="BK52" i="2" s="1"/>
  <c r="BK60" i="2"/>
  <c r="BH95" i="2"/>
  <c r="BJ65" i="2"/>
  <c r="BJ67" i="2"/>
  <c r="BJ66" i="2"/>
  <c r="BB88" i="2" l="1"/>
  <c r="BL54" i="2"/>
  <c r="BL56" i="2" s="1"/>
  <c r="BL58" i="2" s="1"/>
  <c r="BL63" i="2" s="1"/>
  <c r="BM53" i="2"/>
  <c r="BL51" i="2"/>
  <c r="BL52" i="2" s="1"/>
  <c r="BL60" i="2"/>
  <c r="BJ90" i="2"/>
  <c r="BK80" i="2"/>
  <c r="BI95" i="2"/>
  <c r="BG88" i="2"/>
  <c r="BH88" i="2"/>
  <c r="BF88" i="2"/>
  <c r="BN27" i="2"/>
  <c r="BN29" i="2" s="1"/>
  <c r="BN31" i="2" s="1"/>
  <c r="BN24" i="2"/>
  <c r="BN25" i="2" s="1"/>
  <c r="BO26" i="2"/>
  <c r="BN33" i="2"/>
  <c r="BJ88" i="2"/>
  <c r="AY88" i="2"/>
  <c r="AZ88" i="2"/>
  <c r="BA88" i="2"/>
  <c r="BJ68" i="2"/>
  <c r="BD88" i="2"/>
  <c r="BI88" i="2"/>
  <c r="BK63" i="2"/>
  <c r="BC88" i="2"/>
  <c r="BE88" i="2"/>
  <c r="BK65" i="2" l="1"/>
  <c r="BK66" i="2"/>
  <c r="BK67" i="2"/>
  <c r="BO27" i="2"/>
  <c r="BO29" i="2" s="1"/>
  <c r="BO31" i="2" s="1"/>
  <c r="BP26" i="2"/>
  <c r="BO24" i="2"/>
  <c r="BO25" i="2" s="1"/>
  <c r="BO33" i="2"/>
  <c r="BN53" i="2"/>
  <c r="BM51" i="2"/>
  <c r="BM52" i="2" s="1"/>
  <c r="BM54" i="2"/>
  <c r="BM56" i="2" s="1"/>
  <c r="BM58" i="2" s="1"/>
  <c r="BM63" i="2" s="1"/>
  <c r="BM60" i="2"/>
  <c r="BK81" i="2"/>
  <c r="BK83" i="2" s="1"/>
  <c r="BK85" i="2" s="1"/>
  <c r="BK78" i="2"/>
  <c r="BK79" i="2" s="1"/>
  <c r="BL80" i="2"/>
  <c r="BK87" i="2"/>
  <c r="BJ93" i="2"/>
  <c r="BJ94" i="2"/>
  <c r="BJ92" i="2"/>
  <c r="BL67" i="2"/>
  <c r="BL66" i="2"/>
  <c r="BL65" i="2"/>
  <c r="BN54" i="2" l="1"/>
  <c r="BN56" i="2" s="1"/>
  <c r="BN58" i="2" s="1"/>
  <c r="BN63" i="2" s="1"/>
  <c r="BO53" i="2"/>
  <c r="BN51" i="2"/>
  <c r="BN52" i="2" s="1"/>
  <c r="BN60" i="2"/>
  <c r="BQ26" i="2"/>
  <c r="BP24" i="2"/>
  <c r="BP25" i="2" s="1"/>
  <c r="BP27" i="2"/>
  <c r="BP29" i="2" s="1"/>
  <c r="BP31" i="2" s="1"/>
  <c r="BP33" i="2"/>
  <c r="BJ95" i="2"/>
  <c r="BK90" i="2"/>
  <c r="BK68" i="2"/>
  <c r="BL68" i="2"/>
  <c r="BL78" i="2"/>
  <c r="BL79" i="2" s="1"/>
  <c r="BM80" i="2"/>
  <c r="BL81" i="2"/>
  <c r="BL83" i="2" s="1"/>
  <c r="BL85" i="2" s="1"/>
  <c r="BL90" i="2" s="1"/>
  <c r="BL87" i="2"/>
  <c r="BM66" i="2"/>
  <c r="BM67" i="2"/>
  <c r="BM65" i="2"/>
  <c r="BM78" i="2" l="1"/>
  <c r="BM79" i="2" s="1"/>
  <c r="BM81" i="2"/>
  <c r="BM83" i="2" s="1"/>
  <c r="BM85" i="2" s="1"/>
  <c r="BM90" i="2" s="1"/>
  <c r="BN80" i="2"/>
  <c r="BM87" i="2"/>
  <c r="BO54" i="2"/>
  <c r="BO56" i="2" s="1"/>
  <c r="BO58" i="2" s="1"/>
  <c r="BO63" i="2" s="1"/>
  <c r="BP53" i="2"/>
  <c r="BO51" i="2"/>
  <c r="BO52" i="2" s="1"/>
  <c r="BO60" i="2"/>
  <c r="BL92" i="2"/>
  <c r="BL94" i="2"/>
  <c r="BL93" i="2"/>
  <c r="BQ27" i="2"/>
  <c r="BQ29" i="2" s="1"/>
  <c r="BQ31" i="2" s="1"/>
  <c r="BQ24" i="2"/>
  <c r="BQ25" i="2" s="1"/>
  <c r="BR26" i="2"/>
  <c r="BQ33" i="2"/>
  <c r="BK92" i="2"/>
  <c r="BK93" i="2"/>
  <c r="BK94" i="2"/>
  <c r="BN67" i="2"/>
  <c r="BN65" i="2"/>
  <c r="BN66" i="2"/>
  <c r="BM68" i="2"/>
  <c r="BK95" i="2" l="1"/>
  <c r="BP54" i="2"/>
  <c r="BP56" i="2" s="1"/>
  <c r="BP58" i="2" s="1"/>
  <c r="BP63" i="2" s="1"/>
  <c r="BQ53" i="2"/>
  <c r="BP51" i="2"/>
  <c r="BP52" i="2" s="1"/>
  <c r="BP60" i="2"/>
  <c r="BM94" i="2"/>
  <c r="BM93" i="2"/>
  <c r="BM92" i="2"/>
  <c r="BR24" i="2"/>
  <c r="BR25" i="2" s="1"/>
  <c r="BR27" i="2"/>
  <c r="BR29" i="2" s="1"/>
  <c r="BR31" i="2" s="1"/>
  <c r="BS26" i="2"/>
  <c r="BR33" i="2"/>
  <c r="BL95" i="2"/>
  <c r="BO80" i="2"/>
  <c r="BN78" i="2"/>
  <c r="BN79" i="2" s="1"/>
  <c r="BN81" i="2"/>
  <c r="BN83" i="2" s="1"/>
  <c r="BN85" i="2" s="1"/>
  <c r="BN90" i="2" s="1"/>
  <c r="BN87" i="2"/>
  <c r="BN68" i="2"/>
  <c r="BO65" i="2"/>
  <c r="BO67" i="2"/>
  <c r="BO66" i="2"/>
  <c r="BP65" i="2" l="1"/>
  <c r="BP66" i="2"/>
  <c r="BP67" i="2"/>
  <c r="BT26" i="2"/>
  <c r="BS24" i="2"/>
  <c r="BS25" i="2" s="1"/>
  <c r="BS27" i="2"/>
  <c r="BS29" i="2" s="1"/>
  <c r="BS31" i="2" s="1"/>
  <c r="BS33" i="2"/>
  <c r="BR53" i="2"/>
  <c r="BQ54" i="2"/>
  <c r="BQ56" i="2" s="1"/>
  <c r="BQ58" i="2" s="1"/>
  <c r="BQ63" i="2" s="1"/>
  <c r="BQ51" i="2"/>
  <c r="BQ52" i="2" s="1"/>
  <c r="BQ60" i="2"/>
  <c r="BM95" i="2"/>
  <c r="BN92" i="2"/>
  <c r="BN94" i="2"/>
  <c r="BN93" i="2"/>
  <c r="BO68" i="2"/>
  <c r="BP80" i="2"/>
  <c r="BO78" i="2"/>
  <c r="BO79" i="2" s="1"/>
  <c r="BO81" i="2"/>
  <c r="BO83" i="2" s="1"/>
  <c r="BO85" i="2" s="1"/>
  <c r="BO90" i="2" s="1"/>
  <c r="BO87" i="2"/>
  <c r="BP68" i="2" l="1"/>
  <c r="BQ67" i="2"/>
  <c r="BQ66" i="2"/>
  <c r="BQ65" i="2"/>
  <c r="BT27" i="2"/>
  <c r="BT29" i="2" s="1"/>
  <c r="BT31" i="2" s="1"/>
  <c r="BT24" i="2"/>
  <c r="BT25" i="2" s="1"/>
  <c r="BU26" i="2"/>
  <c r="BT33" i="2"/>
  <c r="BN95" i="2"/>
  <c r="BO92" i="2"/>
  <c r="BO93" i="2"/>
  <c r="BO94" i="2"/>
  <c r="BQ80" i="2"/>
  <c r="BP81" i="2"/>
  <c r="BP83" i="2" s="1"/>
  <c r="BP85" i="2" s="1"/>
  <c r="BP90" i="2" s="1"/>
  <c r="BP78" i="2"/>
  <c r="BP79" i="2" s="1"/>
  <c r="BP87" i="2"/>
  <c r="BS53" i="2"/>
  <c r="BR51" i="2"/>
  <c r="BR52" i="2" s="1"/>
  <c r="BR54" i="2"/>
  <c r="BR56" i="2" s="1"/>
  <c r="BR58" i="2" s="1"/>
  <c r="BR63" i="2" s="1"/>
  <c r="BR60" i="2"/>
  <c r="BR66" i="2" l="1"/>
  <c r="BR65" i="2"/>
  <c r="BR67" i="2"/>
  <c r="BP92" i="2"/>
  <c r="BP93" i="2"/>
  <c r="BP94" i="2"/>
  <c r="BO95" i="2"/>
  <c r="BS54" i="2"/>
  <c r="BS56" i="2" s="1"/>
  <c r="BS58" i="2" s="1"/>
  <c r="BS63" i="2" s="1"/>
  <c r="BS51" i="2"/>
  <c r="BS52" i="2" s="1"/>
  <c r="BT53" i="2"/>
  <c r="BS60" i="2"/>
  <c r="BV26" i="2"/>
  <c r="BU24" i="2"/>
  <c r="BU25" i="2" s="1"/>
  <c r="BU27" i="2"/>
  <c r="BU29" i="2" s="1"/>
  <c r="BU31" i="2" s="1"/>
  <c r="BU33" i="2"/>
  <c r="BQ81" i="2"/>
  <c r="BQ83" i="2" s="1"/>
  <c r="BQ85" i="2" s="1"/>
  <c r="BQ90" i="2" s="1"/>
  <c r="BQ78" i="2"/>
  <c r="BQ79" i="2" s="1"/>
  <c r="BR80" i="2"/>
  <c r="BQ87" i="2"/>
  <c r="BQ68" i="2"/>
  <c r="BP95" i="2" l="1"/>
  <c r="BQ92" i="2"/>
  <c r="BQ93" i="2"/>
  <c r="BQ94" i="2"/>
  <c r="BR68" i="2"/>
  <c r="BS80" i="2"/>
  <c r="BR81" i="2"/>
  <c r="BR83" i="2" s="1"/>
  <c r="BR85" i="2" s="1"/>
  <c r="BR90" i="2" s="1"/>
  <c r="BR78" i="2"/>
  <c r="BR79" i="2" s="1"/>
  <c r="BR87" i="2"/>
  <c r="BS67" i="2"/>
  <c r="BS65" i="2"/>
  <c r="BS66" i="2"/>
  <c r="BV27" i="2"/>
  <c r="BV29" i="2" s="1"/>
  <c r="BV31" i="2" s="1"/>
  <c r="BW26" i="2" s="1"/>
  <c r="BV24" i="2"/>
  <c r="BV25" i="2" s="1"/>
  <c r="BV33" i="2"/>
  <c r="BT54" i="2"/>
  <c r="BT56" i="2" s="1"/>
  <c r="BT58" i="2" s="1"/>
  <c r="BT63" i="2" s="1"/>
  <c r="BT51" i="2"/>
  <c r="BT52" i="2" s="1"/>
  <c r="BU53" i="2"/>
  <c r="BT60" i="2"/>
  <c r="BT34" i="2" l="1"/>
  <c r="BS81" i="2"/>
  <c r="BS83" i="2" s="1"/>
  <c r="BS85" i="2" s="1"/>
  <c r="BS90" i="2" s="1"/>
  <c r="BT80" i="2"/>
  <c r="BS78" i="2"/>
  <c r="BS79" i="2" s="1"/>
  <c r="BS87" i="2"/>
  <c r="BR34" i="2"/>
  <c r="BX26" i="2"/>
  <c r="BW27" i="2"/>
  <c r="BW29" i="2" s="1"/>
  <c r="BW31" i="2" s="1"/>
  <c r="BW24" i="2"/>
  <c r="BW25" i="2" s="1"/>
  <c r="BW33" i="2"/>
  <c r="BQ95" i="2"/>
  <c r="BV34" i="2"/>
  <c r="BL34" i="2"/>
  <c r="BK34" i="2"/>
  <c r="BM34" i="2"/>
  <c r="BP34" i="2"/>
  <c r="BN34" i="2"/>
  <c r="BV53" i="2"/>
  <c r="BU51" i="2"/>
  <c r="BU52" i="2" s="1"/>
  <c r="BU54" i="2"/>
  <c r="BU56" i="2" s="1"/>
  <c r="BU58" i="2" s="1"/>
  <c r="BU63" i="2" s="1"/>
  <c r="BU60" i="2"/>
  <c r="BU34" i="2"/>
  <c r="BT66" i="2"/>
  <c r="BT67" i="2"/>
  <c r="BT65" i="2"/>
  <c r="BQ34" i="2"/>
  <c r="BO34" i="2"/>
  <c r="BS68" i="2"/>
  <c r="BS34" i="2"/>
  <c r="BR92" i="2"/>
  <c r="BR94" i="2"/>
  <c r="BR93" i="2"/>
  <c r="BR95" i="2" l="1"/>
  <c r="BU80" i="2"/>
  <c r="BT78" i="2"/>
  <c r="BT79" i="2" s="1"/>
  <c r="BT81" i="2"/>
  <c r="BT83" i="2" s="1"/>
  <c r="BT85" i="2" s="1"/>
  <c r="BT90" i="2" s="1"/>
  <c r="BT87" i="2"/>
  <c r="BX27" i="2"/>
  <c r="BX29" i="2" s="1"/>
  <c r="BX31" i="2" s="1"/>
  <c r="BX24" i="2"/>
  <c r="BX25" i="2" s="1"/>
  <c r="BY26" i="2"/>
  <c r="BX33" i="2"/>
  <c r="BV54" i="2"/>
  <c r="BV56" i="2" s="1"/>
  <c r="BV58" i="2" s="1"/>
  <c r="BV51" i="2"/>
  <c r="BV52" i="2" s="1"/>
  <c r="BV60" i="2"/>
  <c r="BS94" i="2"/>
  <c r="BS92" i="2"/>
  <c r="BS93" i="2"/>
  <c r="BU65" i="2"/>
  <c r="BU67" i="2"/>
  <c r="BU66" i="2"/>
  <c r="BT68" i="2"/>
  <c r="BU61" i="2"/>
  <c r="BS61" i="2"/>
  <c r="BY27" i="2" l="1"/>
  <c r="BY29" i="2" s="1"/>
  <c r="BY31" i="2" s="1"/>
  <c r="BZ26" i="2"/>
  <c r="BY24" i="2"/>
  <c r="BY25" i="2" s="1"/>
  <c r="BY33" i="2"/>
  <c r="BU68" i="2"/>
  <c r="BU81" i="2"/>
  <c r="BU83" i="2" s="1"/>
  <c r="BU85" i="2" s="1"/>
  <c r="BU90" i="2" s="1"/>
  <c r="BV80" i="2"/>
  <c r="BU78" i="2"/>
  <c r="BU79" i="2" s="1"/>
  <c r="BU87" i="2"/>
  <c r="BV61" i="2"/>
  <c r="BK61" i="2"/>
  <c r="BL61" i="2"/>
  <c r="BM61" i="2"/>
  <c r="BT61" i="2"/>
  <c r="BO61" i="2"/>
  <c r="BQ61" i="2"/>
  <c r="BP61" i="2"/>
  <c r="BR61" i="2"/>
  <c r="BN61" i="2"/>
  <c r="BS95" i="2"/>
  <c r="BT94" i="2"/>
  <c r="BT92" i="2"/>
  <c r="BT93" i="2"/>
  <c r="BV63" i="2"/>
  <c r="BW53" i="2"/>
  <c r="BT95" i="2" l="1"/>
  <c r="BZ24" i="2"/>
  <c r="BZ25" i="2" s="1"/>
  <c r="BZ27" i="2"/>
  <c r="BZ29" i="2" s="1"/>
  <c r="BZ31" i="2" s="1"/>
  <c r="CA26" i="2"/>
  <c r="BZ33" i="2"/>
  <c r="BU92" i="2"/>
  <c r="BU94" i="2"/>
  <c r="BU93" i="2"/>
  <c r="BX53" i="2"/>
  <c r="BW54" i="2"/>
  <c r="BW56" i="2" s="1"/>
  <c r="BW58" i="2" s="1"/>
  <c r="BW63" i="2" s="1"/>
  <c r="BW51" i="2"/>
  <c r="BW52" i="2" s="1"/>
  <c r="BW60" i="2"/>
  <c r="BV65" i="2"/>
  <c r="BV67" i="2"/>
  <c r="BV66" i="2"/>
  <c r="BV78" i="2"/>
  <c r="BV79" i="2" s="1"/>
  <c r="BV81" i="2"/>
  <c r="BV83" i="2" s="1"/>
  <c r="BV85" i="2" s="1"/>
  <c r="BV87" i="2"/>
  <c r="BN88" i="2" l="1"/>
  <c r="BW65" i="2"/>
  <c r="BW67" i="2"/>
  <c r="BW66" i="2"/>
  <c r="BV88" i="2"/>
  <c r="BM88" i="2"/>
  <c r="BK88" i="2"/>
  <c r="BL88" i="2"/>
  <c r="BP88" i="2"/>
  <c r="BT88" i="2"/>
  <c r="BO88" i="2"/>
  <c r="BQ88" i="2"/>
  <c r="BR88" i="2"/>
  <c r="BX54" i="2"/>
  <c r="BX56" i="2" s="1"/>
  <c r="BX58" i="2" s="1"/>
  <c r="BX63" i="2" s="1"/>
  <c r="BX51" i="2"/>
  <c r="BX52" i="2" s="1"/>
  <c r="BY53" i="2"/>
  <c r="BX60" i="2"/>
  <c r="CA27" i="2"/>
  <c r="CA29" i="2" s="1"/>
  <c r="CA31" i="2" s="1"/>
  <c r="CB26" i="2"/>
  <c r="CA24" i="2"/>
  <c r="CA25" i="2" s="1"/>
  <c r="CA33" i="2"/>
  <c r="BV90" i="2"/>
  <c r="BW80" i="2"/>
  <c r="BU88" i="2"/>
  <c r="BS88" i="2"/>
  <c r="BU95" i="2"/>
  <c r="BV68" i="2"/>
  <c r="BX66" i="2" l="1"/>
  <c r="BX67" i="2"/>
  <c r="BX65" i="2"/>
  <c r="BW68" i="2"/>
  <c r="BZ53" i="2"/>
  <c r="BY51" i="2"/>
  <c r="BY52" i="2" s="1"/>
  <c r="BY54" i="2"/>
  <c r="BY56" i="2" s="1"/>
  <c r="BY58" i="2" s="1"/>
  <c r="BY63" i="2" s="1"/>
  <c r="BY60" i="2"/>
  <c r="CC26" i="2"/>
  <c r="CB27" i="2"/>
  <c r="CB29" i="2" s="1"/>
  <c r="CB31" i="2" s="1"/>
  <c r="CB24" i="2"/>
  <c r="CB25" i="2" s="1"/>
  <c r="CB33" i="2"/>
  <c r="BW81" i="2"/>
  <c r="BW83" i="2" s="1"/>
  <c r="BW85" i="2" s="1"/>
  <c r="BW90" i="2" s="1"/>
  <c r="BX80" i="2"/>
  <c r="BW78" i="2"/>
  <c r="BW79" i="2" s="1"/>
  <c r="BW87" i="2"/>
  <c r="BV92" i="2"/>
  <c r="BV94" i="2"/>
  <c r="BV93" i="2"/>
  <c r="BW93" i="2" l="1"/>
  <c r="BW94" i="2"/>
  <c r="BW92" i="2"/>
  <c r="BX78" i="2"/>
  <c r="BX79" i="2" s="1"/>
  <c r="BY80" i="2"/>
  <c r="BX81" i="2"/>
  <c r="BX83" i="2" s="1"/>
  <c r="BX85" i="2" s="1"/>
  <c r="BX90" i="2" s="1"/>
  <c r="BX87" i="2"/>
  <c r="BX68" i="2"/>
  <c r="CC27" i="2"/>
  <c r="CC29" i="2" s="1"/>
  <c r="CC31" i="2" s="1"/>
  <c r="CC24" i="2"/>
  <c r="CC25" i="2" s="1"/>
  <c r="CD26" i="2"/>
  <c r="CC33" i="2"/>
  <c r="BV95" i="2"/>
  <c r="BY67" i="2"/>
  <c r="BY66" i="2"/>
  <c r="BY65" i="2"/>
  <c r="BZ54" i="2"/>
  <c r="BZ56" i="2" s="1"/>
  <c r="BZ58" i="2" s="1"/>
  <c r="BZ63" i="2" s="1"/>
  <c r="CA53" i="2"/>
  <c r="BZ51" i="2"/>
  <c r="BZ52" i="2" s="1"/>
  <c r="BZ60" i="2"/>
  <c r="BW95" i="2" l="1"/>
  <c r="BX94" i="2"/>
  <c r="BX92" i="2"/>
  <c r="BX93" i="2"/>
  <c r="CB53" i="2"/>
  <c r="CA54" i="2"/>
  <c r="CA56" i="2" s="1"/>
  <c r="CA58" i="2" s="1"/>
  <c r="CA63" i="2" s="1"/>
  <c r="CA51" i="2"/>
  <c r="CA52" i="2" s="1"/>
  <c r="CA60" i="2"/>
  <c r="CD27" i="2"/>
  <c r="CD29" i="2" s="1"/>
  <c r="CD31" i="2" s="1"/>
  <c r="CE26" i="2"/>
  <c r="CD24" i="2"/>
  <c r="CD25" i="2" s="1"/>
  <c r="CD33" i="2"/>
  <c r="BY81" i="2"/>
  <c r="BY83" i="2" s="1"/>
  <c r="BY85" i="2" s="1"/>
  <c r="BY90" i="2" s="1"/>
  <c r="BZ80" i="2"/>
  <c r="BY78" i="2"/>
  <c r="BY79" i="2" s="1"/>
  <c r="BY87" i="2"/>
  <c r="BZ65" i="2"/>
  <c r="BZ67" i="2"/>
  <c r="BZ66" i="2"/>
  <c r="BY68" i="2"/>
  <c r="BZ68" i="2" l="1"/>
  <c r="BX95" i="2"/>
  <c r="CB54" i="2"/>
  <c r="CB56" i="2" s="1"/>
  <c r="CB58" i="2" s="1"/>
  <c r="CB63" i="2" s="1"/>
  <c r="CB51" i="2"/>
  <c r="CB52" i="2" s="1"/>
  <c r="CC53" i="2"/>
  <c r="CB60" i="2"/>
  <c r="BZ81" i="2"/>
  <c r="BZ83" i="2" s="1"/>
  <c r="BZ85" i="2" s="1"/>
  <c r="BZ90" i="2" s="1"/>
  <c r="BZ78" i="2"/>
  <c r="BZ79" i="2" s="1"/>
  <c r="CA80" i="2"/>
  <c r="BZ87" i="2"/>
  <c r="BY93" i="2"/>
  <c r="BY92" i="2"/>
  <c r="BY94" i="2"/>
  <c r="CF26" i="2"/>
  <c r="CE27" i="2"/>
  <c r="CE29" i="2" s="1"/>
  <c r="CE31" i="2" s="1"/>
  <c r="CE24" i="2"/>
  <c r="CE25" i="2" s="1"/>
  <c r="CE33" i="2"/>
  <c r="CA66" i="2"/>
  <c r="CA67" i="2"/>
  <c r="CA65" i="2"/>
  <c r="CA68" i="2" l="1"/>
  <c r="CF27" i="2"/>
  <c r="CF29" i="2" s="1"/>
  <c r="CF31" i="2" s="1"/>
  <c r="CF24" i="2"/>
  <c r="CF25" i="2" s="1"/>
  <c r="CG26" i="2"/>
  <c r="CF33" i="2"/>
  <c r="CA81" i="2"/>
  <c r="CA83" i="2" s="1"/>
  <c r="CA85" i="2" s="1"/>
  <c r="CA90" i="2" s="1"/>
  <c r="CA78" i="2"/>
  <c r="CA79" i="2" s="1"/>
  <c r="CB80" i="2"/>
  <c r="CA87" i="2"/>
  <c r="CC51" i="2"/>
  <c r="CC52" i="2" s="1"/>
  <c r="CC54" i="2"/>
  <c r="CC56" i="2" s="1"/>
  <c r="CC58" i="2" s="1"/>
  <c r="CC63" i="2" s="1"/>
  <c r="CD53" i="2"/>
  <c r="CC60" i="2"/>
  <c r="BZ94" i="2"/>
  <c r="BZ92" i="2"/>
  <c r="BZ93" i="2"/>
  <c r="BY95" i="2"/>
  <c r="CB65" i="2"/>
  <c r="CB66" i="2"/>
  <c r="CB67" i="2"/>
  <c r="BZ95" i="2" l="1"/>
  <c r="CA92" i="2"/>
  <c r="CA93" i="2"/>
  <c r="CA94" i="2"/>
  <c r="CC67" i="2"/>
  <c r="CC65" i="2"/>
  <c r="CC66" i="2"/>
  <c r="CH26" i="2"/>
  <c r="CG24" i="2"/>
  <c r="CG25" i="2" s="1"/>
  <c r="CG27" i="2"/>
  <c r="CG29" i="2" s="1"/>
  <c r="CG31" i="2" s="1"/>
  <c r="CG33" i="2"/>
  <c r="CC80" i="2"/>
  <c r="CB78" i="2"/>
  <c r="CB79" i="2" s="1"/>
  <c r="CB81" i="2"/>
  <c r="CB83" i="2" s="1"/>
  <c r="CB85" i="2" s="1"/>
  <c r="CB90" i="2" s="1"/>
  <c r="CB87" i="2"/>
  <c r="CD51" i="2"/>
  <c r="CD52" i="2" s="1"/>
  <c r="CD54" i="2"/>
  <c r="CD56" i="2" s="1"/>
  <c r="CD58" i="2" s="1"/>
  <c r="CD63" i="2" s="1"/>
  <c r="CE53" i="2"/>
  <c r="CD60" i="2"/>
  <c r="CB68" i="2"/>
  <c r="CH27" i="2" l="1"/>
  <c r="CH29" i="2" s="1"/>
  <c r="CH31" i="2" s="1"/>
  <c r="CH24" i="2"/>
  <c r="CH25" i="2" s="1"/>
  <c r="CH33" i="2"/>
  <c r="CB94" i="2"/>
  <c r="CB92" i="2"/>
  <c r="CB93" i="2"/>
  <c r="CD66" i="2"/>
  <c r="CD65" i="2"/>
  <c r="CD68" i="2" s="1"/>
  <c r="CD67" i="2"/>
  <c r="CC68" i="2"/>
  <c r="CC81" i="2"/>
  <c r="CC83" i="2" s="1"/>
  <c r="CC85" i="2" s="1"/>
  <c r="CC90" i="2" s="1"/>
  <c r="CC78" i="2"/>
  <c r="CC79" i="2" s="1"/>
  <c r="CD80" i="2"/>
  <c r="CC87" i="2"/>
  <c r="CG34" i="2"/>
  <c r="CC34" i="2"/>
  <c r="CA34" i="2"/>
  <c r="CD34" i="2"/>
  <c r="CA95" i="2"/>
  <c r="CF53" i="2"/>
  <c r="CE51" i="2"/>
  <c r="CE52" i="2" s="1"/>
  <c r="CE54" i="2"/>
  <c r="CE56" i="2" s="1"/>
  <c r="CE58" i="2" s="1"/>
  <c r="CE63" i="2" s="1"/>
  <c r="CE60" i="2"/>
  <c r="CE34" i="2"/>
  <c r="CF54" i="2" l="1"/>
  <c r="CF56" i="2" s="1"/>
  <c r="CF58" i="2" s="1"/>
  <c r="CF63" i="2" s="1"/>
  <c r="CG53" i="2"/>
  <c r="CF51" i="2"/>
  <c r="CF52" i="2" s="1"/>
  <c r="CF60" i="2"/>
  <c r="CB95" i="2"/>
  <c r="CC92" i="2"/>
  <c r="CC93" i="2"/>
  <c r="CC94" i="2"/>
  <c r="CH34" i="2"/>
  <c r="BW34" i="2"/>
  <c r="BX34" i="2"/>
  <c r="BZ34" i="2"/>
  <c r="BY34" i="2"/>
  <c r="CF34" i="2"/>
  <c r="CB34" i="2"/>
  <c r="CE80" i="2"/>
  <c r="CD81" i="2"/>
  <c r="CD83" i="2" s="1"/>
  <c r="CD85" i="2" s="1"/>
  <c r="CD90" i="2" s="1"/>
  <c r="CD78" i="2"/>
  <c r="CD79" i="2" s="1"/>
  <c r="CD87" i="2"/>
  <c r="CE65" i="2"/>
  <c r="CE66" i="2"/>
  <c r="CE67" i="2"/>
  <c r="CE68" i="2" l="1"/>
  <c r="CC95" i="2"/>
  <c r="CH53" i="2"/>
  <c r="CG54" i="2"/>
  <c r="CG56" i="2" s="1"/>
  <c r="CG58" i="2" s="1"/>
  <c r="CG63" i="2" s="1"/>
  <c r="CG51" i="2"/>
  <c r="CG52" i="2" s="1"/>
  <c r="CG60" i="2"/>
  <c r="CE81" i="2"/>
  <c r="CE83" i="2" s="1"/>
  <c r="CE85" i="2" s="1"/>
  <c r="CE90" i="2" s="1"/>
  <c r="CF80" i="2"/>
  <c r="CE78" i="2"/>
  <c r="CE79" i="2" s="1"/>
  <c r="CE87" i="2"/>
  <c r="CD92" i="2"/>
  <c r="CD93" i="2"/>
  <c r="CD94" i="2"/>
  <c r="CF67" i="2"/>
  <c r="CF66" i="2"/>
  <c r="CF65" i="2"/>
  <c r="CF68" i="2" s="1"/>
  <c r="CG65" i="2" l="1"/>
  <c r="CG66" i="2"/>
  <c r="CG67" i="2"/>
  <c r="CH54" i="2"/>
  <c r="CH56" i="2" s="1"/>
  <c r="CH58" i="2" s="1"/>
  <c r="CH63" i="2" s="1"/>
  <c r="CH51" i="2"/>
  <c r="CH52" i="2" s="1"/>
  <c r="CH60" i="2"/>
  <c r="CD95" i="2"/>
  <c r="CF78" i="2"/>
  <c r="CF79" i="2" s="1"/>
  <c r="CG80" i="2"/>
  <c r="CF81" i="2"/>
  <c r="CF83" i="2" s="1"/>
  <c r="CF85" i="2" s="1"/>
  <c r="CF90" i="2" s="1"/>
  <c r="CF87" i="2"/>
  <c r="CE94" i="2"/>
  <c r="CE93" i="2"/>
  <c r="CE92" i="2"/>
  <c r="CC61" i="2" l="1"/>
  <c r="CA61" i="2"/>
  <c r="CG61" i="2"/>
  <c r="CF61" i="2"/>
  <c r="CE61" i="2"/>
  <c r="CB61" i="2"/>
  <c r="CH65" i="2"/>
  <c r="CH66" i="2"/>
  <c r="CH67" i="2"/>
  <c r="CG81" i="2"/>
  <c r="CG83" i="2" s="1"/>
  <c r="CG85" i="2" s="1"/>
  <c r="CG90" i="2" s="1"/>
  <c r="CH80" i="2"/>
  <c r="CG78" i="2"/>
  <c r="CG79" i="2" s="1"/>
  <c r="CG87" i="2"/>
  <c r="CH61" i="2"/>
  <c r="BW61" i="2"/>
  <c r="BY61" i="2"/>
  <c r="BX61" i="2"/>
  <c r="BZ61" i="2"/>
  <c r="CG68" i="2"/>
  <c r="CF92" i="2"/>
  <c r="CF94" i="2"/>
  <c r="CF93" i="2"/>
  <c r="CE95" i="2"/>
  <c r="CD61" i="2"/>
  <c r="CG94" i="2" l="1"/>
  <c r="CG92" i="2"/>
  <c r="CG93" i="2"/>
  <c r="CH78" i="2"/>
  <c r="CH79" i="2" s="1"/>
  <c r="CH81" i="2"/>
  <c r="CH83" i="2" s="1"/>
  <c r="CH85" i="2" s="1"/>
  <c r="CH90" i="2" s="1"/>
  <c r="CH87" i="2"/>
  <c r="CF95" i="2"/>
  <c r="CH68" i="2"/>
  <c r="CH88" i="2" l="1"/>
  <c r="BW88" i="2"/>
  <c r="BX88" i="2"/>
  <c r="BY88" i="2"/>
  <c r="CF88" i="2"/>
  <c r="BZ88" i="2"/>
  <c r="CA88" i="2"/>
  <c r="CH92" i="2"/>
  <c r="CH94" i="2"/>
  <c r="CH93" i="2"/>
  <c r="CG95" i="2"/>
  <c r="CB88" i="2"/>
  <c r="CD88" i="2"/>
  <c r="CE88" i="2"/>
  <c r="CC88" i="2"/>
  <c r="CG88" i="2"/>
  <c r="CH9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ldcotten</author>
  </authors>
  <commentList>
    <comment ref="R130" authorId="0" shapeId="0" xr:uid="{3FDB4BB9-A0E6-4D30-BB1D-B59BB7B422A9}">
      <text>
        <r>
          <rPr>
            <b/>
            <sz val="8"/>
            <color indexed="81"/>
            <rFont val="Tahoma"/>
            <family val="2"/>
          </rPr>
          <t>ldcotten:</t>
        </r>
        <r>
          <rPr>
            <sz val="8"/>
            <color indexed="81"/>
            <rFont val="Tahoma"/>
            <family val="2"/>
          </rPr>
          <t xml:space="preserve">
1269 cust @ $105
12 cust @$210
1 cust @$220
36 cust @$245</t>
        </r>
      </text>
    </comment>
    <comment ref="B135" authorId="0" shapeId="0" xr:uid="{A552C046-BC30-4249-866D-F36522A34329}">
      <text>
        <r>
          <rPr>
            <b/>
            <sz val="8"/>
            <color indexed="81"/>
            <rFont val="Tahoma"/>
            <family val="2"/>
          </rPr>
          <t>ldcotten:</t>
        </r>
        <r>
          <rPr>
            <sz val="8"/>
            <color indexed="81"/>
            <rFont val="Tahoma"/>
            <family val="2"/>
          </rPr>
          <t xml:space="preserve">
Includes HLF Firm
</t>
        </r>
      </text>
    </comment>
    <comment ref="B146" authorId="0" shapeId="0" xr:uid="{148F5101-A7B0-463C-B720-9883A41AC722}">
      <text>
        <r>
          <rPr>
            <b/>
            <sz val="8"/>
            <color indexed="81"/>
            <rFont val="Tahoma"/>
            <family val="2"/>
          </rPr>
          <t>ldcotten:</t>
        </r>
        <r>
          <rPr>
            <sz val="8"/>
            <color indexed="81"/>
            <rFont val="Tahoma"/>
            <family val="2"/>
          </rPr>
          <t xml:space="preserve">
Includes HLF Interr
</t>
        </r>
      </text>
    </comment>
    <comment ref="R162" authorId="0" shapeId="0" xr:uid="{209C6941-A88B-4BFE-9CAE-EEEB35528DA4}">
      <text>
        <r>
          <rPr>
            <b/>
            <sz val="8"/>
            <color indexed="81"/>
            <rFont val="Tahoma"/>
            <family val="2"/>
          </rPr>
          <t>ldcotten:</t>
        </r>
        <r>
          <rPr>
            <sz val="8"/>
            <color indexed="81"/>
            <rFont val="Tahoma"/>
            <family val="2"/>
          </rPr>
          <t xml:space="preserve">
108 cust @$105
24 cust @$245</t>
        </r>
      </text>
    </comment>
  </commentList>
</comments>
</file>

<file path=xl/sharedStrings.xml><?xml version="1.0" encoding="utf-8"?>
<sst xmlns="http://schemas.openxmlformats.org/spreadsheetml/2006/main" count="499" uniqueCount="183">
  <si>
    <t>EXHIBIT JCD-4 (A)</t>
  </si>
  <si>
    <t>ATMOS ENERGY CORPORATION - KENTUCKY</t>
  </si>
  <si>
    <t>WEATHER ADJUSTMENT - BASE NOAA 2002-2021</t>
  </si>
  <si>
    <t>Line</t>
  </si>
  <si>
    <t>Number Of</t>
  </si>
  <si>
    <t>Total</t>
  </si>
  <si>
    <t>No.</t>
  </si>
  <si>
    <t>Class of Customers</t>
  </si>
  <si>
    <t>Bills</t>
  </si>
  <si>
    <t>Mcf</t>
  </si>
  <si>
    <t>Rate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</si>
  <si>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</si>
  <si>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</si>
  <si>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</si>
  <si>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</si>
  <si>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</si>
  <si>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</si>
  <si>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</si>
  <si>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</si>
  <si>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</si>
  <si>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</si>
  <si>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</si>
  <si>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</si>
  <si>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</si>
  <si>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</si>
  <si>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</si>
  <si>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</si>
  <si>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</si>
  <si>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RESIDENTIAL (Rate G-1)</t>
  </si>
  <si>
    <t>FIRM BILLS</t>
  </si>
  <si>
    <t>Sales: 1-300</t>
  </si>
  <si>
    <t>Sales: 301-15000</t>
  </si>
  <si>
    <t>Sales: Over 15000</t>
  </si>
  <si>
    <t>CLASS TOTAL (Mcf/month)</t>
  </si>
  <si>
    <t>FIRM COMMERCIAL (Rate G-1)</t>
  </si>
  <si>
    <t>FIRM PUBLIC AUTHORITY (Rate G-1)</t>
  </si>
  <si>
    <t xml:space="preserve">INTERRUPTIBLE CUSTOMERS </t>
  </si>
  <si>
    <t>Trans Admin Fee</t>
  </si>
  <si>
    <t>EFM Fee</t>
  </si>
  <si>
    <t>Various</t>
  </si>
  <si>
    <t>Parking Fee</t>
  </si>
  <si>
    <t>Firm Sales: 1-300</t>
  </si>
  <si>
    <t>Firm Sales: 301-15000</t>
  </si>
  <si>
    <t>Firm Sales: Over 1500</t>
  </si>
  <si>
    <t>Firm Transport: 1-300</t>
  </si>
  <si>
    <t>Firm Transport: 301-15000</t>
  </si>
  <si>
    <t>Firm Transport: Over 1500</t>
  </si>
  <si>
    <t>Firm LVS: 1-300</t>
  </si>
  <si>
    <t>Firm LVS: 301-15000</t>
  </si>
  <si>
    <t>Firm LVS: Over 1500</t>
  </si>
  <si>
    <t>T-4 Firm Carriage: 1-300</t>
  </si>
  <si>
    <t>T-4 Firm Carriage: 301-15000</t>
  </si>
  <si>
    <t>T-4 Firm Carriage: Over 1500</t>
  </si>
  <si>
    <t>Interrupt Sales:  1-15000</t>
  </si>
  <si>
    <t>Interrupt Sales:  Over 15000</t>
  </si>
  <si>
    <t>Interrupt Transport:  1-15000</t>
  </si>
  <si>
    <t>Interrupt Transport:  Over 15000</t>
  </si>
  <si>
    <t>Interrupt LVS:  1-15000</t>
  </si>
  <si>
    <t>Interrupt LVS:  Over 15000</t>
  </si>
  <si>
    <t>T-3 Interr Carriage:  1-15000</t>
  </si>
  <si>
    <t>T-3 Interr Carriage:  Over 15000</t>
  </si>
  <si>
    <t>T-4 Overrun: 1-300</t>
  </si>
  <si>
    <t>Why No Overrun??</t>
  </si>
  <si>
    <t>T-4 Overrun: 301-15000</t>
  </si>
  <si>
    <t>T-4 Over Run: Over 1500</t>
  </si>
  <si>
    <t>Special Contracts</t>
  </si>
  <si>
    <t>CLASS TOTAL</t>
  </si>
  <si>
    <t xml:space="preserve">LARGE INTERRUPTIBLE CUSTOMERS </t>
  </si>
  <si>
    <t>&lt;&lt; EFM Fees in Other Revenue?</t>
  </si>
  <si>
    <t>T-4: 1-300</t>
  </si>
  <si>
    <t>T-4: 301-15000</t>
  </si>
  <si>
    <t>T-4: Over 1500</t>
  </si>
  <si>
    <t>T-4 OVerrun: 1-300</t>
  </si>
  <si>
    <t>TOTAL REVENUES</t>
  </si>
  <si>
    <t>Add WNA</t>
  </si>
  <si>
    <t>&lt;&lt; This includes EFM Fees which may actually be shown in Other Revenue</t>
  </si>
  <si>
    <t xml:space="preserve"> Mcf from Financial Stats &gt;&gt;</t>
  </si>
  <si>
    <t>Billed Sales Margin</t>
  </si>
  <si>
    <t>&lt;&lt; This includes $650,933 for Banner Adj and Oracle Additions</t>
  </si>
  <si>
    <t>Unbilled Sales Margin</t>
  </si>
  <si>
    <t>Total Sales Margin</t>
  </si>
  <si>
    <t>Transportation</t>
  </si>
  <si>
    <t xml:space="preserve"> Total Sales/Tr Margin</t>
  </si>
  <si>
    <t>Other Revenue</t>
  </si>
  <si>
    <t xml:space="preserve"> Total Gross Profit</t>
  </si>
  <si>
    <t>Difference</t>
  </si>
  <si>
    <t xml:space="preserve">EXHIBIT JCD-4 (B)  </t>
  </si>
  <si>
    <t>Atmos Energy - Kentucky</t>
  </si>
  <si>
    <t>Normalization Of Volumes For Weather</t>
  </si>
  <si>
    <t>(Weather Basis: 20-years ending 2021)</t>
  </si>
  <si>
    <t>Month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</si>
  <si>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</si>
  <si>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</si>
  <si>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</si>
  <si>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</si>
  <si>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</si>
  <si>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</si>
  <si>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</si>
  <si>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</si>
  <si>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</si>
  <si>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</si>
  <si>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</si>
  <si>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</si>
  <si>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</si>
  <si>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</si>
  <si>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</si>
  <si>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</si>
  <si>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</si>
  <si>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</si>
  <si>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</si>
  <si>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</si>
  <si>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</si>
  <si>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</si>
  <si>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</si>
  <si>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</si>
  <si>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</si>
  <si>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</si>
  <si>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(aq)</t>
  </si>
  <si>
    <t>(ar)</t>
  </si>
  <si>
    <t>(as)</t>
  </si>
  <si>
    <t>(at)</t>
  </si>
  <si>
    <t>(au)</t>
  </si>
  <si>
    <t>(av)</t>
  </si>
  <si>
    <t>(aw)</t>
  </si>
  <si>
    <t>(ax)</t>
  </si>
  <si>
    <t>(ay)</t>
  </si>
  <si>
    <t>(az)</t>
  </si>
  <si>
    <t>(ba)</t>
  </si>
  <si>
    <t>(bb)</t>
  </si>
  <si>
    <t>(bc)</t>
  </si>
  <si>
    <t>(bd)</t>
  </si>
  <si>
    <t>(be)</t>
  </si>
  <si>
    <t>(bf)</t>
  </si>
  <si>
    <t>(bg)</t>
  </si>
  <si>
    <t>(bh)</t>
  </si>
  <si>
    <t>(bi)</t>
  </si>
  <si>
    <t>(bj)</t>
  </si>
  <si>
    <t>(bk)</t>
  </si>
  <si>
    <t>(bl)</t>
  </si>
  <si>
    <t>(bm)</t>
  </si>
  <si>
    <t>(bn)</t>
  </si>
  <si>
    <t>(bo)</t>
  </si>
  <si>
    <t>(bp)</t>
  </si>
  <si>
    <t>(bq)</t>
  </si>
  <si>
    <t>(br)</t>
  </si>
  <si>
    <t>(bs)</t>
  </si>
  <si>
    <t>(bt)</t>
  </si>
  <si>
    <t>(bu)</t>
  </si>
  <si>
    <t>(bv)</t>
  </si>
  <si>
    <t>(bw)</t>
  </si>
  <si>
    <t>(bx)</t>
  </si>
  <si>
    <t>(by)</t>
  </si>
  <si>
    <t>(bz)</t>
  </si>
  <si>
    <t>(ca)</t>
  </si>
  <si>
    <t>(cb)</t>
  </si>
  <si>
    <t>(cc)</t>
  </si>
  <si>
    <t>(cd)</t>
  </si>
  <si>
    <t>(ce)</t>
  </si>
  <si>
    <t>(cf)</t>
  </si>
  <si>
    <t>Lagged Actual HDDs</t>
  </si>
  <si>
    <t>Lagged Normal HDDs</t>
  </si>
  <si>
    <t>Calendar Normal HDDs</t>
  </si>
  <si>
    <t>Annual Customer Growth</t>
  </si>
  <si>
    <t>Annual Base Load Decline</t>
  </si>
  <si>
    <t>Annual Total Load Decline</t>
  </si>
  <si>
    <t>Actual Constand Load</t>
  </si>
  <si>
    <t>Actual Heat Load</t>
  </si>
  <si>
    <t>Heat Load / Customer</t>
  </si>
  <si>
    <t>Actual X Coefficient</t>
  </si>
  <si>
    <t>Product</t>
  </si>
  <si>
    <t>Base Load</t>
  </si>
  <si>
    <t>Normal Usage / Customer</t>
  </si>
  <si>
    <t>No. of Customers</t>
  </si>
  <si>
    <t>Normalized Volumes</t>
  </si>
  <si>
    <t>Actual Volumes</t>
  </si>
  <si>
    <t>NA</t>
  </si>
  <si>
    <t>Normalized Volume Including Unbilled</t>
  </si>
  <si>
    <t>Normalized Calendar Volumes</t>
  </si>
  <si>
    <t>Weather Adjustment</t>
  </si>
  <si>
    <t>Tier 1</t>
  </si>
  <si>
    <t>Tier 2</t>
  </si>
  <si>
    <t>Tier 3</t>
  </si>
  <si>
    <t>Reference Period - Twelve Months Ending 03/31/2021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</si>
</sst>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_)"/>
    <numFmt numFmtId="165" formatCode="[$-409]mmm\-yy;@"/>
    <numFmt numFmtId="166" formatCode="_(* #,##0_);_(* \(#,##0\);_(* &quot;-&quot;??_);_(@_)"/>
    <numFmt numFmtId="167" formatCode="#,##0.0000_);\(#,##0.0000\)"/>
    <numFmt numFmtId="168" formatCode="_(* #,##0.0000_);_(* \(#,##0.0000\);_(* &quot;-&quot;??_);_(@_)"/>
    <numFmt numFmtId="169" formatCode="&quot;$&quot;#,##0.0000_);\(&quot;$&quot;#,##0.0000\)"/>
    <numFmt numFmtId="170" formatCode="0.0000"/>
    <numFmt numFmtId="171" formatCode=";;;"/>
    <numFmt numFmtId="172" formatCode="#,##0.000_);\(#,##0.000\)"/>
    <numFmt numFmtId="173" formatCode="_(* #,##0.000_);_(* \(#,##0.000\);_(* &quot;-&quot;??_);_(@_)"/>
  </numFmts>
  <fonts count="12" x14ac:knownFonts="1">
    <font>
      <sz val="10"/>
      <name val="Arial"/>
      <family val="2"/>
    </font>
    <font>
      <sz val="12"/>
      <name val="Courier"/>
      <family val="3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u/>
      <sz val="10"/>
      <name val="Arial Narrow"/>
      <family val="2"/>
    </font>
    <font>
      <i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Tms Rmn"/>
    </font>
    <font>
      <b/>
      <sz val="12"/>
      <name val="Arial Narrow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37" fontId="9" fillId="0" borderId="0"/>
  </cellStyleXfs>
  <cellXfs count="120">
    <xf numFmtId="0" fontId="0" fillId="0" borderId="0" xfId="0"/>
    <xf numFmtId="0" fontId="2" fillId="0" borderId="0" xfId="2" applyFont="1"/>
    <xf numFmtId="37" fontId="2" fillId="0" borderId="0" xfId="2" applyNumberFormat="1" applyFont="1"/>
    <xf numFmtId="164" fontId="2" fillId="0" borderId="0" xfId="2" applyNumberFormat="1" applyFont="1" applyAlignment="1">
      <alignment horizontal="right"/>
    </xf>
    <xf numFmtId="5" fontId="2" fillId="0" borderId="0" xfId="2" applyNumberFormat="1" applyFont="1" applyAlignment="1">
      <alignment horizontal="right"/>
    </xf>
    <xf numFmtId="5" fontId="3" fillId="0" borderId="0" xfId="2" applyNumberFormat="1" applyFont="1"/>
    <xf numFmtId="5" fontId="2" fillId="0" borderId="0" xfId="2" applyNumberFormat="1" applyFont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Continuous"/>
    </xf>
    <xf numFmtId="0" fontId="2" fillId="0" borderId="0" xfId="2" applyFont="1" applyAlignment="1">
      <alignment horizontal="center"/>
    </xf>
    <xf numFmtId="37" fontId="2" fillId="0" borderId="0" xfId="2" applyNumberFormat="1" applyFont="1" applyAlignment="1">
      <alignment horizontal="right"/>
    </xf>
    <xf numFmtId="5" fontId="2" fillId="0" borderId="0" xfId="2" applyNumberFormat="1" applyFont="1" applyAlignment="1">
      <alignment horizontal="centerContinuous"/>
    </xf>
    <xf numFmtId="0" fontId="2" fillId="2" borderId="0" xfId="2" applyFont="1" applyFill="1" applyAlignment="1">
      <alignment horizontal="center"/>
    </xf>
    <xf numFmtId="43" fontId="2" fillId="0" borderId="0" xfId="1" applyFont="1" applyFill="1" applyAlignment="1" applyProtection="1">
      <alignment horizontal="centerContinuous"/>
    </xf>
    <xf numFmtId="0" fontId="2" fillId="0" borderId="0" xfId="0" applyFont="1"/>
    <xf numFmtId="0" fontId="2" fillId="0" borderId="1" xfId="2" applyFont="1" applyBorder="1" applyAlignment="1">
      <alignment horizontal="left"/>
    </xf>
    <xf numFmtId="0" fontId="2" fillId="0" borderId="1" xfId="2" applyFont="1" applyBorder="1"/>
    <xf numFmtId="165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37" fontId="3" fillId="0" borderId="0" xfId="2" applyNumberFormat="1" applyFont="1" applyAlignment="1">
      <alignment horizontal="center"/>
    </xf>
    <xf numFmtId="0" fontId="2" fillId="0" borderId="0" xfId="2" quotePrefix="1" applyFont="1" applyAlignment="1">
      <alignment horizontal="center"/>
    </xf>
    <xf numFmtId="49" fontId="2" fillId="0" borderId="0" xfId="2" quotePrefix="1" applyNumberFormat="1" applyFont="1" applyAlignment="1">
      <alignment horizontal="center"/>
    </xf>
    <xf numFmtId="49" fontId="2" fillId="0" borderId="0" xfId="2" applyNumberFormat="1" applyFont="1" applyAlignment="1">
      <alignment horizontal="center"/>
    </xf>
    <xf numFmtId="0" fontId="5" fillId="0" borderId="0" xfId="2" applyFont="1"/>
    <xf numFmtId="37" fontId="5" fillId="0" borderId="0" xfId="2" applyNumberFormat="1" applyFont="1"/>
    <xf numFmtId="37" fontId="2" fillId="0" borderId="0" xfId="2" applyNumberFormat="1" applyFont="1" applyAlignment="1">
      <alignment horizontal="center"/>
    </xf>
    <xf numFmtId="7" fontId="2" fillId="0" borderId="0" xfId="2" applyNumberFormat="1" applyFont="1"/>
    <xf numFmtId="166" fontId="2" fillId="0" borderId="0" xfId="1" applyNumberFormat="1" applyFont="1" applyBorder="1"/>
    <xf numFmtId="167" fontId="2" fillId="0" borderId="0" xfId="2" applyNumberFormat="1" applyFont="1"/>
    <xf numFmtId="166" fontId="2" fillId="0" borderId="0" xfId="2" applyNumberFormat="1" applyFont="1"/>
    <xf numFmtId="0" fontId="2" fillId="0" borderId="2" xfId="2" applyFont="1" applyBorder="1"/>
    <xf numFmtId="37" fontId="2" fillId="0" borderId="2" xfId="2" applyNumberFormat="1" applyFont="1" applyBorder="1"/>
    <xf numFmtId="5" fontId="2" fillId="0" borderId="2" xfId="2" applyNumberFormat="1" applyFont="1" applyBorder="1"/>
    <xf numFmtId="0" fontId="2" fillId="0" borderId="0" xfId="2" quotePrefix="1" applyFont="1"/>
    <xf numFmtId="43" fontId="2" fillId="0" borderId="0" xfId="2" applyNumberFormat="1" applyFont="1"/>
    <xf numFmtId="166" fontId="2" fillId="0" borderId="0" xfId="1" applyNumberFormat="1" applyFont="1" applyFill="1" applyBorder="1"/>
    <xf numFmtId="37" fontId="2" fillId="2" borderId="0" xfId="2" applyNumberFormat="1" applyFont="1" applyFill="1"/>
    <xf numFmtId="7" fontId="2" fillId="2" borderId="0" xfId="2" applyNumberFormat="1" applyFont="1" applyFill="1"/>
    <xf numFmtId="5" fontId="2" fillId="2" borderId="0" xfId="2" applyNumberFormat="1" applyFont="1" applyFill="1"/>
    <xf numFmtId="0" fontId="2" fillId="2" borderId="0" xfId="2" applyFont="1" applyFill="1"/>
    <xf numFmtId="166" fontId="6" fillId="2" borderId="0" xfId="1" applyNumberFormat="1" applyFont="1" applyFill="1"/>
    <xf numFmtId="168" fontId="2" fillId="2" borderId="0" xfId="1" applyNumberFormat="1" applyFont="1" applyFill="1" applyProtection="1"/>
    <xf numFmtId="37" fontId="2" fillId="0" borderId="0" xfId="1" applyNumberFormat="1" applyFont="1" applyFill="1" applyBorder="1"/>
    <xf numFmtId="167" fontId="2" fillId="2" borderId="0" xfId="2" applyNumberFormat="1" applyFont="1" applyFill="1"/>
    <xf numFmtId="37" fontId="2" fillId="2" borderId="0" xfId="1" applyNumberFormat="1" applyFont="1" applyFill="1" applyBorder="1"/>
    <xf numFmtId="39" fontId="2" fillId="0" borderId="0" xfId="2" applyNumberFormat="1" applyFont="1"/>
    <xf numFmtId="166" fontId="2" fillId="2" borderId="0" xfId="2" applyNumberFormat="1" applyFont="1" applyFill="1"/>
    <xf numFmtId="166" fontId="2" fillId="2" borderId="0" xfId="1" applyNumberFormat="1" applyFont="1" applyFill="1"/>
    <xf numFmtId="167" fontId="2" fillId="2" borderId="0" xfId="2" applyNumberFormat="1" applyFont="1" applyFill="1" applyAlignment="1">
      <alignment horizontal="center"/>
    </xf>
    <xf numFmtId="37" fontId="2" fillId="2" borderId="2" xfId="2" applyNumberFormat="1" applyFont="1" applyFill="1" applyBorder="1"/>
    <xf numFmtId="5" fontId="2" fillId="2" borderId="2" xfId="2" applyNumberFormat="1" applyFont="1" applyFill="1" applyBorder="1"/>
    <xf numFmtId="39" fontId="2" fillId="2" borderId="0" xfId="2" applyNumberFormat="1" applyFont="1" applyFill="1"/>
    <xf numFmtId="0" fontId="2" fillId="2" borderId="0" xfId="2" quotePrefix="1" applyFont="1" applyFill="1"/>
    <xf numFmtId="169" fontId="2" fillId="0" borderId="0" xfId="2" applyNumberFormat="1" applyFont="1"/>
    <xf numFmtId="37" fontId="2" fillId="2" borderId="0" xfId="2" quotePrefix="1" applyNumberFormat="1" applyFont="1" applyFill="1" applyAlignment="1">
      <alignment horizontal="right"/>
    </xf>
    <xf numFmtId="167" fontId="2" fillId="2" borderId="0" xfId="2" quotePrefix="1" applyNumberFormat="1" applyFont="1" applyFill="1"/>
    <xf numFmtId="170" fontId="2" fillId="0" borderId="0" xfId="2" applyNumberFormat="1" applyFont="1"/>
    <xf numFmtId="166" fontId="2" fillId="2" borderId="0" xfId="1" applyNumberFormat="1" applyFont="1" applyFill="1" applyBorder="1" applyProtection="1"/>
    <xf numFmtId="170" fontId="2" fillId="0" borderId="0" xfId="2" applyNumberFormat="1" applyFont="1" applyAlignment="1">
      <alignment horizontal="right"/>
    </xf>
    <xf numFmtId="166" fontId="2" fillId="0" borderId="0" xfId="2" applyNumberFormat="1" applyFont="1" applyAlignment="1">
      <alignment horizontal="center"/>
    </xf>
    <xf numFmtId="166" fontId="2" fillId="0" borderId="0" xfId="1" applyNumberFormat="1" applyFont="1" applyFill="1" applyBorder="1" applyProtection="1"/>
    <xf numFmtId="168" fontId="2" fillId="0" borderId="0" xfId="1" applyNumberFormat="1" applyFont="1" applyFill="1" applyBorder="1" applyProtection="1"/>
    <xf numFmtId="171" fontId="2" fillId="0" borderId="0" xfId="2" applyNumberFormat="1" applyFont="1"/>
    <xf numFmtId="37" fontId="10" fillId="0" borderId="0" xfId="3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0" xfId="0" applyFont="1"/>
    <xf numFmtId="17" fontId="2" fillId="0" borderId="3" xfId="0" applyNumberFormat="1" applyFont="1" applyBorder="1" applyAlignment="1">
      <alignment horizontal="center"/>
    </xf>
    <xf numFmtId="17" fontId="2" fillId="0" borderId="0" xfId="0" applyNumberFormat="1" applyFont="1"/>
    <xf numFmtId="17" fontId="2" fillId="0" borderId="0" xfId="0" applyNumberFormat="1" applyFont="1" applyAlignment="1">
      <alignment horizontal="center"/>
    </xf>
    <xf numFmtId="37" fontId="2" fillId="0" borderId="0" xfId="0" applyNumberFormat="1" applyFont="1"/>
    <xf numFmtId="0" fontId="2" fillId="0" borderId="0" xfId="0" applyFont="1" applyAlignment="1">
      <alignment horizontal="right"/>
    </xf>
    <xf numFmtId="39" fontId="2" fillId="0" borderId="0" xfId="0" applyNumberFormat="1" applyFont="1"/>
    <xf numFmtId="166" fontId="2" fillId="0" borderId="0" xfId="1" applyNumberFormat="1" applyFont="1" applyFill="1"/>
    <xf numFmtId="173" fontId="2" fillId="0" borderId="0" xfId="1" applyNumberFormat="1" applyFont="1" applyFill="1" applyBorder="1"/>
    <xf numFmtId="173" fontId="2" fillId="0" borderId="0" xfId="0" applyNumberFormat="1" applyFont="1"/>
    <xf numFmtId="168" fontId="2" fillId="0" borderId="0" xfId="0" applyNumberFormat="1" applyFont="1"/>
    <xf numFmtId="168" fontId="2" fillId="0" borderId="0" xfId="1" applyNumberFormat="1" applyFont="1" applyFill="1"/>
    <xf numFmtId="170" fontId="2" fillId="0" borderId="0" xfId="0" applyNumberFormat="1" applyFont="1"/>
    <xf numFmtId="3" fontId="2" fillId="0" borderId="0" xfId="0" applyNumberFormat="1" applyFont="1"/>
    <xf numFmtId="166" fontId="2" fillId="0" borderId="0" xfId="0" applyNumberFormat="1" applyFont="1"/>
    <xf numFmtId="166" fontId="2" fillId="0" borderId="5" xfId="1" applyNumberFormat="1" applyFont="1" applyFill="1" applyBorder="1"/>
    <xf numFmtId="166" fontId="2" fillId="0" borderId="2" xfId="1" applyNumberFormat="1" applyFont="1" applyFill="1" applyBorder="1"/>
    <xf numFmtId="166" fontId="2" fillId="0" borderId="6" xfId="1" applyNumberFormat="1" applyFont="1" applyFill="1" applyBorder="1"/>
    <xf numFmtId="166" fontId="2" fillId="0" borderId="2" xfId="0" applyNumberFormat="1" applyFont="1" applyBorder="1"/>
    <xf numFmtId="166" fontId="2" fillId="0" borderId="7" xfId="0" applyNumberFormat="1" applyFont="1" applyBorder="1"/>
    <xf numFmtId="173" fontId="2" fillId="0" borderId="0" xfId="1" applyNumberFormat="1" applyFont="1" applyFill="1"/>
    <xf numFmtId="43" fontId="2" fillId="0" borderId="0" xfId="0" applyNumberFormat="1" applyFont="1"/>
    <xf numFmtId="0" fontId="2" fillId="0" borderId="0" xfId="2" applyFont="1" applyFill="1" applyAlignment="1">
      <alignment horizontal="centerContinuous"/>
    </xf>
    <xf numFmtId="0" fontId="2" fillId="0" borderId="0" xfId="2" applyFont="1" applyFill="1" applyAlignment="1">
      <alignment horizontal="center"/>
    </xf>
    <xf numFmtId="37" fontId="10" fillId="0" borderId="0" xfId="3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0" fillId="0" borderId="0" xfId="0" applyFill="1"/>
    <xf numFmtId="0" fontId="11" fillId="0" borderId="0" xfId="0" applyFont="1" applyFill="1"/>
    <xf numFmtId="166" fontId="11" fillId="0" borderId="0" xfId="0" applyNumberFormat="1" applyFont="1" applyFill="1"/>
    <xf numFmtId="0" fontId="2" fillId="0" borderId="0" xfId="0" applyFont="1" applyFill="1"/>
    <xf numFmtId="0" fontId="2" fillId="0" borderId="3" xfId="0" applyFont="1" applyFill="1" applyBorder="1" applyAlignment="1">
      <alignment horizontal="center"/>
    </xf>
    <xf numFmtId="17" fontId="2" fillId="0" borderId="3" xfId="3" applyNumberFormat="1" applyFont="1" applyFill="1" applyBorder="1" applyAlignment="1">
      <alignment horizontal="center"/>
    </xf>
    <xf numFmtId="17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7" fontId="2" fillId="0" borderId="0" xfId="3" applyNumberFormat="1" applyFont="1" applyFill="1" applyAlignment="1">
      <alignment horizontal="center"/>
    </xf>
    <xf numFmtId="17" fontId="2" fillId="0" borderId="0" xfId="0" applyNumberFormat="1" applyFont="1" applyFill="1" applyAlignment="1">
      <alignment horizontal="center"/>
    </xf>
    <xf numFmtId="17" fontId="2" fillId="0" borderId="0" xfId="3" applyNumberFormat="1" applyFont="1" applyFill="1"/>
    <xf numFmtId="17" fontId="2" fillId="0" borderId="0" xfId="0" applyNumberFormat="1" applyFont="1" applyFill="1"/>
    <xf numFmtId="37" fontId="2" fillId="0" borderId="0" xfId="0" applyNumberFormat="1" applyFont="1" applyFill="1"/>
    <xf numFmtId="0" fontId="5" fillId="0" borderId="0" xfId="2" applyFont="1" applyFill="1"/>
    <xf numFmtId="0" fontId="2" fillId="0" borderId="0" xfId="0" applyFont="1" applyFill="1" applyAlignment="1">
      <alignment horizontal="right"/>
    </xf>
    <xf numFmtId="39" fontId="2" fillId="0" borderId="4" xfId="0" applyNumberFormat="1" applyFont="1" applyFill="1" applyBorder="1"/>
    <xf numFmtId="172" fontId="2" fillId="0" borderId="4" xfId="0" applyNumberFormat="1" applyFont="1" applyFill="1" applyBorder="1"/>
    <xf numFmtId="173" fontId="2" fillId="0" borderId="0" xfId="0" applyNumberFormat="1" applyFont="1" applyFill="1"/>
    <xf numFmtId="168" fontId="2" fillId="0" borderId="0" xfId="0" applyNumberFormat="1" applyFont="1" applyFill="1"/>
    <xf numFmtId="170" fontId="2" fillId="0" borderId="4" xfId="0" applyNumberFormat="1" applyFont="1" applyFill="1" applyBorder="1"/>
    <xf numFmtId="170" fontId="2" fillId="0" borderId="0" xfId="0" applyNumberFormat="1" applyFont="1" applyFill="1"/>
    <xf numFmtId="3" fontId="2" fillId="0" borderId="5" xfId="0" applyNumberFormat="1" applyFont="1" applyFill="1" applyBorder="1"/>
    <xf numFmtId="3" fontId="2" fillId="0" borderId="2" xfId="0" applyNumberFormat="1" applyFont="1" applyFill="1" applyBorder="1"/>
    <xf numFmtId="3" fontId="2" fillId="0" borderId="6" xfId="0" applyNumberFormat="1" applyFont="1" applyFill="1" applyBorder="1"/>
    <xf numFmtId="3" fontId="2" fillId="0" borderId="0" xfId="0" applyNumberFormat="1" applyFont="1" applyFill="1"/>
    <xf numFmtId="166" fontId="2" fillId="0" borderId="0" xfId="0" applyNumberFormat="1" applyFont="1" applyFill="1"/>
    <xf numFmtId="166" fontId="2" fillId="0" borderId="2" xfId="0" applyNumberFormat="1" applyFont="1" applyFill="1" applyBorder="1"/>
    <xf numFmtId="166" fontId="2" fillId="0" borderId="7" xfId="0" applyNumberFormat="1" applyFont="1" applyFill="1" applyBorder="1"/>
    <xf numFmtId="0" fontId="3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Normal_Kentucky - CCS98 as filed" xfId="2" xr:uid="{67BDBA5F-1B5B-4F12-809E-241FCEFFCED8}"/>
    <cellStyle name="Normal_WTH_998 garysmith" xfId="3" xr:uid="{73E25F31-8460-4F7E-A223-AB99DE82B3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92AB0-9221-4DC8-9C05-8936E41F15D2}">
  <sheetPr transitionEvaluation="1" transitionEntry="1">
    <tabColor rgb="FF00FF00"/>
  </sheetPr>
  <dimension ref="A1:AA221"/>
  <sheetViews>
    <sheetView showGridLines="0" tabSelected="1" view="pageBreakPreview" zoomScale="115" zoomScaleNormal="100" zoomScaleSheetLayoutView="115" workbookViewId="0">
      <selection activeCell="B5" sqref="B5"/>
    </sheetView>
  </sheetViews>
  <sheetFormatPr defaultColWidth="12.5703125" defaultRowHeight="12.75" x14ac:dyDescent="0.2"/>
  <cols>
    <col min="1" max="1" width="5.5703125" style="1" bestFit="1" customWidth="1"/>
    <col min="2" max="2" width="29.5703125" style="1" customWidth="1"/>
    <col min="3" max="4" width="8.5703125" style="1" customWidth="1"/>
    <col min="5" max="5" width="9.85546875" style="1" bestFit="1" customWidth="1"/>
    <col min="6" max="6" width="8.5703125" style="1" customWidth="1"/>
    <col min="7" max="7" width="9.42578125" style="1" bestFit="1" customWidth="1"/>
    <col min="8" max="8" width="10.5703125" style="1" customWidth="1"/>
    <col min="9" max="10" width="8.5703125" style="1" customWidth="1"/>
    <col min="11" max="11" width="10.140625" style="1" bestFit="1" customWidth="1"/>
    <col min="12" max="14" width="8.5703125" style="1" customWidth="1"/>
    <col min="15" max="15" width="9.85546875" style="1" bestFit="1" customWidth="1"/>
    <col min="16" max="16" width="10.5703125" style="1" customWidth="1"/>
    <col min="17" max="17" width="10.5703125" style="1" bestFit="1" customWidth="1"/>
    <col min="18" max="18" width="11.5703125" style="1" customWidth="1"/>
    <col min="19" max="19" width="3" style="1" customWidth="1"/>
    <col min="20" max="20" width="15.5703125" style="1" customWidth="1"/>
    <col min="21" max="21" width="15.140625" style="1" customWidth="1"/>
    <col min="22" max="22" width="16.42578125" style="1" customWidth="1"/>
    <col min="23" max="23" width="13.85546875" style="1" customWidth="1"/>
    <col min="24" max="24" width="16.5703125" style="1" customWidth="1"/>
    <col min="25" max="25" width="11.5703125" style="1" bestFit="1" customWidth="1"/>
    <col min="26" max="26" width="17.5703125" style="1" customWidth="1"/>
    <col min="27" max="16384" width="12.5703125" style="1"/>
  </cols>
  <sheetData>
    <row r="1" spans="1:26" x14ac:dyDescent="0.2">
      <c r="O1" s="2"/>
      <c r="P1" s="2"/>
      <c r="S1" s="3"/>
    </row>
    <row r="2" spans="1:26" x14ac:dyDescent="0.2">
      <c r="O2" s="2"/>
      <c r="P2" s="2"/>
      <c r="R2" s="4"/>
      <c r="S2" s="3"/>
    </row>
    <row r="3" spans="1:26" x14ac:dyDescent="0.2">
      <c r="O3" s="2"/>
      <c r="P3" s="2"/>
      <c r="R3" s="5" t="s">
        <v>0</v>
      </c>
      <c r="U3" s="6"/>
    </row>
    <row r="4" spans="1:26" x14ac:dyDescent="0.2">
      <c r="A4" s="7"/>
      <c r="B4" s="8"/>
      <c r="C4" s="8"/>
      <c r="D4" s="8"/>
      <c r="E4" s="8"/>
      <c r="F4" s="8"/>
      <c r="G4" s="8"/>
      <c r="H4" s="8"/>
      <c r="I4" s="9" t="s">
        <v>1</v>
      </c>
      <c r="J4" s="8"/>
      <c r="K4" s="8"/>
      <c r="L4" s="8"/>
      <c r="M4" s="8"/>
      <c r="N4" s="8"/>
      <c r="O4" s="10"/>
      <c r="P4" s="10"/>
      <c r="Q4" s="11"/>
      <c r="R4" s="4"/>
    </row>
    <row r="5" spans="1:26" x14ac:dyDescent="0.2">
      <c r="A5" s="7"/>
      <c r="B5" s="8"/>
      <c r="C5" s="8"/>
      <c r="D5" s="8"/>
      <c r="E5" s="8"/>
      <c r="F5" s="8"/>
      <c r="G5" s="87"/>
      <c r="H5" s="87"/>
      <c r="I5" s="88" t="s">
        <v>2</v>
      </c>
      <c r="J5" s="87"/>
      <c r="K5" s="87"/>
      <c r="L5" s="87"/>
      <c r="M5" s="8"/>
      <c r="N5" s="8"/>
      <c r="O5" s="8"/>
      <c r="P5" s="8"/>
      <c r="Q5" s="11"/>
      <c r="R5" s="8"/>
      <c r="X5" s="6"/>
    </row>
    <row r="6" spans="1:26" x14ac:dyDescent="0.2">
      <c r="A6" s="7"/>
      <c r="B6" s="8"/>
      <c r="C6" s="8"/>
      <c r="D6" s="8"/>
      <c r="E6" s="8"/>
      <c r="F6" s="8"/>
      <c r="G6" s="8"/>
      <c r="H6" s="8"/>
      <c r="I6" s="9" t="s">
        <v>182</v>
      </c>
      <c r="J6" s="8"/>
      <c r="K6" s="8"/>
      <c r="L6" s="8"/>
      <c r="M6" s="8"/>
      <c r="N6" s="8"/>
      <c r="O6" s="8"/>
      <c r="P6" s="8"/>
      <c r="Q6" s="13"/>
      <c r="R6" s="8"/>
      <c r="T6" s="14"/>
      <c r="X6" s="2"/>
      <c r="Z6" s="2"/>
    </row>
    <row r="7" spans="1:26" x14ac:dyDescent="0.2">
      <c r="T7" s="14"/>
    </row>
    <row r="8" spans="1:26" x14ac:dyDescent="0.2">
      <c r="A8" s="7" t="s">
        <v>3</v>
      </c>
      <c r="O8" s="9" t="s">
        <v>4</v>
      </c>
      <c r="R8" s="9" t="s">
        <v>5</v>
      </c>
      <c r="S8" s="9"/>
      <c r="T8" s="14"/>
      <c r="V8" s="9"/>
      <c r="W8" s="9"/>
      <c r="X8" s="9"/>
      <c r="Y8" s="9"/>
      <c r="Z8" s="9"/>
    </row>
    <row r="9" spans="1:26" x14ac:dyDescent="0.2">
      <c r="A9" s="15" t="s">
        <v>6</v>
      </c>
      <c r="B9" s="16" t="s">
        <v>7</v>
      </c>
      <c r="C9" s="17">
        <f>WNA!C10</f>
        <v>43951</v>
      </c>
      <c r="D9" s="17">
        <f>WNA!D10</f>
        <v>43982</v>
      </c>
      <c r="E9" s="17">
        <f>WNA!E10</f>
        <v>44012</v>
      </c>
      <c r="F9" s="17">
        <f>WNA!F10</f>
        <v>44043</v>
      </c>
      <c r="G9" s="17">
        <f>WNA!G10</f>
        <v>44074</v>
      </c>
      <c r="H9" s="17">
        <f>WNA!H10</f>
        <v>44104</v>
      </c>
      <c r="I9" s="17">
        <f>WNA!I10</f>
        <v>44135</v>
      </c>
      <c r="J9" s="17">
        <f>WNA!J10</f>
        <v>44165</v>
      </c>
      <c r="K9" s="17">
        <f>WNA!K10</f>
        <v>44196</v>
      </c>
      <c r="L9" s="17">
        <f>WNA!L10</f>
        <v>44227</v>
      </c>
      <c r="M9" s="17">
        <f>WNA!M10</f>
        <v>44255</v>
      </c>
      <c r="N9" s="17">
        <f>WNA!N10</f>
        <v>44286</v>
      </c>
      <c r="O9" s="18" t="s">
        <v>8</v>
      </c>
      <c r="P9" s="18" t="s">
        <v>9</v>
      </c>
      <c r="Q9" s="18" t="s">
        <v>10</v>
      </c>
      <c r="R9" s="18" t="s">
        <v>11</v>
      </c>
      <c r="T9" s="14"/>
      <c r="W9" s="19"/>
    </row>
    <row r="10" spans="1:26" x14ac:dyDescent="0.2">
      <c r="C10" s="20" t="s">
        <v>12</v>
      </c>
      <c r="D10" s="20" t="s">
        <v>13</v>
      </c>
      <c r="E10" s="9" t="s">
        <v>14</v>
      </c>
      <c r="F10" s="21" t="s">
        <v>15</v>
      </c>
      <c r="G10" s="22" t="s">
        <v>16</v>
      </c>
      <c r="H10" s="22" t="s">
        <v>17</v>
      </c>
      <c r="I10" s="22" t="s">
        <v>18</v>
      </c>
      <c r="J10" s="22" t="s">
        <v>19</v>
      </c>
      <c r="K10" s="22" t="s">
        <v>20</v>
      </c>
      <c r="L10" s="22" t="s">
        <v>21</v>
      </c>
      <c r="M10" s="22" t="s">
        <v>22</v>
      </c>
      <c r="N10" s="22" t="s">
        <v>23</v>
      </c>
      <c r="O10" s="22" t="s">
        <v>24</v>
      </c>
      <c r="P10" s="22" t="s">
        <v>25</v>
      </c>
      <c r="Q10" s="22" t="s">
        <v>26</v>
      </c>
      <c r="R10" s="20" t="s">
        <v>27</v>
      </c>
      <c r="S10" s="9"/>
      <c r="T10" s="14"/>
      <c r="W10" s="9"/>
      <c r="Z10" s="9"/>
    </row>
    <row r="11" spans="1:26" x14ac:dyDescent="0.2">
      <c r="S11" s="9"/>
      <c r="T11" s="14"/>
      <c r="V11" s="9"/>
      <c r="W11" s="9"/>
      <c r="X11" s="9"/>
      <c r="Y11" s="9"/>
      <c r="Z11" s="9"/>
    </row>
    <row r="12" spans="1:26" x14ac:dyDescent="0.2">
      <c r="A12" s="9">
        <v>1</v>
      </c>
      <c r="B12" s="23" t="s">
        <v>28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5"/>
      <c r="P12" s="25"/>
      <c r="Q12" s="9"/>
      <c r="R12" s="9"/>
      <c r="X12" s="9"/>
      <c r="Y12" s="9"/>
      <c r="Z12" s="9"/>
    </row>
    <row r="13" spans="1:26" x14ac:dyDescent="0.2">
      <c r="A13" s="9">
        <v>2</v>
      </c>
      <c r="B13" s="1" t="s">
        <v>29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>
        <f>SUM(C13:N13)</f>
        <v>0</v>
      </c>
      <c r="P13" s="2"/>
      <c r="Q13" s="26">
        <v>20.68</v>
      </c>
      <c r="R13" s="6">
        <f>O13*Q13</f>
        <v>0</v>
      </c>
      <c r="V13" s="27"/>
      <c r="W13" s="6"/>
    </row>
    <row r="14" spans="1:26" x14ac:dyDescent="0.2">
      <c r="A14" s="9">
        <v>3</v>
      </c>
      <c r="B14" s="1" t="s">
        <v>30</v>
      </c>
      <c r="C14" s="2">
        <f>WNA!C38</f>
        <v>86727</v>
      </c>
      <c r="D14" s="2">
        <f>WNA!D38</f>
        <v>-123675</v>
      </c>
      <c r="E14" s="2">
        <f>WNA!E38</f>
        <v>-39266</v>
      </c>
      <c r="F14" s="2">
        <f>WNA!F38</f>
        <v>-22533</v>
      </c>
      <c r="G14" s="2">
        <f>WNA!G38</f>
        <v>1655</v>
      </c>
      <c r="H14" s="2">
        <f>WNA!H38</f>
        <v>2364</v>
      </c>
      <c r="I14" s="2">
        <f>WNA!I38</f>
        <v>58234</v>
      </c>
      <c r="J14" s="2">
        <f>WNA!J38</f>
        <v>305529</v>
      </c>
      <c r="K14" s="2">
        <f>WNA!K38</f>
        <v>168593</v>
      </c>
      <c r="L14" s="2">
        <f>WNA!L38</f>
        <v>-167759</v>
      </c>
      <c r="M14" s="2">
        <f>WNA!M38</f>
        <v>-72589</v>
      </c>
      <c r="N14" s="2">
        <f>WNA!N38</f>
        <v>-310694</v>
      </c>
      <c r="O14" s="2"/>
      <c r="P14" s="2">
        <f>SUM(C14:N14)</f>
        <v>-113414</v>
      </c>
      <c r="Q14" s="28">
        <v>1.3855</v>
      </c>
      <c r="R14" s="2">
        <f>P14*Q14</f>
        <v>-157135.09700000001</v>
      </c>
      <c r="T14" s="27"/>
      <c r="U14" s="29"/>
      <c r="V14" s="27"/>
      <c r="W14" s="6"/>
    </row>
    <row r="15" spans="1:26" x14ac:dyDescent="0.2">
      <c r="A15" s="9">
        <v>4</v>
      </c>
      <c r="B15" s="1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>
        <f>SUM(C15:N15)</f>
        <v>0</v>
      </c>
      <c r="Q15" s="28">
        <v>0.95779999999999998</v>
      </c>
      <c r="R15" s="2">
        <f>P15*Q15</f>
        <v>0</v>
      </c>
      <c r="T15" s="27"/>
      <c r="W15" s="6"/>
    </row>
    <row r="16" spans="1:26" x14ac:dyDescent="0.2">
      <c r="A16" s="9">
        <v>5</v>
      </c>
      <c r="B16" s="1" t="s">
        <v>32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>
        <v>0</v>
      </c>
      <c r="Q16" s="28">
        <v>0.76509999999999989</v>
      </c>
      <c r="R16" s="2">
        <f>P16*Q16</f>
        <v>0</v>
      </c>
      <c r="T16" s="27"/>
    </row>
    <row r="17" spans="1:23" x14ac:dyDescent="0.2">
      <c r="A17" s="9">
        <v>6</v>
      </c>
      <c r="B17" s="30" t="s">
        <v>33</v>
      </c>
      <c r="C17" s="31">
        <f t="shared" ref="C17:N17" si="0">C14+C15+C16</f>
        <v>86727</v>
      </c>
      <c r="D17" s="31">
        <f t="shared" si="0"/>
        <v>-123675</v>
      </c>
      <c r="E17" s="31">
        <f t="shared" si="0"/>
        <v>-39266</v>
      </c>
      <c r="F17" s="31">
        <f t="shared" si="0"/>
        <v>-22533</v>
      </c>
      <c r="G17" s="31">
        <f t="shared" si="0"/>
        <v>1655</v>
      </c>
      <c r="H17" s="31">
        <f t="shared" si="0"/>
        <v>2364</v>
      </c>
      <c r="I17" s="31">
        <f t="shared" si="0"/>
        <v>58234</v>
      </c>
      <c r="J17" s="31">
        <f t="shared" si="0"/>
        <v>305529</v>
      </c>
      <c r="K17" s="31">
        <f t="shared" si="0"/>
        <v>168593</v>
      </c>
      <c r="L17" s="31">
        <f t="shared" si="0"/>
        <v>-167759</v>
      </c>
      <c r="M17" s="31">
        <f t="shared" si="0"/>
        <v>-72589</v>
      </c>
      <c r="N17" s="31">
        <f t="shared" si="0"/>
        <v>-310694</v>
      </c>
      <c r="O17" s="31">
        <f>O13</f>
        <v>0</v>
      </c>
      <c r="P17" s="31">
        <f>SUM(P14:P16)</f>
        <v>-113414</v>
      </c>
      <c r="Q17" s="30"/>
      <c r="R17" s="32">
        <f>SUM(R13:R16)</f>
        <v>-157135.09700000001</v>
      </c>
      <c r="T17" s="2"/>
      <c r="W17" s="6"/>
    </row>
    <row r="18" spans="1:23" x14ac:dyDescent="0.2">
      <c r="A18" s="9">
        <v>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R18" s="6"/>
      <c r="U18" s="33"/>
    </row>
    <row r="19" spans="1:23" x14ac:dyDescent="0.2">
      <c r="A19" s="9">
        <v>8</v>
      </c>
      <c r="B19" s="23" t="s">
        <v>34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"/>
      <c r="P19" s="2"/>
    </row>
    <row r="20" spans="1:23" x14ac:dyDescent="0.2">
      <c r="A20" s="9">
        <v>9</v>
      </c>
      <c r="B20" s="1" t="s">
        <v>29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f>SUM(C20:N20)</f>
        <v>0</v>
      </c>
      <c r="P20" s="25"/>
      <c r="Q20" s="34">
        <v>56.25</v>
      </c>
      <c r="R20" s="6">
        <f>O20*Q20</f>
        <v>0</v>
      </c>
    </row>
    <row r="21" spans="1:23" x14ac:dyDescent="0.2">
      <c r="A21" s="9">
        <v>10</v>
      </c>
      <c r="B21" s="1" t="s">
        <v>30</v>
      </c>
      <c r="C21" s="2">
        <f>WNA!C65</f>
        <v>68549.10552147351</v>
      </c>
      <c r="D21" s="2">
        <f>WNA!D65</f>
        <v>44111.991214454109</v>
      </c>
      <c r="E21" s="2">
        <f>WNA!E65</f>
        <v>33266.412471535848</v>
      </c>
      <c r="F21" s="2">
        <f>WNA!F65</f>
        <v>21548.65351507617</v>
      </c>
      <c r="G21" s="2">
        <f>WNA!G65</f>
        <v>24806.47817113268</v>
      </c>
      <c r="H21" s="2">
        <f>WNA!H65</f>
        <v>-19514.01629809654</v>
      </c>
      <c r="I21" s="2">
        <f>WNA!I65</f>
        <v>-20576.665377255689</v>
      </c>
      <c r="J21" s="2">
        <f>WNA!J65</f>
        <v>117455.66098549269</v>
      </c>
      <c r="K21" s="2">
        <f>WNA!K65</f>
        <v>61956.145695497238</v>
      </c>
      <c r="L21" s="2">
        <f>WNA!L65</f>
        <v>-118241.35223176899</v>
      </c>
      <c r="M21" s="2">
        <f>WNA!M65</f>
        <v>-97432.020320619064</v>
      </c>
      <c r="N21" s="2">
        <f>WNA!N65</f>
        <v>-140351.21455452222</v>
      </c>
      <c r="O21" s="2"/>
      <c r="P21" s="2">
        <f>SUM(C21:N21)</f>
        <v>-24420.821207600282</v>
      </c>
      <c r="Q21" s="28">
        <v>1.3855</v>
      </c>
      <c r="R21" s="2">
        <f>P21*Q21</f>
        <v>-33835.047783130191</v>
      </c>
      <c r="T21" s="35"/>
    </row>
    <row r="22" spans="1:23" x14ac:dyDescent="0.2">
      <c r="A22" s="9">
        <v>11</v>
      </c>
      <c r="B22" s="1" t="s">
        <v>31</v>
      </c>
      <c r="C22" s="2">
        <f>WNA!C66</f>
        <v>7398.8944785264894</v>
      </c>
      <c r="D22" s="2">
        <f>WNA!D66</f>
        <v>1943.0087855458942</v>
      </c>
      <c r="E22" s="2">
        <f>WNA!E66</f>
        <v>2331.5875284641502</v>
      </c>
      <c r="F22" s="2">
        <f>WNA!F66</f>
        <v>1420.3464849238267</v>
      </c>
      <c r="G22" s="2">
        <f>WNA!G66</f>
        <v>3740.5218288673186</v>
      </c>
      <c r="H22" s="2">
        <f>WNA!H66</f>
        <v>-7577.9837019034621</v>
      </c>
      <c r="I22" s="2">
        <f>WNA!I66</f>
        <v>-9292.3346227443108</v>
      </c>
      <c r="J22" s="2">
        <f>WNA!J66</f>
        <v>18921.33901450731</v>
      </c>
      <c r="K22" s="2">
        <f>WNA!K66</f>
        <v>7379.8543045027527</v>
      </c>
      <c r="L22" s="2">
        <f>WNA!L66</f>
        <v>-18177.647768230996</v>
      </c>
      <c r="M22" s="2">
        <f>WNA!M66</f>
        <v>-14705.979679380936</v>
      </c>
      <c r="N22" s="2">
        <f>WNA!N66</f>
        <v>-17920.785445477773</v>
      </c>
      <c r="O22" s="2"/>
      <c r="P22" s="2">
        <f>SUM(C22:N22)</f>
        <v>-24539.17879239974</v>
      </c>
      <c r="Q22" s="28">
        <v>0.95779999999999998</v>
      </c>
      <c r="R22" s="2">
        <f>P22*Q22</f>
        <v>-23503.625447360471</v>
      </c>
      <c r="T22" s="35"/>
      <c r="V22" s="29"/>
    </row>
    <row r="23" spans="1:23" x14ac:dyDescent="0.2">
      <c r="A23" s="9">
        <v>12</v>
      </c>
      <c r="B23" s="1" t="s">
        <v>32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>
        <f>SUM(C23:N23)</f>
        <v>0</v>
      </c>
      <c r="Q23" s="28">
        <v>0.76509999999999989</v>
      </c>
      <c r="R23" s="2">
        <f>P23*Q23</f>
        <v>0</v>
      </c>
      <c r="T23" s="35"/>
      <c r="V23" s="29"/>
    </row>
    <row r="24" spans="1:23" x14ac:dyDescent="0.2">
      <c r="A24" s="9">
        <v>13</v>
      </c>
      <c r="B24" s="30" t="s">
        <v>33</v>
      </c>
      <c r="C24" s="31">
        <f>SUM(C21:C23)</f>
        <v>75948</v>
      </c>
      <c r="D24" s="31">
        <f t="shared" ref="D24:N24" si="1">SUM(D21:D23)</f>
        <v>46055</v>
      </c>
      <c r="E24" s="31">
        <f t="shared" si="1"/>
        <v>35598</v>
      </c>
      <c r="F24" s="31">
        <f t="shared" si="1"/>
        <v>22968.999999999996</v>
      </c>
      <c r="G24" s="31">
        <f t="shared" si="1"/>
        <v>28547</v>
      </c>
      <c r="H24" s="31">
        <f t="shared" si="1"/>
        <v>-27092</v>
      </c>
      <c r="I24" s="31">
        <f t="shared" si="1"/>
        <v>-29869</v>
      </c>
      <c r="J24" s="31">
        <f t="shared" si="1"/>
        <v>136377</v>
      </c>
      <c r="K24" s="31">
        <f t="shared" si="1"/>
        <v>69335.999999999985</v>
      </c>
      <c r="L24" s="31">
        <f t="shared" si="1"/>
        <v>-136419</v>
      </c>
      <c r="M24" s="31">
        <f t="shared" si="1"/>
        <v>-112138</v>
      </c>
      <c r="N24" s="31">
        <f t="shared" si="1"/>
        <v>-158272</v>
      </c>
      <c r="O24" s="31">
        <f>O20</f>
        <v>0</v>
      </c>
      <c r="P24" s="31">
        <f>SUM(P21:P23)</f>
        <v>-48960.000000000022</v>
      </c>
      <c r="Q24" s="30"/>
      <c r="R24" s="32">
        <f>SUM(R20:R23)</f>
        <v>-57338.673230490662</v>
      </c>
      <c r="T24" s="2"/>
    </row>
    <row r="25" spans="1:23" x14ac:dyDescent="0.2">
      <c r="A25" s="9">
        <v>14</v>
      </c>
    </row>
    <row r="26" spans="1:23" x14ac:dyDescent="0.2">
      <c r="A26" s="9">
        <v>15</v>
      </c>
      <c r="B26" s="23" t="s">
        <v>35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"/>
      <c r="P26" s="2"/>
      <c r="Q26" s="28"/>
      <c r="R26" s="6"/>
      <c r="U26" s="33"/>
    </row>
    <row r="27" spans="1:23" x14ac:dyDescent="0.2">
      <c r="A27" s="9">
        <v>16</v>
      </c>
      <c r="B27" s="1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>
        <f>SUM(C27:N27)</f>
        <v>0</v>
      </c>
      <c r="P27" s="25"/>
      <c r="Q27" s="34">
        <f>Q50</f>
        <v>0</v>
      </c>
      <c r="R27" s="6">
        <f>O27*Q27</f>
        <v>0</v>
      </c>
    </row>
    <row r="28" spans="1:23" x14ac:dyDescent="0.2">
      <c r="A28" s="9">
        <v>17</v>
      </c>
      <c r="B28" s="1" t="s">
        <v>30</v>
      </c>
      <c r="C28" s="2">
        <f>WNA!C92</f>
        <v>3243.8651609504909</v>
      </c>
      <c r="D28" s="2">
        <f>WNA!D92</f>
        <v>-6488.214374642188</v>
      </c>
      <c r="E28" s="2">
        <f>WNA!E92</f>
        <v>-2360.8623672921863</v>
      </c>
      <c r="F28" s="2">
        <f>WNA!F92</f>
        <v>2048.5852636708232</v>
      </c>
      <c r="G28" s="2">
        <f>WNA!G92</f>
        <v>1144.8702600648073</v>
      </c>
      <c r="H28" s="2">
        <f>WNA!H92</f>
        <v>-876.28565480693806</v>
      </c>
      <c r="I28" s="2">
        <f>WNA!I92</f>
        <v>2377.8066588875631</v>
      </c>
      <c r="J28" s="2">
        <f>WNA!J92</f>
        <v>22585.415720502206</v>
      </c>
      <c r="K28" s="2">
        <f>WNA!K92</f>
        <v>13232.355807963253</v>
      </c>
      <c r="L28" s="2">
        <f>WNA!L92</f>
        <v>-8366.8654611893617</v>
      </c>
      <c r="M28" s="2">
        <f>WNA!M92</f>
        <v>-4696.5262022815705</v>
      </c>
      <c r="N28" s="2">
        <f>WNA!N92</f>
        <v>-26290.521295895815</v>
      </c>
      <c r="O28" s="2"/>
      <c r="P28" s="2">
        <f>SUM(C28:N28)</f>
        <v>-4446.3764840689109</v>
      </c>
      <c r="Q28" s="28">
        <f>Q21</f>
        <v>1.3855</v>
      </c>
      <c r="R28" s="2">
        <f>P28*Q28</f>
        <v>-6160.454618677476</v>
      </c>
    </row>
    <row r="29" spans="1:23" x14ac:dyDescent="0.2">
      <c r="A29" s="9">
        <v>18</v>
      </c>
      <c r="B29" s="1" t="s">
        <v>31</v>
      </c>
      <c r="C29" s="2">
        <f>WNA!C93</f>
        <v>463.13483904950891</v>
      </c>
      <c r="D29" s="2">
        <f>WNA!D93</f>
        <v>-707.78562535781225</v>
      </c>
      <c r="E29" s="2">
        <f>WNA!E93</f>
        <v>-178.13763270781348</v>
      </c>
      <c r="F29" s="2">
        <f>WNA!F93</f>
        <v>129.41473632917692</v>
      </c>
      <c r="G29" s="2">
        <f>WNA!G93</f>
        <v>118.12973993519253</v>
      </c>
      <c r="H29" s="2">
        <f>WNA!H93</f>
        <v>-68.714345193061973</v>
      </c>
      <c r="I29" s="2">
        <f>WNA!I93</f>
        <v>245.193341112437</v>
      </c>
      <c r="J29" s="2">
        <f>WNA!J93</f>
        <v>2439.5842794977957</v>
      </c>
      <c r="K29" s="2">
        <f>WNA!K93</f>
        <v>2305.6441920367488</v>
      </c>
      <c r="L29" s="2">
        <f>WNA!L93</f>
        <v>-2153.1345388106374</v>
      </c>
      <c r="M29" s="2">
        <f>WNA!M93</f>
        <v>-1260.4737977184298</v>
      </c>
      <c r="N29" s="2">
        <f>WNA!N93</f>
        <v>-6386.4787041041873</v>
      </c>
      <c r="O29" s="2"/>
      <c r="P29" s="2">
        <f>SUM(C29:N29)</f>
        <v>-5053.6235159310818</v>
      </c>
      <c r="Q29" s="28">
        <f t="shared" ref="Q29:Q30" si="2">Q22</f>
        <v>0.95779999999999998</v>
      </c>
      <c r="R29" s="2">
        <f>P29*Q29</f>
        <v>-4840.36060355879</v>
      </c>
    </row>
    <row r="30" spans="1:23" x14ac:dyDescent="0.2">
      <c r="A30" s="9">
        <v>19</v>
      </c>
      <c r="B30" s="1" t="s">
        <v>32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f>SUM(C30:N30)</f>
        <v>0</v>
      </c>
      <c r="Q30" s="28">
        <f t="shared" si="2"/>
        <v>0.76509999999999989</v>
      </c>
      <c r="R30" s="2">
        <f>P30*Q30</f>
        <v>0</v>
      </c>
      <c r="T30" s="2"/>
    </row>
    <row r="31" spans="1:23" x14ac:dyDescent="0.2">
      <c r="A31" s="9">
        <v>20</v>
      </c>
      <c r="B31" s="30" t="s">
        <v>33</v>
      </c>
      <c r="C31" s="31">
        <f>SUM(C28:C30)</f>
        <v>3707</v>
      </c>
      <c r="D31" s="31">
        <f t="shared" ref="D31:N31" si="3">SUM(D28:D30)</f>
        <v>-7196</v>
      </c>
      <c r="E31" s="31">
        <f t="shared" si="3"/>
        <v>-2538.9999999999995</v>
      </c>
      <c r="F31" s="31">
        <f t="shared" si="3"/>
        <v>2178</v>
      </c>
      <c r="G31" s="31">
        <f t="shared" si="3"/>
        <v>1262.9999999999998</v>
      </c>
      <c r="H31" s="31">
        <f t="shared" si="3"/>
        <v>-945</v>
      </c>
      <c r="I31" s="31">
        <f t="shared" si="3"/>
        <v>2623</v>
      </c>
      <c r="J31" s="31">
        <f t="shared" si="3"/>
        <v>25025</v>
      </c>
      <c r="K31" s="31">
        <f t="shared" si="3"/>
        <v>15538.000000000002</v>
      </c>
      <c r="L31" s="31">
        <f t="shared" si="3"/>
        <v>-10520</v>
      </c>
      <c r="M31" s="31">
        <f t="shared" si="3"/>
        <v>-5957</v>
      </c>
      <c r="N31" s="31">
        <f t="shared" si="3"/>
        <v>-32677</v>
      </c>
      <c r="O31" s="31">
        <f>O27</f>
        <v>0</v>
      </c>
      <c r="P31" s="31">
        <f>SUM(P28:P30)</f>
        <v>-9499.9999999999927</v>
      </c>
      <c r="Q31" s="30"/>
      <c r="R31" s="32">
        <f>SUM(R27:R30)</f>
        <v>-11000.815222236266</v>
      </c>
      <c r="T31" s="2"/>
      <c r="V31" s="29"/>
    </row>
    <row r="32" spans="1:23" x14ac:dyDescent="0.2">
      <c r="A32" s="9"/>
      <c r="T32" s="2"/>
      <c r="V32" s="29"/>
    </row>
    <row r="33" spans="1:22" x14ac:dyDescent="0.2">
      <c r="A33" s="9"/>
      <c r="T33" s="2"/>
      <c r="V33" s="29"/>
    </row>
    <row r="34" spans="1:22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T34" s="2"/>
      <c r="V34" s="29"/>
    </row>
    <row r="35" spans="1:22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T35" s="2"/>
      <c r="V35" s="29"/>
    </row>
    <row r="36" spans="1:22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T36" s="2"/>
      <c r="V36" s="29"/>
    </row>
    <row r="37" spans="1:22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T37" s="2"/>
    </row>
    <row r="38" spans="1:22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T38" s="2"/>
    </row>
    <row r="39" spans="1:22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22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22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22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22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22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22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22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22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22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26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1:26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26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1:26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26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26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spans="1:26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1:26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1:26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</row>
    <row r="58" spans="1:26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Y58" s="28"/>
      <c r="Z58" s="2"/>
    </row>
    <row r="59" spans="1:26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Y59" s="28"/>
      <c r="Z59" s="2"/>
    </row>
    <row r="60" spans="1:26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Y60" s="28"/>
      <c r="Z60" s="2"/>
    </row>
    <row r="61" spans="1:26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Y61" s="28"/>
      <c r="Z61" s="2"/>
    </row>
    <row r="62" spans="1:26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Y62" s="28"/>
      <c r="Z62" s="2"/>
    </row>
    <row r="63" spans="1:26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Y63" s="28"/>
      <c r="Z63" s="2"/>
    </row>
    <row r="64" spans="1:26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Y64" s="28"/>
      <c r="Z64" s="2"/>
    </row>
    <row r="65" spans="1:26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Y65" s="28"/>
      <c r="Z65" s="2"/>
    </row>
    <row r="66" spans="1:26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Y66" s="28"/>
      <c r="Z66" s="2"/>
    </row>
    <row r="67" spans="1:26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Y67" s="28"/>
      <c r="Z67" s="2"/>
    </row>
    <row r="68" spans="1:26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Y68" s="28"/>
      <c r="Z68" s="2"/>
    </row>
    <row r="69" spans="1:26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Y69" s="28"/>
      <c r="Z69" s="2"/>
    </row>
    <row r="70" spans="1:26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26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26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26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spans="1:26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</row>
    <row r="75" spans="1:26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</row>
    <row r="76" spans="1:26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1:26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26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</row>
    <row r="79" spans="1:26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T79" s="6"/>
      <c r="U79" s="6"/>
    </row>
    <row r="80" spans="1:26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18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</row>
    <row r="83" spans="1:18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1:18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18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</row>
    <row r="86" spans="1:18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</row>
    <row r="87" spans="1:18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</row>
    <row r="88" spans="1:18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</row>
    <row r="89" spans="1:18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</row>
    <row r="90" spans="1:18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</row>
    <row r="91" spans="1:18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</row>
    <row r="92" spans="1:18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</row>
    <row r="93" spans="1:18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</row>
    <row r="94" spans="1:18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</row>
    <row r="95" spans="1:18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</row>
    <row r="96" spans="1:18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</row>
    <row r="97" spans="1:18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</row>
    <row r="98" spans="1:18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</row>
    <row r="99" spans="1:18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</row>
    <row r="100" spans="1:18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</row>
    <row r="101" spans="1:18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</row>
    <row r="102" spans="1:18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</row>
    <row r="103" spans="1:18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</row>
    <row r="104" spans="1:18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  <row r="105" spans="1:18" x14ac:dyDescent="0.2">
      <c r="A105" s="9"/>
    </row>
    <row r="106" spans="1:18" x14ac:dyDescent="0.2">
      <c r="A106" s="9"/>
    </row>
    <row r="107" spans="1:18" x14ac:dyDescent="0.2">
      <c r="A107" s="9"/>
    </row>
    <row r="108" spans="1:18" x14ac:dyDescent="0.2">
      <c r="A108" s="9"/>
    </row>
    <row r="109" spans="1:18" x14ac:dyDescent="0.2">
      <c r="A109" s="9"/>
    </row>
    <row r="110" spans="1:18" x14ac:dyDescent="0.2">
      <c r="A110" s="9"/>
    </row>
    <row r="111" spans="1:18" x14ac:dyDescent="0.2">
      <c r="A111" s="9"/>
    </row>
    <row r="112" spans="1:18" x14ac:dyDescent="0.2">
      <c r="A112" s="9"/>
    </row>
    <row r="113" spans="1:26" x14ac:dyDescent="0.2">
      <c r="A113" s="9"/>
    </row>
    <row r="114" spans="1:26" x14ac:dyDescent="0.2">
      <c r="A114" s="9"/>
    </row>
    <row r="115" spans="1:26" x14ac:dyDescent="0.2">
      <c r="A115" s="9"/>
    </row>
    <row r="116" spans="1:26" x14ac:dyDescent="0.2">
      <c r="A116" s="9"/>
    </row>
    <row r="117" spans="1:26" x14ac:dyDescent="0.2">
      <c r="A117" s="9"/>
    </row>
    <row r="118" spans="1:26" x14ac:dyDescent="0.2">
      <c r="A118" s="9"/>
    </row>
    <row r="119" spans="1:26" x14ac:dyDescent="0.2">
      <c r="A119" s="9"/>
    </row>
    <row r="120" spans="1:26" x14ac:dyDescent="0.2">
      <c r="A120" s="9"/>
    </row>
    <row r="121" spans="1:26" x14ac:dyDescent="0.2">
      <c r="A121" s="9"/>
    </row>
    <row r="127" spans="1:26" x14ac:dyDescent="0.2">
      <c r="B127" s="23" t="s">
        <v>36</v>
      </c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Y127" s="28"/>
      <c r="Z127" s="2"/>
    </row>
    <row r="128" spans="1:26" x14ac:dyDescent="0.2">
      <c r="B128" s="1" t="s">
        <v>8</v>
      </c>
      <c r="O128" s="36">
        <v>1919</v>
      </c>
      <c r="Q128" s="37">
        <v>220</v>
      </c>
      <c r="R128" s="38">
        <v>422180</v>
      </c>
      <c r="T128" s="2"/>
      <c r="Y128" s="28"/>
      <c r="Z128" s="2"/>
    </row>
    <row r="129" spans="2:26" x14ac:dyDescent="0.2">
      <c r="B129" s="1" t="s">
        <v>37</v>
      </c>
      <c r="O129" s="36">
        <v>1859</v>
      </c>
      <c r="Q129" s="37">
        <v>50</v>
      </c>
      <c r="R129" s="36">
        <v>92950</v>
      </c>
      <c r="T129" s="2"/>
      <c r="Y129" s="28"/>
      <c r="Z129" s="2"/>
    </row>
    <row r="130" spans="2:26" x14ac:dyDescent="0.2">
      <c r="B130" s="1" t="s">
        <v>38</v>
      </c>
      <c r="O130" s="39">
        <v>1318</v>
      </c>
      <c r="Q130" s="12" t="s">
        <v>39</v>
      </c>
      <c r="R130" s="36">
        <v>144805</v>
      </c>
      <c r="T130" s="2"/>
      <c r="Y130" s="28"/>
      <c r="Z130" s="2"/>
    </row>
    <row r="131" spans="2:26" x14ac:dyDescent="0.2">
      <c r="B131" s="1" t="s">
        <v>40</v>
      </c>
      <c r="O131" s="2"/>
      <c r="P131" s="40">
        <v>269197.94</v>
      </c>
      <c r="Q131" s="41">
        <v>0.1</v>
      </c>
      <c r="R131" s="36">
        <v>26919.794000000002</v>
      </c>
      <c r="T131" s="42"/>
      <c r="U131" s="29"/>
      <c r="Y131" s="28"/>
      <c r="Z131" s="2"/>
    </row>
    <row r="132" spans="2:26" x14ac:dyDescent="0.2">
      <c r="B132" s="1" t="s">
        <v>41</v>
      </c>
      <c r="P132" s="36">
        <v>5468</v>
      </c>
      <c r="Q132" s="43">
        <v>1.19</v>
      </c>
      <c r="R132" s="36">
        <v>6507</v>
      </c>
      <c r="T132" s="44">
        <v>2973</v>
      </c>
      <c r="U132" s="28"/>
      <c r="X132" s="2"/>
      <c r="Y132" s="28"/>
      <c r="Z132" s="2"/>
    </row>
    <row r="133" spans="2:26" x14ac:dyDescent="0.2">
      <c r="B133" s="1" t="s">
        <v>42</v>
      </c>
      <c r="P133" s="36">
        <v>4118</v>
      </c>
      <c r="Q133" s="43">
        <v>0.65900000000000003</v>
      </c>
      <c r="R133" s="36">
        <v>2714</v>
      </c>
      <c r="T133" s="44">
        <v>3963</v>
      </c>
      <c r="U133" s="28"/>
      <c r="X133" s="2"/>
      <c r="Y133" s="28"/>
      <c r="Z133" s="2"/>
    </row>
    <row r="134" spans="2:26" x14ac:dyDescent="0.2">
      <c r="B134" s="1" t="s">
        <v>43</v>
      </c>
      <c r="P134" s="36">
        <v>0</v>
      </c>
      <c r="Q134" s="43">
        <v>0.43</v>
      </c>
      <c r="R134" s="36">
        <v>0</v>
      </c>
      <c r="T134" s="44">
        <v>0</v>
      </c>
      <c r="U134" s="28"/>
      <c r="X134" s="2"/>
      <c r="Y134" s="28"/>
      <c r="Z134" s="2"/>
    </row>
    <row r="135" spans="2:26" x14ac:dyDescent="0.2">
      <c r="B135" s="1" t="s">
        <v>44</v>
      </c>
      <c r="O135" s="2"/>
      <c r="P135" s="36">
        <v>9204</v>
      </c>
      <c r="Q135" s="43">
        <v>1.19</v>
      </c>
      <c r="R135" s="36">
        <v>10953</v>
      </c>
      <c r="T135" s="36">
        <v>7961</v>
      </c>
      <c r="U135" s="2"/>
      <c r="V135" s="2"/>
      <c r="X135" s="2"/>
      <c r="Y135" s="28"/>
      <c r="Z135" s="2"/>
    </row>
    <row r="136" spans="2:26" x14ac:dyDescent="0.2">
      <c r="B136" s="1" t="s">
        <v>45</v>
      </c>
      <c r="O136" s="2"/>
      <c r="P136" s="36">
        <v>75254</v>
      </c>
      <c r="Q136" s="43">
        <v>0.65900000000000003</v>
      </c>
      <c r="R136" s="36">
        <v>49592</v>
      </c>
      <c r="T136" s="36">
        <v>43904</v>
      </c>
      <c r="U136" s="2"/>
      <c r="V136" s="2"/>
      <c r="X136" s="2"/>
      <c r="Y136" s="28"/>
      <c r="Z136" s="2"/>
    </row>
    <row r="137" spans="2:26" x14ac:dyDescent="0.2">
      <c r="B137" s="1" t="s">
        <v>46</v>
      </c>
      <c r="O137" s="2"/>
      <c r="P137" s="36">
        <v>0</v>
      </c>
      <c r="Q137" s="43">
        <v>0.43</v>
      </c>
      <c r="R137" s="36">
        <v>0</v>
      </c>
      <c r="T137" s="36">
        <v>31193</v>
      </c>
      <c r="U137" s="28"/>
      <c r="V137" s="45"/>
      <c r="X137" s="2"/>
      <c r="Y137" s="28"/>
      <c r="Z137" s="2"/>
    </row>
    <row r="138" spans="2:26" x14ac:dyDescent="0.2">
      <c r="B138" s="1" t="s">
        <v>47</v>
      </c>
      <c r="O138" s="2"/>
      <c r="P138" s="36">
        <v>0</v>
      </c>
      <c r="Q138" s="43">
        <v>1.19</v>
      </c>
      <c r="R138" s="36">
        <v>0</v>
      </c>
      <c r="T138" s="36">
        <v>0</v>
      </c>
      <c r="U138" s="28"/>
      <c r="X138" s="2"/>
      <c r="Y138" s="28"/>
      <c r="Z138" s="2"/>
    </row>
    <row r="139" spans="2:26" x14ac:dyDescent="0.2">
      <c r="B139" s="1" t="s">
        <v>48</v>
      </c>
      <c r="O139" s="2"/>
      <c r="P139" s="36">
        <v>0</v>
      </c>
      <c r="Q139" s="43">
        <v>0.65900000000000003</v>
      </c>
      <c r="R139" s="36">
        <v>0</v>
      </c>
      <c r="T139" s="36">
        <v>0</v>
      </c>
      <c r="U139" s="28"/>
      <c r="X139" s="2"/>
      <c r="Y139" s="28"/>
      <c r="Z139" s="2"/>
    </row>
    <row r="140" spans="2:26" x14ac:dyDescent="0.2">
      <c r="B140" s="1" t="s">
        <v>49</v>
      </c>
      <c r="O140" s="2"/>
      <c r="P140" s="36">
        <v>0</v>
      </c>
      <c r="Q140" s="43">
        <v>0.43</v>
      </c>
      <c r="R140" s="36">
        <v>0</v>
      </c>
      <c r="T140" s="36">
        <v>0</v>
      </c>
      <c r="U140" s="28"/>
      <c r="X140" s="2"/>
      <c r="Y140" s="28"/>
      <c r="Z140" s="2"/>
    </row>
    <row r="141" spans="2:26" x14ac:dyDescent="0.2">
      <c r="B141" s="1" t="s">
        <v>50</v>
      </c>
      <c r="P141" s="36">
        <v>329514</v>
      </c>
      <c r="Q141" s="43">
        <v>1.19</v>
      </c>
      <c r="R141" s="36">
        <v>392122</v>
      </c>
      <c r="T141" s="44">
        <v>136328</v>
      </c>
      <c r="U141" s="28"/>
      <c r="X141" s="2"/>
      <c r="Y141" s="28"/>
      <c r="Z141" s="2"/>
    </row>
    <row r="142" spans="2:26" x14ac:dyDescent="0.2">
      <c r="B142" s="1" t="s">
        <v>51</v>
      </c>
      <c r="P142" s="36">
        <v>3275044</v>
      </c>
      <c r="Q142" s="43">
        <v>0.65900000000000003</v>
      </c>
      <c r="R142" s="36">
        <v>2158254</v>
      </c>
      <c r="T142" s="44">
        <v>1673184</v>
      </c>
      <c r="U142" s="28"/>
      <c r="X142" s="2"/>
      <c r="Y142" s="28"/>
      <c r="Z142" s="2"/>
    </row>
    <row r="143" spans="2:26" x14ac:dyDescent="0.2">
      <c r="B143" s="1" t="s">
        <v>52</v>
      </c>
      <c r="P143" s="36">
        <v>39406</v>
      </c>
      <c r="Q143" s="43">
        <v>0.43</v>
      </c>
      <c r="R143" s="36">
        <v>16945</v>
      </c>
      <c r="T143" s="44">
        <v>39406</v>
      </c>
      <c r="Y143" s="28"/>
      <c r="Z143" s="2"/>
    </row>
    <row r="144" spans="2:26" x14ac:dyDescent="0.2">
      <c r="B144" s="1" t="s">
        <v>53</v>
      </c>
      <c r="P144" s="36">
        <v>217118</v>
      </c>
      <c r="Q144" s="43">
        <v>0.53</v>
      </c>
      <c r="R144" s="36">
        <v>115073</v>
      </c>
      <c r="T144" s="44">
        <v>102664</v>
      </c>
      <c r="Y144" s="28"/>
      <c r="Z144" s="2"/>
    </row>
    <row r="145" spans="2:26" x14ac:dyDescent="0.2">
      <c r="B145" s="1" t="s">
        <v>54</v>
      </c>
      <c r="P145" s="46">
        <v>60362</v>
      </c>
      <c r="Q145" s="43">
        <v>0.35909999999999997</v>
      </c>
      <c r="R145" s="36">
        <v>21676</v>
      </c>
      <c r="T145" s="44">
        <v>40054</v>
      </c>
      <c r="Y145" s="28"/>
      <c r="Z145" s="2"/>
    </row>
    <row r="146" spans="2:26" x14ac:dyDescent="0.2">
      <c r="B146" s="1" t="s">
        <v>55</v>
      </c>
      <c r="P146" s="47">
        <v>163165</v>
      </c>
      <c r="Q146" s="43">
        <v>0.53</v>
      </c>
      <c r="R146" s="36">
        <v>86477</v>
      </c>
      <c r="T146" s="36">
        <v>214048</v>
      </c>
      <c r="U146" s="2"/>
      <c r="W146" s="45"/>
      <c r="X146" s="2"/>
      <c r="Y146" s="28"/>
      <c r="Z146" s="2"/>
    </row>
    <row r="147" spans="2:26" x14ac:dyDescent="0.2">
      <c r="B147" s="1" t="s">
        <v>56</v>
      </c>
      <c r="P147" s="47">
        <v>0</v>
      </c>
      <c r="Q147" s="43">
        <v>0.35909999999999997</v>
      </c>
      <c r="R147" s="36">
        <v>0</v>
      </c>
      <c r="T147" s="36">
        <v>79</v>
      </c>
      <c r="U147" s="45"/>
      <c r="W147" s="45"/>
      <c r="X147" s="2"/>
      <c r="Y147" s="28"/>
      <c r="Z147" s="2"/>
    </row>
    <row r="148" spans="2:26" x14ac:dyDescent="0.2">
      <c r="B148" s="1" t="s">
        <v>57</v>
      </c>
      <c r="O148" s="2"/>
      <c r="P148" s="36">
        <v>68647</v>
      </c>
      <c r="Q148" s="43">
        <v>0.53</v>
      </c>
      <c r="R148" s="36">
        <v>36383</v>
      </c>
      <c r="T148" s="36">
        <v>39857</v>
      </c>
      <c r="U148" s="28"/>
      <c r="X148" s="2"/>
      <c r="Y148" s="28"/>
      <c r="Z148" s="2"/>
    </row>
    <row r="149" spans="2:26" x14ac:dyDescent="0.2">
      <c r="B149" s="1" t="s">
        <v>58</v>
      </c>
      <c r="O149" s="2"/>
      <c r="P149" s="36">
        <v>0</v>
      </c>
      <c r="Q149" s="43">
        <v>0.35909999999999997</v>
      </c>
      <c r="R149" s="36">
        <v>0</v>
      </c>
      <c r="T149" s="36">
        <v>0</v>
      </c>
      <c r="U149" s="28"/>
      <c r="X149" s="2"/>
      <c r="Y149" s="28"/>
      <c r="Z149" s="2"/>
    </row>
    <row r="150" spans="2:26" x14ac:dyDescent="0.2">
      <c r="B150" s="1" t="s">
        <v>59</v>
      </c>
      <c r="P150" s="36">
        <v>2895489</v>
      </c>
      <c r="Q150" s="43">
        <v>0.53</v>
      </c>
      <c r="R150" s="36">
        <v>1534609</v>
      </c>
      <c r="T150" s="36">
        <v>1139246</v>
      </c>
      <c r="U150" s="28"/>
      <c r="X150" s="2"/>
      <c r="Y150" s="28"/>
      <c r="Z150" s="2"/>
    </row>
    <row r="151" spans="2:26" x14ac:dyDescent="0.2">
      <c r="B151" s="1" t="s">
        <v>60</v>
      </c>
      <c r="P151" s="36">
        <v>50541</v>
      </c>
      <c r="Q151" s="43">
        <v>0.35909999999999997</v>
      </c>
      <c r="R151" s="36">
        <v>18149</v>
      </c>
      <c r="T151" s="36">
        <v>29348</v>
      </c>
      <c r="U151" s="2"/>
      <c r="X151" s="2"/>
      <c r="Y151" s="28"/>
      <c r="Z151" s="2"/>
    </row>
    <row r="152" spans="2:26" x14ac:dyDescent="0.2">
      <c r="B152" s="1" t="s">
        <v>61</v>
      </c>
      <c r="Q152" s="43">
        <v>1.19</v>
      </c>
      <c r="R152" s="36">
        <v>0</v>
      </c>
      <c r="T152" s="2"/>
      <c r="U152" s="43" t="s">
        <v>62</v>
      </c>
      <c r="X152" s="2"/>
      <c r="Y152" s="28"/>
      <c r="Z152" s="2"/>
    </row>
    <row r="153" spans="2:26" x14ac:dyDescent="0.2">
      <c r="B153" s="1" t="s">
        <v>63</v>
      </c>
      <c r="O153" s="29"/>
      <c r="Q153" s="43">
        <v>0.65900000000000003</v>
      </c>
      <c r="R153" s="36">
        <v>0</v>
      </c>
      <c r="S153" s="33"/>
      <c r="T153" s="2"/>
      <c r="U153" s="28"/>
      <c r="X153" s="2"/>
      <c r="Y153" s="28"/>
      <c r="Z153" s="2"/>
    </row>
    <row r="154" spans="2:26" x14ac:dyDescent="0.2">
      <c r="B154" s="1" t="s">
        <v>64</v>
      </c>
      <c r="P154" s="29"/>
      <c r="Q154" s="43">
        <v>0.43</v>
      </c>
      <c r="R154" s="36">
        <v>0</v>
      </c>
      <c r="T154" s="42"/>
      <c r="U154" s="28"/>
      <c r="X154" s="2"/>
      <c r="Y154" s="28"/>
      <c r="Z154" s="2"/>
    </row>
    <row r="155" spans="2:26" x14ac:dyDescent="0.2">
      <c r="B155" s="1" t="s">
        <v>65</v>
      </c>
      <c r="O155" s="36">
        <v>74</v>
      </c>
      <c r="P155" s="47">
        <v>645623</v>
      </c>
      <c r="Q155" s="48" t="s">
        <v>39</v>
      </c>
      <c r="R155" s="36">
        <v>227733.52549999999</v>
      </c>
      <c r="T155" s="36">
        <v>312351</v>
      </c>
      <c r="U155" s="28"/>
      <c r="X155" s="2"/>
      <c r="Y155" s="28"/>
      <c r="Z155" s="2"/>
    </row>
    <row r="156" spans="2:26" x14ac:dyDescent="0.2">
      <c r="B156" s="30" t="s">
        <v>66</v>
      </c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49">
        <v>1993</v>
      </c>
      <c r="P156" s="49">
        <v>7838953</v>
      </c>
      <c r="Q156" s="30"/>
      <c r="R156" s="50">
        <v>5364042.3194999993</v>
      </c>
      <c r="T156" s="49">
        <v>3816559</v>
      </c>
      <c r="U156" s="45"/>
      <c r="X156" s="2"/>
      <c r="Y156" s="28"/>
      <c r="Z156" s="2"/>
    </row>
    <row r="157" spans="2:26" x14ac:dyDescent="0.2">
      <c r="O157" s="2"/>
      <c r="P157" s="2"/>
      <c r="Q157" s="28"/>
      <c r="R157" s="2"/>
      <c r="T157" s="35"/>
      <c r="U157" s="28"/>
      <c r="X157" s="2"/>
      <c r="Y157" s="28"/>
      <c r="Z157" s="2"/>
    </row>
    <row r="158" spans="2:26" x14ac:dyDescent="0.2">
      <c r="O158" s="2"/>
      <c r="P158" s="2"/>
      <c r="Q158" s="28"/>
      <c r="R158" s="2"/>
      <c r="T158" s="2"/>
      <c r="U158" s="28"/>
      <c r="X158" s="2"/>
      <c r="Y158" s="28"/>
      <c r="Z158" s="2"/>
    </row>
    <row r="159" spans="2:26" x14ac:dyDescent="0.2">
      <c r="B159" s="23" t="s">
        <v>67</v>
      </c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"/>
      <c r="P159" s="2"/>
      <c r="Q159" s="28"/>
      <c r="R159" s="2"/>
      <c r="U159" s="28"/>
      <c r="X159" s="2"/>
      <c r="Y159" s="28"/>
      <c r="Z159" s="2"/>
    </row>
    <row r="160" spans="2:26" x14ac:dyDescent="0.2">
      <c r="B160" s="1" t="s">
        <v>8</v>
      </c>
      <c r="O160" s="36">
        <v>179</v>
      </c>
      <c r="P160" s="2"/>
      <c r="Q160" s="37">
        <v>220</v>
      </c>
      <c r="R160" s="36">
        <v>39380</v>
      </c>
      <c r="S160" s="33"/>
      <c r="U160" s="45"/>
      <c r="X160" s="2"/>
      <c r="Y160" s="28"/>
      <c r="Z160" s="2"/>
    </row>
    <row r="161" spans="2:26" x14ac:dyDescent="0.2">
      <c r="B161" s="1" t="s">
        <v>37</v>
      </c>
      <c r="O161" s="36">
        <v>179</v>
      </c>
      <c r="P161" s="2"/>
      <c r="Q161" s="51">
        <v>50</v>
      </c>
      <c r="R161" s="39">
        <v>8950</v>
      </c>
      <c r="S161" s="33"/>
      <c r="T161" s="2"/>
      <c r="U161" s="45"/>
      <c r="X161" s="2"/>
      <c r="Y161" s="28"/>
      <c r="Z161" s="2"/>
    </row>
    <row r="162" spans="2:26" x14ac:dyDescent="0.2">
      <c r="B162" s="1" t="s">
        <v>38</v>
      </c>
      <c r="O162" s="36">
        <v>132</v>
      </c>
      <c r="P162" s="2"/>
      <c r="Q162" s="48" t="s">
        <v>39</v>
      </c>
      <c r="R162" s="36">
        <v>17220</v>
      </c>
      <c r="S162" s="33"/>
      <c r="T162" s="2"/>
      <c r="U162" s="52" t="s">
        <v>68</v>
      </c>
      <c r="X162" s="2"/>
      <c r="Y162" s="28"/>
      <c r="Z162" s="2"/>
    </row>
    <row r="163" spans="2:26" x14ac:dyDescent="0.2">
      <c r="B163" s="1" t="s">
        <v>40</v>
      </c>
      <c r="O163" s="2"/>
      <c r="P163" s="36">
        <v>189910</v>
      </c>
      <c r="Q163" s="43">
        <v>0.1</v>
      </c>
      <c r="R163" s="36">
        <v>18991</v>
      </c>
      <c r="S163" s="33"/>
      <c r="T163" s="2"/>
      <c r="U163" s="28"/>
      <c r="X163" s="2"/>
      <c r="Y163" s="28"/>
      <c r="Z163" s="2"/>
    </row>
    <row r="164" spans="2:26" x14ac:dyDescent="0.2">
      <c r="B164" s="1" t="s">
        <v>41</v>
      </c>
      <c r="O164" s="2"/>
      <c r="P164" s="36">
        <v>0</v>
      </c>
      <c r="Q164" s="43">
        <v>1.19</v>
      </c>
      <c r="R164" s="36">
        <v>0</v>
      </c>
      <c r="T164" s="2"/>
      <c r="U164" s="28"/>
      <c r="X164" s="2"/>
      <c r="Y164" s="28"/>
      <c r="Z164" s="2"/>
    </row>
    <row r="165" spans="2:26" x14ac:dyDescent="0.2">
      <c r="B165" s="1" t="s">
        <v>42</v>
      </c>
      <c r="O165" s="2"/>
      <c r="P165" s="36">
        <v>0</v>
      </c>
      <c r="Q165" s="43">
        <v>0.65900000000000003</v>
      </c>
      <c r="R165" s="36">
        <v>0</v>
      </c>
      <c r="T165" s="2"/>
      <c r="U165" s="28"/>
      <c r="X165" s="2"/>
      <c r="Y165" s="28"/>
      <c r="Z165" s="2"/>
    </row>
    <row r="166" spans="2:26" x14ac:dyDescent="0.2">
      <c r="B166" s="1" t="s">
        <v>43</v>
      </c>
      <c r="O166" s="2"/>
      <c r="P166" s="36">
        <v>0</v>
      </c>
      <c r="Q166" s="43">
        <v>0.43</v>
      </c>
      <c r="R166" s="36">
        <v>0</v>
      </c>
      <c r="T166" s="2"/>
      <c r="U166" s="28"/>
      <c r="X166" s="2"/>
      <c r="Y166" s="28"/>
      <c r="Z166" s="2"/>
    </row>
    <row r="167" spans="2:26" x14ac:dyDescent="0.2">
      <c r="B167" s="1" t="s">
        <v>44</v>
      </c>
      <c r="O167" s="2"/>
      <c r="P167" s="36">
        <v>0</v>
      </c>
      <c r="Q167" s="43">
        <v>1.19</v>
      </c>
      <c r="R167" s="36">
        <v>0</v>
      </c>
      <c r="T167" s="2"/>
      <c r="U167" s="28"/>
      <c r="X167" s="2"/>
      <c r="Y167" s="28"/>
      <c r="Z167" s="2"/>
    </row>
    <row r="168" spans="2:26" x14ac:dyDescent="0.2">
      <c r="B168" s="1" t="s">
        <v>45</v>
      </c>
      <c r="O168" s="2"/>
      <c r="P168" s="36">
        <v>0</v>
      </c>
      <c r="Q168" s="43">
        <v>0.65900000000000003</v>
      </c>
      <c r="R168" s="36">
        <v>0</v>
      </c>
      <c r="T168" s="2"/>
      <c r="U168" s="28"/>
      <c r="X168" s="2"/>
      <c r="Y168" s="28"/>
      <c r="Z168" s="2"/>
    </row>
    <row r="169" spans="2:26" x14ac:dyDescent="0.2">
      <c r="B169" s="1" t="s">
        <v>46</v>
      </c>
      <c r="O169" s="2"/>
      <c r="P169" s="36">
        <v>0</v>
      </c>
      <c r="Q169" s="43">
        <v>0.43</v>
      </c>
      <c r="R169" s="36">
        <v>0</v>
      </c>
      <c r="T169" s="2"/>
      <c r="U169" s="28"/>
      <c r="X169" s="2"/>
      <c r="Y169" s="28"/>
      <c r="Z169" s="2"/>
    </row>
    <row r="170" spans="2:26" x14ac:dyDescent="0.2">
      <c r="B170" s="1" t="s">
        <v>47</v>
      </c>
      <c r="O170" s="2"/>
      <c r="P170" s="36">
        <v>0</v>
      </c>
      <c r="Q170" s="43">
        <v>1.19</v>
      </c>
      <c r="R170" s="36">
        <v>0</v>
      </c>
      <c r="T170" s="2"/>
      <c r="U170" s="28"/>
      <c r="X170" s="2"/>
      <c r="Y170" s="28"/>
      <c r="Z170" s="2"/>
    </row>
    <row r="171" spans="2:26" x14ac:dyDescent="0.2">
      <c r="B171" s="1" t="s">
        <v>48</v>
      </c>
      <c r="O171" s="2"/>
      <c r="P171" s="36">
        <v>0</v>
      </c>
      <c r="Q171" s="43">
        <v>0.65900000000000003</v>
      </c>
      <c r="R171" s="36">
        <v>0</v>
      </c>
      <c r="T171" s="2"/>
      <c r="U171" s="28"/>
      <c r="X171" s="2"/>
      <c r="Y171" s="28"/>
      <c r="Z171" s="2"/>
    </row>
    <row r="172" spans="2:26" x14ac:dyDescent="0.2">
      <c r="B172" s="1" t="s">
        <v>49</v>
      </c>
      <c r="O172" s="2"/>
      <c r="P172" s="36">
        <v>0</v>
      </c>
      <c r="Q172" s="43">
        <v>0.43</v>
      </c>
      <c r="R172" s="36">
        <v>0</v>
      </c>
      <c r="T172" s="2"/>
      <c r="U172" s="28"/>
      <c r="X172" s="2"/>
      <c r="Y172" s="28"/>
      <c r="Z172" s="2"/>
    </row>
    <row r="173" spans="2:26" x14ac:dyDescent="0.2">
      <c r="B173" s="1" t="s">
        <v>69</v>
      </c>
      <c r="O173" s="2"/>
      <c r="P173" s="36">
        <v>28500</v>
      </c>
      <c r="Q173" s="43">
        <v>1.19</v>
      </c>
      <c r="R173" s="36">
        <v>33915</v>
      </c>
      <c r="T173" s="36">
        <v>11700</v>
      </c>
      <c r="U173" s="28"/>
      <c r="X173" s="2"/>
      <c r="Y173" s="28"/>
      <c r="Z173" s="2"/>
    </row>
    <row r="174" spans="2:26" x14ac:dyDescent="0.2">
      <c r="B174" s="1" t="s">
        <v>70</v>
      </c>
      <c r="O174" s="2"/>
      <c r="P174" s="36">
        <v>1097209</v>
      </c>
      <c r="Q174" s="43">
        <v>0.65900000000000003</v>
      </c>
      <c r="R174" s="36">
        <v>723061</v>
      </c>
      <c r="T174" s="36">
        <v>450480</v>
      </c>
      <c r="U174" s="28"/>
      <c r="X174" s="2"/>
      <c r="Y174" s="28"/>
      <c r="Z174" s="2"/>
    </row>
    <row r="175" spans="2:26" x14ac:dyDescent="0.2">
      <c r="B175" s="1" t="s">
        <v>71</v>
      </c>
      <c r="O175" s="2"/>
      <c r="P175" s="36">
        <v>531460</v>
      </c>
      <c r="Q175" s="43">
        <v>0.43</v>
      </c>
      <c r="R175" s="36">
        <v>228528</v>
      </c>
      <c r="T175" s="36">
        <v>311263</v>
      </c>
      <c r="U175" s="28"/>
      <c r="X175" s="2"/>
      <c r="Y175" s="28"/>
      <c r="Z175" s="2"/>
    </row>
    <row r="176" spans="2:26" x14ac:dyDescent="0.2">
      <c r="B176" s="1" t="s">
        <v>53</v>
      </c>
      <c r="O176" s="2"/>
      <c r="P176" s="36">
        <v>60000</v>
      </c>
      <c r="Q176" s="43">
        <v>0.53</v>
      </c>
      <c r="R176" s="36">
        <v>31800</v>
      </c>
      <c r="T176" s="36">
        <v>30000</v>
      </c>
      <c r="U176" s="28"/>
      <c r="X176" s="2"/>
      <c r="Y176" s="28"/>
      <c r="Z176" s="2"/>
    </row>
    <row r="177" spans="2:26" x14ac:dyDescent="0.2">
      <c r="B177" s="1" t="s">
        <v>54</v>
      </c>
      <c r="O177" s="2"/>
      <c r="P177" s="36">
        <v>36669</v>
      </c>
      <c r="Q177" s="43">
        <v>0.35909999999999997</v>
      </c>
      <c r="R177" s="36">
        <v>13168</v>
      </c>
      <c r="T177" s="36">
        <v>18619</v>
      </c>
      <c r="U177" s="28"/>
      <c r="X177" s="2"/>
      <c r="Y177" s="28"/>
      <c r="Z177" s="2"/>
    </row>
    <row r="178" spans="2:26" x14ac:dyDescent="0.2">
      <c r="B178" s="1" t="s">
        <v>55</v>
      </c>
      <c r="O178" s="2"/>
      <c r="P178" s="36">
        <v>120000</v>
      </c>
      <c r="Q178" s="43">
        <v>0.53</v>
      </c>
      <c r="R178" s="36">
        <v>63600</v>
      </c>
      <c r="T178" s="36">
        <v>45000</v>
      </c>
      <c r="U178" s="2"/>
      <c r="V178" s="2"/>
      <c r="X178" s="2"/>
      <c r="Y178" s="28"/>
      <c r="Z178" s="2"/>
    </row>
    <row r="179" spans="2:26" x14ac:dyDescent="0.2">
      <c r="B179" s="1" t="s">
        <v>56</v>
      </c>
      <c r="O179" s="2"/>
      <c r="P179" s="36">
        <v>62361</v>
      </c>
      <c r="Q179" s="43">
        <v>0.35909999999999997</v>
      </c>
      <c r="R179" s="36">
        <v>22394</v>
      </c>
      <c r="T179" s="36">
        <v>26270</v>
      </c>
      <c r="U179" s="2"/>
      <c r="V179" s="2"/>
      <c r="X179" s="2"/>
      <c r="Y179" s="28"/>
      <c r="Z179" s="2"/>
    </row>
    <row r="180" spans="2:26" x14ac:dyDescent="0.2">
      <c r="B180" s="1" t="s">
        <v>57</v>
      </c>
      <c r="O180" s="2"/>
      <c r="P180" s="36">
        <v>0</v>
      </c>
      <c r="Q180" s="43">
        <v>0.53</v>
      </c>
      <c r="R180" s="36">
        <v>0</v>
      </c>
      <c r="T180" s="2"/>
      <c r="U180" s="28"/>
      <c r="X180" s="2"/>
      <c r="Y180" s="28"/>
      <c r="Z180" s="2"/>
    </row>
    <row r="181" spans="2:26" x14ac:dyDescent="0.2">
      <c r="B181" s="1" t="s">
        <v>58</v>
      </c>
      <c r="O181" s="2"/>
      <c r="P181" s="36">
        <v>0</v>
      </c>
      <c r="Q181" s="43">
        <v>0.35909999999999997</v>
      </c>
      <c r="R181" s="36">
        <v>0</v>
      </c>
      <c r="T181" s="2"/>
      <c r="U181" s="28"/>
      <c r="X181" s="2"/>
      <c r="Y181" s="28"/>
      <c r="Z181" s="2"/>
    </row>
    <row r="182" spans="2:26" x14ac:dyDescent="0.2">
      <c r="B182" s="1" t="s">
        <v>59</v>
      </c>
      <c r="O182" s="2"/>
      <c r="P182" s="36">
        <v>1374300</v>
      </c>
      <c r="Q182" s="43">
        <v>0.53</v>
      </c>
      <c r="R182" s="36">
        <v>728379</v>
      </c>
      <c r="T182" s="36">
        <v>572820</v>
      </c>
      <c r="U182" s="28"/>
      <c r="X182" s="2"/>
      <c r="Y182" s="28"/>
      <c r="Z182" s="2"/>
    </row>
    <row r="183" spans="2:26" x14ac:dyDescent="0.2">
      <c r="B183" s="1" t="s">
        <v>60</v>
      </c>
      <c r="O183" s="2"/>
      <c r="P183" s="36">
        <v>1695149</v>
      </c>
      <c r="Q183" s="43">
        <v>0.35909999999999997</v>
      </c>
      <c r="R183" s="36">
        <v>608728</v>
      </c>
      <c r="T183" s="36">
        <v>744285</v>
      </c>
      <c r="U183" s="28"/>
      <c r="X183" s="2"/>
      <c r="Y183" s="28"/>
      <c r="Z183" s="2"/>
    </row>
    <row r="184" spans="2:26" x14ac:dyDescent="0.2">
      <c r="B184" s="1" t="s">
        <v>72</v>
      </c>
      <c r="O184" s="2"/>
      <c r="P184" s="2"/>
      <c r="Q184" s="43">
        <v>1.19</v>
      </c>
      <c r="R184" s="36">
        <v>0</v>
      </c>
      <c r="T184" s="2"/>
      <c r="U184" s="43" t="s">
        <v>62</v>
      </c>
      <c r="X184" s="2"/>
      <c r="Y184" s="28"/>
      <c r="Z184" s="2"/>
    </row>
    <row r="185" spans="2:26" x14ac:dyDescent="0.2">
      <c r="B185" s="1" t="s">
        <v>63</v>
      </c>
      <c r="O185" s="2"/>
      <c r="P185" s="2"/>
      <c r="Q185" s="43">
        <v>0.65900000000000003</v>
      </c>
      <c r="R185" s="36">
        <v>0</v>
      </c>
      <c r="T185" s="2"/>
      <c r="U185" s="28"/>
      <c r="X185" s="2"/>
      <c r="Y185" s="28"/>
      <c r="Z185" s="2"/>
    </row>
    <row r="186" spans="2:26" x14ac:dyDescent="0.2">
      <c r="B186" s="1" t="s">
        <v>64</v>
      </c>
      <c r="O186" s="2"/>
      <c r="P186" s="2"/>
      <c r="Q186" s="43">
        <v>0.43</v>
      </c>
      <c r="R186" s="36">
        <v>0</v>
      </c>
      <c r="T186" s="2"/>
      <c r="U186" s="28"/>
      <c r="X186" s="2"/>
      <c r="Y186" s="28"/>
      <c r="Z186" s="2"/>
    </row>
    <row r="187" spans="2:26" x14ac:dyDescent="0.2">
      <c r="B187" s="1" t="s">
        <v>65</v>
      </c>
      <c r="O187" s="36">
        <v>168</v>
      </c>
      <c r="P187" s="36">
        <v>13716108.309999999</v>
      </c>
      <c r="Q187" s="48" t="s">
        <v>39</v>
      </c>
      <c r="R187" s="36">
        <v>1501282.3</v>
      </c>
      <c r="T187" s="36">
        <v>5930403.4299999997</v>
      </c>
      <c r="U187" s="28"/>
      <c r="X187" s="2"/>
      <c r="Y187" s="28"/>
      <c r="Z187" s="2"/>
    </row>
    <row r="188" spans="2:26" x14ac:dyDescent="0.2">
      <c r="B188" s="30" t="s">
        <v>66</v>
      </c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49">
        <v>347</v>
      </c>
      <c r="P188" s="49">
        <v>18721756.309999999</v>
      </c>
      <c r="Q188" s="30"/>
      <c r="R188" s="50">
        <v>4039396.3</v>
      </c>
      <c r="T188" s="49">
        <v>8140840.4299999997</v>
      </c>
      <c r="U188" s="28"/>
      <c r="X188" s="2"/>
      <c r="Y188" s="28"/>
      <c r="Z188" s="2"/>
    </row>
    <row r="189" spans="2:26" x14ac:dyDescent="0.2">
      <c r="O189" s="2"/>
      <c r="P189" s="2"/>
      <c r="Q189" s="26"/>
      <c r="R189" s="2"/>
      <c r="U189" s="28"/>
      <c r="X189" s="2"/>
      <c r="Y189" s="53"/>
      <c r="Z189" s="6"/>
    </row>
    <row r="190" spans="2:26" x14ac:dyDescent="0.2">
      <c r="P190" s="2"/>
      <c r="U190" s="28"/>
      <c r="X190" s="2"/>
      <c r="Y190" s="28"/>
      <c r="Z190" s="2"/>
    </row>
    <row r="191" spans="2:26" x14ac:dyDescent="0.2">
      <c r="O191" s="2"/>
      <c r="P191" s="2"/>
      <c r="Q191" s="28"/>
      <c r="R191" s="2"/>
      <c r="U191" s="28"/>
      <c r="X191" s="2"/>
    </row>
    <row r="192" spans="2:26" x14ac:dyDescent="0.2">
      <c r="B192" s="14" t="s">
        <v>73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36">
        <v>2066283.88</v>
      </c>
      <c r="P192" s="36">
        <v>42545333.399399996</v>
      </c>
      <c r="Q192" s="28"/>
      <c r="R192" s="38">
        <v>45915027.5067432</v>
      </c>
      <c r="T192" s="36">
        <v>23755897.3671</v>
      </c>
      <c r="U192" s="28"/>
      <c r="X192" s="2"/>
      <c r="Z192" s="9"/>
    </row>
    <row r="193" spans="2:27" x14ac:dyDescent="0.2">
      <c r="O193" s="2"/>
      <c r="P193" s="2"/>
      <c r="Q193" s="43" t="s">
        <v>74</v>
      </c>
      <c r="R193" s="2"/>
      <c r="U193" s="28"/>
      <c r="X193" s="2"/>
      <c r="Y193" s="9"/>
      <c r="Z193" s="9"/>
    </row>
    <row r="194" spans="2:27" x14ac:dyDescent="0.2">
      <c r="O194" s="2"/>
      <c r="P194" s="28"/>
      <c r="R194" s="2"/>
      <c r="T194" s="52" t="s">
        <v>75</v>
      </c>
      <c r="U194" s="28"/>
      <c r="X194" s="2"/>
    </row>
    <row r="195" spans="2:27" x14ac:dyDescent="0.2">
      <c r="O195" s="2"/>
      <c r="P195" s="2"/>
      <c r="Q195" s="28"/>
      <c r="R195" s="2"/>
      <c r="U195" s="28"/>
      <c r="X195" s="2"/>
    </row>
    <row r="196" spans="2:27" x14ac:dyDescent="0.2">
      <c r="O196" s="54" t="s">
        <v>76</v>
      </c>
      <c r="P196" s="36">
        <v>42542842</v>
      </c>
      <c r="Q196" s="45"/>
      <c r="R196" s="2"/>
      <c r="U196" s="28"/>
      <c r="X196" s="2"/>
    </row>
    <row r="197" spans="2:27" x14ac:dyDescent="0.2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2"/>
      <c r="R197" s="2"/>
      <c r="U197" s="28"/>
      <c r="X197" s="2"/>
    </row>
    <row r="198" spans="2:27" x14ac:dyDescent="0.2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2"/>
      <c r="P198" s="2"/>
      <c r="R198" s="2"/>
      <c r="U198" s="28"/>
      <c r="X198" s="2"/>
    </row>
    <row r="199" spans="2:27" x14ac:dyDescent="0.2">
      <c r="O199" s="2"/>
      <c r="P199" s="2"/>
      <c r="Q199" s="28"/>
      <c r="R199" s="2"/>
      <c r="T199" s="2"/>
      <c r="U199" s="28"/>
      <c r="X199" s="2"/>
    </row>
    <row r="200" spans="2:27" x14ac:dyDescent="0.2">
      <c r="O200" s="2"/>
      <c r="T200" s="2"/>
      <c r="U200" s="28"/>
      <c r="X200" s="2"/>
    </row>
    <row r="201" spans="2:27" x14ac:dyDescent="0.2">
      <c r="O201" s="2"/>
      <c r="P201" s="39" t="s">
        <v>77</v>
      </c>
      <c r="R201" s="2">
        <f>R203-R202</f>
        <v>39339388</v>
      </c>
      <c r="T201" s="2">
        <f>R201</f>
        <v>39339388</v>
      </c>
      <c r="U201" s="55" t="s">
        <v>78</v>
      </c>
      <c r="X201" s="2"/>
    </row>
    <row r="202" spans="2:27" x14ac:dyDescent="0.2">
      <c r="O202" s="2"/>
      <c r="P202" s="36" t="s">
        <v>79</v>
      </c>
      <c r="Q202" s="56"/>
      <c r="R202" s="36">
        <v>-371548</v>
      </c>
      <c r="U202" s="28"/>
      <c r="X202" s="2"/>
    </row>
    <row r="203" spans="2:27" x14ac:dyDescent="0.2">
      <c r="O203" s="2"/>
      <c r="P203" s="57" t="s">
        <v>80</v>
      </c>
      <c r="Q203" s="58"/>
      <c r="R203" s="57">
        <v>38967840</v>
      </c>
      <c r="U203" s="28"/>
      <c r="X203" s="2"/>
      <c r="AA203" s="2"/>
    </row>
    <row r="204" spans="2:27" x14ac:dyDescent="0.2">
      <c r="O204" s="2"/>
      <c r="P204" s="36" t="s">
        <v>81</v>
      </c>
      <c r="R204" s="57">
        <v>8532717</v>
      </c>
      <c r="T204" s="59">
        <f>R204</f>
        <v>8532717</v>
      </c>
      <c r="U204" s="28"/>
      <c r="X204" s="2"/>
      <c r="AA204" s="2"/>
    </row>
    <row r="205" spans="2:27" x14ac:dyDescent="0.2">
      <c r="P205" s="36" t="s">
        <v>82</v>
      </c>
      <c r="R205" s="60">
        <f>R203+R204</f>
        <v>47500557</v>
      </c>
      <c r="U205" s="28"/>
      <c r="X205" s="2"/>
      <c r="AA205" s="2"/>
    </row>
    <row r="206" spans="2:27" x14ac:dyDescent="0.2">
      <c r="O206" s="2"/>
      <c r="P206" s="36" t="s">
        <v>83</v>
      </c>
      <c r="R206" s="57">
        <v>2857829</v>
      </c>
      <c r="U206" s="28"/>
      <c r="X206" s="2"/>
    </row>
    <row r="207" spans="2:27" x14ac:dyDescent="0.2">
      <c r="O207" s="2"/>
      <c r="P207" s="36" t="s">
        <v>84</v>
      </c>
      <c r="R207" s="60">
        <f>R205+R206</f>
        <v>50358386</v>
      </c>
      <c r="T207" s="2">
        <f>T201+T204</f>
        <v>47872105</v>
      </c>
      <c r="U207" s="28"/>
      <c r="X207" s="2"/>
    </row>
    <row r="208" spans="2:27" x14ac:dyDescent="0.2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2"/>
      <c r="P208" s="2"/>
      <c r="Q208" s="26"/>
      <c r="R208" s="6"/>
      <c r="U208" s="28"/>
      <c r="X208" s="2"/>
    </row>
    <row r="209" spans="15:24" x14ac:dyDescent="0.2">
      <c r="O209" s="2"/>
      <c r="P209" s="36" t="s">
        <v>85</v>
      </c>
      <c r="Q209" s="26"/>
      <c r="R209" s="6"/>
      <c r="T209" s="2"/>
      <c r="U209" s="28"/>
      <c r="X209" s="2"/>
    </row>
    <row r="210" spans="15:24" x14ac:dyDescent="0.2">
      <c r="O210" s="2"/>
      <c r="P210" s="2"/>
      <c r="Q210" s="61"/>
      <c r="R210" s="2"/>
      <c r="U210" s="28"/>
      <c r="X210" s="2"/>
    </row>
    <row r="211" spans="15:24" x14ac:dyDescent="0.2">
      <c r="P211" s="2"/>
      <c r="R211" s="2"/>
      <c r="U211" s="28"/>
      <c r="X211" s="2"/>
    </row>
    <row r="212" spans="15:24" x14ac:dyDescent="0.2">
      <c r="P212" s="2"/>
      <c r="R212" s="2"/>
      <c r="U212" s="28"/>
      <c r="X212" s="2"/>
    </row>
    <row r="213" spans="15:24" x14ac:dyDescent="0.2">
      <c r="P213" s="2"/>
      <c r="R213" s="2"/>
      <c r="S213" s="62"/>
      <c r="U213" s="28"/>
      <c r="X213" s="2"/>
    </row>
    <row r="214" spans="15:24" x14ac:dyDescent="0.2">
      <c r="P214" s="2"/>
      <c r="R214" s="2"/>
      <c r="S214" s="62"/>
      <c r="U214" s="28"/>
      <c r="X214" s="2"/>
    </row>
    <row r="215" spans="15:24" x14ac:dyDescent="0.2">
      <c r="P215" s="2"/>
      <c r="R215" s="2"/>
      <c r="S215" s="62"/>
      <c r="U215" s="28"/>
      <c r="X215" s="2"/>
    </row>
    <row r="216" spans="15:24" x14ac:dyDescent="0.2">
      <c r="P216" s="2"/>
      <c r="R216" s="2"/>
      <c r="S216" s="2"/>
      <c r="U216" s="28"/>
      <c r="X216" s="2"/>
    </row>
    <row r="217" spans="15:24" x14ac:dyDescent="0.2">
      <c r="P217" s="2"/>
      <c r="R217" s="2"/>
      <c r="U217" s="28"/>
      <c r="X217" s="2"/>
    </row>
    <row r="218" spans="15:24" x14ac:dyDescent="0.2">
      <c r="P218" s="2"/>
      <c r="R218" s="2"/>
      <c r="U218" s="28"/>
      <c r="X218" s="2"/>
    </row>
    <row r="219" spans="15:24" x14ac:dyDescent="0.2">
      <c r="P219" s="2"/>
      <c r="R219" s="2"/>
      <c r="U219" s="28"/>
      <c r="X219" s="2"/>
    </row>
    <row r="220" spans="15:24" x14ac:dyDescent="0.2">
      <c r="P220" s="2"/>
      <c r="R220" s="2"/>
      <c r="U220" s="28"/>
      <c r="X220" s="2"/>
    </row>
    <row r="221" spans="15:24" x14ac:dyDescent="0.2">
      <c r="O221" s="2"/>
      <c r="P221" s="2"/>
      <c r="R221" s="6"/>
      <c r="U221" s="28"/>
      <c r="X221" s="2"/>
    </row>
  </sheetData>
  <pageMargins left="0" right="0" top="0.7" bottom="0" header="0.25" footer="0"/>
  <pageSetup scale="69" orientation="landscape" horizontalDpi="300" r:id="rId1"/>
  <headerFooter alignWithMargins="0">
    <oddFooter>&amp;CPage &amp;P of &amp;N</oddFooter>
  </headerFooter>
  <rowBreaks count="2" manualBreakCount="2">
    <brk id="58" max="18" man="1"/>
    <brk id="18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A4EDD-1610-4A76-A536-77729C2DA7AD}">
  <sheetPr>
    <tabColor rgb="FF00FF00"/>
  </sheetPr>
  <dimension ref="A3:CM96"/>
  <sheetViews>
    <sheetView view="pageBreakPreview" zoomScale="85" zoomScaleNormal="115" zoomScaleSheetLayoutView="85" workbookViewId="0">
      <pane xSplit="2" ySplit="11" topLeftCell="C12" activePane="bottomRight" state="frozen"/>
      <selection activeCell="N21" sqref="N21"/>
      <selection pane="topRight" activeCell="N21" sqref="N21"/>
      <selection pane="bottomLeft" activeCell="N21" sqref="N21"/>
      <selection pane="bottomRight" activeCell="F82" sqref="F82"/>
    </sheetView>
  </sheetViews>
  <sheetFormatPr defaultColWidth="9.140625" defaultRowHeight="12.75" x14ac:dyDescent="0.2"/>
  <cols>
    <col min="1" max="1" width="9.140625" style="14"/>
    <col min="2" max="2" width="34.42578125" style="14" bestFit="1" customWidth="1"/>
    <col min="3" max="86" width="11.5703125" style="14" customWidth="1"/>
    <col min="87" max="16384" width="9.140625" style="14"/>
  </cols>
  <sheetData>
    <row r="3" spans="1:91" x14ac:dyDescent="0.2">
      <c r="M3" s="119" t="s">
        <v>86</v>
      </c>
      <c r="N3" s="119"/>
    </row>
    <row r="4" spans="1:91" ht="15.75" x14ac:dyDescent="0.25">
      <c r="A4" s="63" t="s">
        <v>87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91" ht="15.75" x14ac:dyDescent="0.25">
      <c r="A5" s="63" t="s">
        <v>88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91" ht="15.75" x14ac:dyDescent="0.25">
      <c r="A6" s="63" t="str">
        <f>'WNA Summary'!I6</f>
        <v>Reference Period - Twelve Months Ending 03/31/2021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91" ht="15.75" x14ac:dyDescent="0.25">
      <c r="A7" s="89" t="s">
        <v>89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1"/>
      <c r="P7"/>
      <c r="Q7" s="65"/>
      <c r="R7" s="65"/>
      <c r="S7" s="65"/>
      <c r="T7" s="65"/>
      <c r="U7" s="65"/>
      <c r="V7" s="65"/>
      <c r="W7" s="65"/>
      <c r="X7" s="65"/>
    </row>
    <row r="8" spans="1:91" ht="15.75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3"/>
      <c r="L8" s="92"/>
      <c r="M8" s="92"/>
      <c r="N8" s="92"/>
      <c r="O8" s="92"/>
      <c r="P8" s="65"/>
      <c r="Q8" s="65"/>
      <c r="R8" s="65"/>
      <c r="S8" s="65"/>
      <c r="T8" s="65"/>
      <c r="U8" s="65"/>
      <c r="V8" s="65"/>
      <c r="W8" s="65"/>
      <c r="X8" s="65"/>
    </row>
    <row r="9" spans="1:91" x14ac:dyDescent="0.2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1:91" x14ac:dyDescent="0.2">
      <c r="A10" s="95" t="s">
        <v>3</v>
      </c>
      <c r="B10" s="95" t="s">
        <v>90</v>
      </c>
      <c r="C10" s="96">
        <v>43951</v>
      </c>
      <c r="D10" s="97">
        <f>EOMONTH(C10,1)</f>
        <v>43982</v>
      </c>
      <c r="E10" s="97">
        <f t="shared" ref="E10:BP10" si="0">EOMONTH(D10,1)</f>
        <v>44012</v>
      </c>
      <c r="F10" s="97">
        <f t="shared" si="0"/>
        <v>44043</v>
      </c>
      <c r="G10" s="97">
        <f t="shared" si="0"/>
        <v>44074</v>
      </c>
      <c r="H10" s="97">
        <f t="shared" si="0"/>
        <v>44104</v>
      </c>
      <c r="I10" s="97">
        <f t="shared" si="0"/>
        <v>44135</v>
      </c>
      <c r="J10" s="97">
        <f t="shared" si="0"/>
        <v>44165</v>
      </c>
      <c r="K10" s="97">
        <f t="shared" si="0"/>
        <v>44196</v>
      </c>
      <c r="L10" s="97">
        <f t="shared" si="0"/>
        <v>44227</v>
      </c>
      <c r="M10" s="97">
        <f t="shared" si="0"/>
        <v>44255</v>
      </c>
      <c r="N10" s="97">
        <f t="shared" si="0"/>
        <v>44286</v>
      </c>
      <c r="O10" s="97">
        <f t="shared" si="0"/>
        <v>44316</v>
      </c>
      <c r="P10" s="66">
        <f t="shared" si="0"/>
        <v>44347</v>
      </c>
      <c r="Q10" s="66">
        <f t="shared" si="0"/>
        <v>44377</v>
      </c>
      <c r="R10" s="66">
        <f t="shared" si="0"/>
        <v>44408</v>
      </c>
      <c r="S10" s="66">
        <f t="shared" si="0"/>
        <v>44439</v>
      </c>
      <c r="T10" s="66">
        <f t="shared" si="0"/>
        <v>44469</v>
      </c>
      <c r="U10" s="66">
        <f t="shared" si="0"/>
        <v>44500</v>
      </c>
      <c r="V10" s="66">
        <f t="shared" si="0"/>
        <v>44530</v>
      </c>
      <c r="W10" s="66">
        <f t="shared" si="0"/>
        <v>44561</v>
      </c>
      <c r="X10" s="66">
        <f t="shared" si="0"/>
        <v>44592</v>
      </c>
      <c r="Y10" s="66">
        <f t="shared" si="0"/>
        <v>44620</v>
      </c>
      <c r="Z10" s="66">
        <f t="shared" si="0"/>
        <v>44651</v>
      </c>
      <c r="AA10" s="66">
        <f t="shared" si="0"/>
        <v>44681</v>
      </c>
      <c r="AB10" s="66">
        <f t="shared" si="0"/>
        <v>44712</v>
      </c>
      <c r="AC10" s="66">
        <f t="shared" si="0"/>
        <v>44742</v>
      </c>
      <c r="AD10" s="66">
        <f t="shared" si="0"/>
        <v>44773</v>
      </c>
      <c r="AE10" s="66">
        <f t="shared" si="0"/>
        <v>44804</v>
      </c>
      <c r="AF10" s="66">
        <f t="shared" si="0"/>
        <v>44834</v>
      </c>
      <c r="AG10" s="66">
        <f t="shared" si="0"/>
        <v>44865</v>
      </c>
      <c r="AH10" s="66">
        <f t="shared" si="0"/>
        <v>44895</v>
      </c>
      <c r="AI10" s="66">
        <f t="shared" si="0"/>
        <v>44926</v>
      </c>
      <c r="AJ10" s="66">
        <f t="shared" si="0"/>
        <v>44957</v>
      </c>
      <c r="AK10" s="66">
        <f t="shared" si="0"/>
        <v>44985</v>
      </c>
      <c r="AL10" s="66">
        <f t="shared" si="0"/>
        <v>45016</v>
      </c>
      <c r="AM10" s="66">
        <f t="shared" si="0"/>
        <v>45046</v>
      </c>
      <c r="AN10" s="66">
        <f t="shared" si="0"/>
        <v>45077</v>
      </c>
      <c r="AO10" s="66">
        <f t="shared" si="0"/>
        <v>45107</v>
      </c>
      <c r="AP10" s="66">
        <f t="shared" si="0"/>
        <v>45138</v>
      </c>
      <c r="AQ10" s="66">
        <f t="shared" si="0"/>
        <v>45169</v>
      </c>
      <c r="AR10" s="66">
        <f t="shared" si="0"/>
        <v>45199</v>
      </c>
      <c r="AS10" s="66">
        <f t="shared" si="0"/>
        <v>45230</v>
      </c>
      <c r="AT10" s="66">
        <f t="shared" si="0"/>
        <v>45260</v>
      </c>
      <c r="AU10" s="66">
        <f t="shared" si="0"/>
        <v>45291</v>
      </c>
      <c r="AV10" s="66">
        <f t="shared" si="0"/>
        <v>45322</v>
      </c>
      <c r="AW10" s="66">
        <f t="shared" si="0"/>
        <v>45351</v>
      </c>
      <c r="AX10" s="66">
        <f t="shared" si="0"/>
        <v>45382</v>
      </c>
      <c r="AY10" s="66">
        <f t="shared" si="0"/>
        <v>45412</v>
      </c>
      <c r="AZ10" s="66">
        <f t="shared" si="0"/>
        <v>45443</v>
      </c>
      <c r="BA10" s="66">
        <f t="shared" si="0"/>
        <v>45473</v>
      </c>
      <c r="BB10" s="66">
        <f t="shared" si="0"/>
        <v>45504</v>
      </c>
      <c r="BC10" s="66">
        <f t="shared" si="0"/>
        <v>45535</v>
      </c>
      <c r="BD10" s="66">
        <f t="shared" si="0"/>
        <v>45565</v>
      </c>
      <c r="BE10" s="66">
        <f t="shared" si="0"/>
        <v>45596</v>
      </c>
      <c r="BF10" s="66">
        <f t="shared" si="0"/>
        <v>45626</v>
      </c>
      <c r="BG10" s="66">
        <f t="shared" si="0"/>
        <v>45657</v>
      </c>
      <c r="BH10" s="66">
        <f t="shared" si="0"/>
        <v>45688</v>
      </c>
      <c r="BI10" s="66">
        <f t="shared" si="0"/>
        <v>45716</v>
      </c>
      <c r="BJ10" s="66">
        <f t="shared" si="0"/>
        <v>45747</v>
      </c>
      <c r="BK10" s="66">
        <f t="shared" si="0"/>
        <v>45777</v>
      </c>
      <c r="BL10" s="66">
        <f t="shared" si="0"/>
        <v>45808</v>
      </c>
      <c r="BM10" s="66">
        <f t="shared" si="0"/>
        <v>45838</v>
      </c>
      <c r="BN10" s="66">
        <f t="shared" si="0"/>
        <v>45869</v>
      </c>
      <c r="BO10" s="66">
        <f t="shared" si="0"/>
        <v>45900</v>
      </c>
      <c r="BP10" s="66">
        <f t="shared" si="0"/>
        <v>45930</v>
      </c>
      <c r="BQ10" s="66">
        <f t="shared" ref="BQ10:CH10" si="1">EOMONTH(BP10,1)</f>
        <v>45961</v>
      </c>
      <c r="BR10" s="66">
        <f t="shared" si="1"/>
        <v>45991</v>
      </c>
      <c r="BS10" s="66">
        <f t="shared" si="1"/>
        <v>46022</v>
      </c>
      <c r="BT10" s="66">
        <f t="shared" si="1"/>
        <v>46053</v>
      </c>
      <c r="BU10" s="66">
        <f t="shared" si="1"/>
        <v>46081</v>
      </c>
      <c r="BV10" s="66">
        <f t="shared" si="1"/>
        <v>46112</v>
      </c>
      <c r="BW10" s="66">
        <f t="shared" si="1"/>
        <v>46142</v>
      </c>
      <c r="BX10" s="66">
        <f t="shared" si="1"/>
        <v>46173</v>
      </c>
      <c r="BY10" s="66">
        <f t="shared" si="1"/>
        <v>46203</v>
      </c>
      <c r="BZ10" s="66">
        <f t="shared" si="1"/>
        <v>46234</v>
      </c>
      <c r="CA10" s="66">
        <f t="shared" si="1"/>
        <v>46265</v>
      </c>
      <c r="CB10" s="66">
        <f t="shared" si="1"/>
        <v>46295</v>
      </c>
      <c r="CC10" s="66">
        <f t="shared" si="1"/>
        <v>46326</v>
      </c>
      <c r="CD10" s="66">
        <f t="shared" si="1"/>
        <v>46356</v>
      </c>
      <c r="CE10" s="66">
        <f t="shared" si="1"/>
        <v>46387</v>
      </c>
      <c r="CF10" s="66">
        <f t="shared" si="1"/>
        <v>46418</v>
      </c>
      <c r="CG10" s="66">
        <f t="shared" si="1"/>
        <v>46446</v>
      </c>
      <c r="CH10" s="66">
        <f t="shared" si="1"/>
        <v>46477</v>
      </c>
      <c r="CI10" s="67"/>
      <c r="CJ10" s="67"/>
      <c r="CK10" s="67"/>
      <c r="CL10" s="67"/>
      <c r="CM10" s="67"/>
    </row>
    <row r="11" spans="1:91" x14ac:dyDescent="0.2">
      <c r="A11" s="94"/>
      <c r="B11" s="98"/>
      <c r="C11" s="98" t="s">
        <v>12</v>
      </c>
      <c r="D11" s="99" t="s">
        <v>13</v>
      </c>
      <c r="E11" s="100" t="s">
        <v>14</v>
      </c>
      <c r="F11" s="100" t="s">
        <v>15</v>
      </c>
      <c r="G11" s="100" t="s">
        <v>16</v>
      </c>
      <c r="H11" s="100" t="s">
        <v>17</v>
      </c>
      <c r="I11" s="100" t="s">
        <v>18</v>
      </c>
      <c r="J11" s="100" t="s">
        <v>19</v>
      </c>
      <c r="K11" s="100" t="s">
        <v>20</v>
      </c>
      <c r="L11" s="100" t="s">
        <v>21</v>
      </c>
      <c r="M11" s="100" t="s">
        <v>22</v>
      </c>
      <c r="N11" s="100" t="s">
        <v>23</v>
      </c>
      <c r="O11" s="100" t="s">
        <v>24</v>
      </c>
      <c r="P11" s="68" t="s">
        <v>25</v>
      </c>
      <c r="Q11" s="68" t="s">
        <v>26</v>
      </c>
      <c r="R11" s="68" t="s">
        <v>27</v>
      </c>
      <c r="S11" s="68" t="s">
        <v>91</v>
      </c>
      <c r="T11" s="68" t="s">
        <v>92</v>
      </c>
      <c r="U11" s="68" t="s">
        <v>93</v>
      </c>
      <c r="V11" s="68" t="s">
        <v>94</v>
      </c>
      <c r="W11" s="68" t="s">
        <v>95</v>
      </c>
      <c r="X11" s="68" t="s">
        <v>96</v>
      </c>
      <c r="Y11" s="68" t="s">
        <v>97</v>
      </c>
      <c r="Z11" s="68" t="s">
        <v>98</v>
      </c>
      <c r="AA11" s="68" t="s">
        <v>99</v>
      </c>
      <c r="AB11" s="68" t="s">
        <v>100</v>
      </c>
      <c r="AC11" s="68" t="s">
        <v>101</v>
      </c>
      <c r="AD11" s="68" t="s">
        <v>102</v>
      </c>
      <c r="AE11" s="68" t="s">
        <v>103</v>
      </c>
      <c r="AF11" s="68" t="s">
        <v>104</v>
      </c>
      <c r="AG11" s="68" t="s">
        <v>105</v>
      </c>
      <c r="AH11" s="68" t="s">
        <v>106</v>
      </c>
      <c r="AI11" s="68" t="s">
        <v>107</v>
      </c>
      <c r="AJ11" s="68" t="s">
        <v>108</v>
      </c>
      <c r="AK11" s="68" t="s">
        <v>109</v>
      </c>
      <c r="AL11" s="68" t="s">
        <v>110</v>
      </c>
      <c r="AM11" s="68" t="s">
        <v>111</v>
      </c>
      <c r="AN11" s="68" t="s">
        <v>112</v>
      </c>
      <c r="AO11" s="68" t="s">
        <v>113</v>
      </c>
      <c r="AP11" s="68" t="s">
        <v>114</v>
      </c>
      <c r="AQ11" s="68" t="s">
        <v>115</v>
      </c>
      <c r="AR11" s="68" t="s">
        <v>116</v>
      </c>
      <c r="AS11" s="68" t="s">
        <v>117</v>
      </c>
      <c r="AT11" s="68" t="s">
        <v>118</v>
      </c>
      <c r="AU11" s="68" t="s">
        <v>119</v>
      </c>
      <c r="AV11" s="68" t="s">
        <v>120</v>
      </c>
      <c r="AW11" s="68" t="s">
        <v>121</v>
      </c>
      <c r="AX11" s="68" t="s">
        <v>122</v>
      </c>
      <c r="AY11" s="68" t="s">
        <v>123</v>
      </c>
      <c r="AZ11" s="68" t="s">
        <v>124</v>
      </c>
      <c r="BA11" s="68" t="s">
        <v>125</v>
      </c>
      <c r="BB11" s="68" t="s">
        <v>126</v>
      </c>
      <c r="BC11" s="68" t="s">
        <v>127</v>
      </c>
      <c r="BD11" s="68" t="s">
        <v>128</v>
      </c>
      <c r="BE11" s="68" t="s">
        <v>129</v>
      </c>
      <c r="BF11" s="68" t="s">
        <v>130</v>
      </c>
      <c r="BG11" s="68" t="s">
        <v>131</v>
      </c>
      <c r="BH11" s="68" t="s">
        <v>132</v>
      </c>
      <c r="BI11" s="68" t="s">
        <v>133</v>
      </c>
      <c r="BJ11" s="68" t="s">
        <v>134</v>
      </c>
      <c r="BK11" s="68" t="s">
        <v>135</v>
      </c>
      <c r="BL11" s="68" t="s">
        <v>136</v>
      </c>
      <c r="BM11" s="68" t="s">
        <v>137</v>
      </c>
      <c r="BN11" s="68" t="s">
        <v>138</v>
      </c>
      <c r="BO11" s="68" t="s">
        <v>139</v>
      </c>
      <c r="BP11" s="68" t="s">
        <v>140</v>
      </c>
      <c r="BQ11" s="68" t="s">
        <v>141</v>
      </c>
      <c r="BR11" s="68" t="s">
        <v>142</v>
      </c>
      <c r="BS11" s="68" t="s">
        <v>143</v>
      </c>
      <c r="BT11" s="68" t="s">
        <v>144</v>
      </c>
      <c r="BU11" s="68" t="s">
        <v>145</v>
      </c>
      <c r="BV11" s="68" t="s">
        <v>146</v>
      </c>
      <c r="BW11" s="68" t="s">
        <v>147</v>
      </c>
      <c r="BX11" s="68" t="s">
        <v>148</v>
      </c>
      <c r="BY11" s="68" t="s">
        <v>149</v>
      </c>
      <c r="BZ11" s="68" t="s">
        <v>150</v>
      </c>
      <c r="CA11" s="68" t="s">
        <v>151</v>
      </c>
      <c r="CB11" s="68" t="s">
        <v>152</v>
      </c>
      <c r="CC11" s="68" t="s">
        <v>153</v>
      </c>
      <c r="CD11" s="68" t="s">
        <v>154</v>
      </c>
      <c r="CE11" s="68" t="s">
        <v>155</v>
      </c>
      <c r="CF11" s="68" t="s">
        <v>156</v>
      </c>
      <c r="CG11" s="68" t="s">
        <v>157</v>
      </c>
      <c r="CH11" s="68" t="s">
        <v>158</v>
      </c>
      <c r="CI11" s="68"/>
      <c r="CJ11" s="67"/>
      <c r="CK11" s="67"/>
      <c r="CL11" s="67"/>
      <c r="CM11" s="67"/>
    </row>
    <row r="12" spans="1:91" x14ac:dyDescent="0.2">
      <c r="A12" s="94"/>
      <c r="B12" s="94"/>
      <c r="C12" s="10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94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</row>
    <row r="13" spans="1:91" x14ac:dyDescent="0.2">
      <c r="A13" s="98">
        <v>1</v>
      </c>
      <c r="B13" s="94" t="s">
        <v>159</v>
      </c>
      <c r="C13" s="103">
        <v>326</v>
      </c>
      <c r="D13" s="103">
        <v>259</v>
      </c>
      <c r="E13" s="103">
        <v>6</v>
      </c>
      <c r="F13" s="103">
        <v>0</v>
      </c>
      <c r="G13" s="103">
        <v>0</v>
      </c>
      <c r="H13" s="103">
        <v>0</v>
      </c>
      <c r="I13" s="103">
        <v>98</v>
      </c>
      <c r="J13" s="103">
        <v>302</v>
      </c>
      <c r="K13" s="103">
        <v>610</v>
      </c>
      <c r="L13" s="103">
        <v>847</v>
      </c>
      <c r="M13" s="103">
        <v>959</v>
      </c>
      <c r="N13" s="103">
        <v>589</v>
      </c>
      <c r="O13" s="103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</row>
    <row r="14" spans="1:91" x14ac:dyDescent="0.2">
      <c r="A14" s="98">
        <v>2</v>
      </c>
      <c r="B14" s="94" t="s">
        <v>160</v>
      </c>
      <c r="C14" s="103">
        <v>360</v>
      </c>
      <c r="D14" s="103">
        <v>127</v>
      </c>
      <c r="E14" s="103">
        <v>21</v>
      </c>
      <c r="F14" s="103">
        <v>0</v>
      </c>
      <c r="G14" s="103">
        <v>0</v>
      </c>
      <c r="H14" s="103">
        <v>2</v>
      </c>
      <c r="I14" s="103">
        <v>78</v>
      </c>
      <c r="J14" s="103">
        <v>371</v>
      </c>
      <c r="K14" s="103">
        <v>661</v>
      </c>
      <c r="L14" s="103">
        <v>824</v>
      </c>
      <c r="M14" s="103">
        <v>901</v>
      </c>
      <c r="N14" s="103">
        <v>598</v>
      </c>
      <c r="O14" s="103">
        <f>C14</f>
        <v>360</v>
      </c>
      <c r="P14" s="69">
        <f t="shared" ref="P14:AE15" si="2">D14</f>
        <v>127</v>
      </c>
      <c r="Q14" s="69">
        <f t="shared" si="2"/>
        <v>21</v>
      </c>
      <c r="R14" s="69">
        <f t="shared" si="2"/>
        <v>0</v>
      </c>
      <c r="S14" s="69">
        <f t="shared" si="2"/>
        <v>0</v>
      </c>
      <c r="T14" s="69">
        <f t="shared" si="2"/>
        <v>2</v>
      </c>
      <c r="U14" s="69">
        <f t="shared" si="2"/>
        <v>78</v>
      </c>
      <c r="V14" s="69">
        <f t="shared" si="2"/>
        <v>371</v>
      </c>
      <c r="W14" s="69">
        <f t="shared" si="2"/>
        <v>661</v>
      </c>
      <c r="X14" s="69">
        <f t="shared" si="2"/>
        <v>824</v>
      </c>
      <c r="Y14" s="69">
        <f t="shared" si="2"/>
        <v>901</v>
      </c>
      <c r="Z14" s="69">
        <f t="shared" si="2"/>
        <v>598</v>
      </c>
      <c r="AA14" s="69">
        <f t="shared" si="2"/>
        <v>360</v>
      </c>
      <c r="AB14" s="69">
        <f t="shared" si="2"/>
        <v>127</v>
      </c>
      <c r="AC14" s="69">
        <f t="shared" si="2"/>
        <v>21</v>
      </c>
      <c r="AD14" s="69">
        <f t="shared" si="2"/>
        <v>0</v>
      </c>
      <c r="AE14" s="69">
        <f t="shared" si="2"/>
        <v>0</v>
      </c>
      <c r="AF14" s="69">
        <f t="shared" ref="AF14:AU15" si="3">T14</f>
        <v>2</v>
      </c>
      <c r="AG14" s="69">
        <f t="shared" si="3"/>
        <v>78</v>
      </c>
      <c r="AH14" s="69">
        <f t="shared" si="3"/>
        <v>371</v>
      </c>
      <c r="AI14" s="69">
        <f t="shared" si="3"/>
        <v>661</v>
      </c>
      <c r="AJ14" s="69">
        <f t="shared" si="3"/>
        <v>824</v>
      </c>
      <c r="AK14" s="69">
        <f t="shared" si="3"/>
        <v>901</v>
      </c>
      <c r="AL14" s="69">
        <f t="shared" si="3"/>
        <v>598</v>
      </c>
      <c r="AM14" s="69">
        <f t="shared" si="3"/>
        <v>360</v>
      </c>
      <c r="AN14" s="69">
        <f t="shared" si="3"/>
        <v>127</v>
      </c>
      <c r="AO14" s="69">
        <f t="shared" si="3"/>
        <v>21</v>
      </c>
      <c r="AP14" s="69">
        <f t="shared" si="3"/>
        <v>0</v>
      </c>
      <c r="AQ14" s="69">
        <f t="shared" si="3"/>
        <v>0</v>
      </c>
      <c r="AR14" s="69">
        <f t="shared" si="3"/>
        <v>2</v>
      </c>
      <c r="AS14" s="69">
        <f t="shared" si="3"/>
        <v>78</v>
      </c>
      <c r="AT14" s="69">
        <f t="shared" si="3"/>
        <v>371</v>
      </c>
      <c r="AU14" s="69">
        <f t="shared" si="3"/>
        <v>661</v>
      </c>
      <c r="AV14" s="69">
        <f t="shared" ref="AV14:BK15" si="4">AJ14</f>
        <v>824</v>
      </c>
      <c r="AW14" s="69">
        <f t="shared" si="4"/>
        <v>901</v>
      </c>
      <c r="AX14" s="69">
        <f t="shared" si="4"/>
        <v>598</v>
      </c>
      <c r="AY14" s="69">
        <f t="shared" si="4"/>
        <v>360</v>
      </c>
      <c r="AZ14" s="69">
        <f t="shared" si="4"/>
        <v>127</v>
      </c>
      <c r="BA14" s="69">
        <f t="shared" si="4"/>
        <v>21</v>
      </c>
      <c r="BB14" s="69">
        <f t="shared" si="4"/>
        <v>0</v>
      </c>
      <c r="BC14" s="69">
        <f t="shared" si="4"/>
        <v>0</v>
      </c>
      <c r="BD14" s="69">
        <f t="shared" si="4"/>
        <v>2</v>
      </c>
      <c r="BE14" s="69">
        <f t="shared" si="4"/>
        <v>78</v>
      </c>
      <c r="BF14" s="69">
        <f t="shared" si="4"/>
        <v>371</v>
      </c>
      <c r="BG14" s="69">
        <f t="shared" si="4"/>
        <v>661</v>
      </c>
      <c r="BH14" s="69">
        <f t="shared" si="4"/>
        <v>824</v>
      </c>
      <c r="BI14" s="69">
        <f t="shared" si="4"/>
        <v>901</v>
      </c>
      <c r="BJ14" s="69">
        <f t="shared" si="4"/>
        <v>598</v>
      </c>
      <c r="BK14" s="69">
        <f t="shared" si="4"/>
        <v>360</v>
      </c>
      <c r="BL14" s="69">
        <f t="shared" ref="BL14:CA15" si="5">AZ14</f>
        <v>127</v>
      </c>
      <c r="BM14" s="69">
        <f t="shared" si="5"/>
        <v>21</v>
      </c>
      <c r="BN14" s="69">
        <f t="shared" si="5"/>
        <v>0</v>
      </c>
      <c r="BO14" s="69">
        <f t="shared" si="5"/>
        <v>0</v>
      </c>
      <c r="BP14" s="69">
        <f t="shared" si="5"/>
        <v>2</v>
      </c>
      <c r="BQ14" s="69">
        <f t="shared" si="5"/>
        <v>78</v>
      </c>
      <c r="BR14" s="69">
        <f t="shared" si="5"/>
        <v>371</v>
      </c>
      <c r="BS14" s="69">
        <f t="shared" si="5"/>
        <v>661</v>
      </c>
      <c r="BT14" s="69">
        <f t="shared" si="5"/>
        <v>824</v>
      </c>
      <c r="BU14" s="69">
        <f t="shared" si="5"/>
        <v>901</v>
      </c>
      <c r="BV14" s="69">
        <f t="shared" si="5"/>
        <v>598</v>
      </c>
      <c r="BW14" s="69">
        <f t="shared" si="5"/>
        <v>360</v>
      </c>
      <c r="BX14" s="69">
        <f t="shared" si="5"/>
        <v>127</v>
      </c>
      <c r="BY14" s="69">
        <f t="shared" si="5"/>
        <v>21</v>
      </c>
      <c r="BZ14" s="69">
        <f t="shared" si="5"/>
        <v>0</v>
      </c>
      <c r="CA14" s="69">
        <f t="shared" si="5"/>
        <v>0</v>
      </c>
      <c r="CB14" s="69">
        <f t="shared" ref="CB14:CH15" si="6">BP14</f>
        <v>2</v>
      </c>
      <c r="CC14" s="69">
        <f t="shared" si="6"/>
        <v>78</v>
      </c>
      <c r="CD14" s="69">
        <f t="shared" si="6"/>
        <v>371</v>
      </c>
      <c r="CE14" s="69">
        <f t="shared" si="6"/>
        <v>661</v>
      </c>
      <c r="CF14" s="69">
        <f t="shared" si="6"/>
        <v>824</v>
      </c>
      <c r="CG14" s="69">
        <f t="shared" si="6"/>
        <v>901</v>
      </c>
      <c r="CH14" s="69">
        <f t="shared" si="6"/>
        <v>598</v>
      </c>
    </row>
    <row r="15" spans="1:91" x14ac:dyDescent="0.2">
      <c r="A15" s="98">
        <v>3</v>
      </c>
      <c r="B15" s="94" t="s">
        <v>161</v>
      </c>
      <c r="C15" s="103">
        <v>219</v>
      </c>
      <c r="D15" s="103">
        <v>64</v>
      </c>
      <c r="E15" s="103">
        <v>2</v>
      </c>
      <c r="F15" s="103">
        <v>0</v>
      </c>
      <c r="G15" s="103">
        <v>0</v>
      </c>
      <c r="H15" s="103">
        <v>18</v>
      </c>
      <c r="I15" s="103">
        <v>216</v>
      </c>
      <c r="J15" s="103">
        <v>506</v>
      </c>
      <c r="K15" s="103">
        <v>775</v>
      </c>
      <c r="L15" s="103">
        <v>896</v>
      </c>
      <c r="M15" s="103">
        <v>743</v>
      </c>
      <c r="N15" s="103">
        <v>504</v>
      </c>
      <c r="O15" s="103">
        <f>C15</f>
        <v>219</v>
      </c>
      <c r="P15" s="69">
        <f t="shared" si="2"/>
        <v>64</v>
      </c>
      <c r="Q15" s="69">
        <f t="shared" si="2"/>
        <v>2</v>
      </c>
      <c r="R15" s="69">
        <f t="shared" si="2"/>
        <v>0</v>
      </c>
      <c r="S15" s="69">
        <f t="shared" si="2"/>
        <v>0</v>
      </c>
      <c r="T15" s="69">
        <f t="shared" si="2"/>
        <v>18</v>
      </c>
      <c r="U15" s="69">
        <f t="shared" si="2"/>
        <v>216</v>
      </c>
      <c r="V15" s="69">
        <f t="shared" si="2"/>
        <v>506</v>
      </c>
      <c r="W15" s="69">
        <f t="shared" si="2"/>
        <v>775</v>
      </c>
      <c r="X15" s="69">
        <f t="shared" si="2"/>
        <v>896</v>
      </c>
      <c r="Y15" s="69">
        <f t="shared" si="2"/>
        <v>743</v>
      </c>
      <c r="Z15" s="69">
        <f t="shared" si="2"/>
        <v>504</v>
      </c>
      <c r="AA15" s="69">
        <f t="shared" si="2"/>
        <v>219</v>
      </c>
      <c r="AB15" s="69">
        <f t="shared" si="2"/>
        <v>64</v>
      </c>
      <c r="AC15" s="69">
        <f t="shared" si="2"/>
        <v>2</v>
      </c>
      <c r="AD15" s="69">
        <f t="shared" si="2"/>
        <v>0</v>
      </c>
      <c r="AE15" s="69">
        <f t="shared" si="2"/>
        <v>0</v>
      </c>
      <c r="AF15" s="69">
        <f t="shared" si="3"/>
        <v>18</v>
      </c>
      <c r="AG15" s="69">
        <f t="shared" si="3"/>
        <v>216</v>
      </c>
      <c r="AH15" s="69">
        <f t="shared" si="3"/>
        <v>506</v>
      </c>
      <c r="AI15" s="69">
        <f t="shared" si="3"/>
        <v>775</v>
      </c>
      <c r="AJ15" s="69">
        <f t="shared" si="3"/>
        <v>896</v>
      </c>
      <c r="AK15" s="69">
        <f t="shared" si="3"/>
        <v>743</v>
      </c>
      <c r="AL15" s="69">
        <f t="shared" si="3"/>
        <v>504</v>
      </c>
      <c r="AM15" s="69">
        <f t="shared" si="3"/>
        <v>219</v>
      </c>
      <c r="AN15" s="69">
        <f t="shared" si="3"/>
        <v>64</v>
      </c>
      <c r="AO15" s="69">
        <f t="shared" si="3"/>
        <v>2</v>
      </c>
      <c r="AP15" s="69">
        <f t="shared" si="3"/>
        <v>0</v>
      </c>
      <c r="AQ15" s="69">
        <f t="shared" si="3"/>
        <v>0</v>
      </c>
      <c r="AR15" s="69">
        <f t="shared" si="3"/>
        <v>18</v>
      </c>
      <c r="AS15" s="69">
        <f t="shared" si="3"/>
        <v>216</v>
      </c>
      <c r="AT15" s="69">
        <f t="shared" si="3"/>
        <v>506</v>
      </c>
      <c r="AU15" s="69">
        <f t="shared" si="3"/>
        <v>775</v>
      </c>
      <c r="AV15" s="69">
        <f t="shared" si="4"/>
        <v>896</v>
      </c>
      <c r="AW15" s="69">
        <f t="shared" si="4"/>
        <v>743</v>
      </c>
      <c r="AX15" s="69">
        <f t="shared" si="4"/>
        <v>504</v>
      </c>
      <c r="AY15" s="69">
        <f t="shared" si="4"/>
        <v>219</v>
      </c>
      <c r="AZ15" s="69">
        <f t="shared" si="4"/>
        <v>64</v>
      </c>
      <c r="BA15" s="69">
        <f t="shared" si="4"/>
        <v>2</v>
      </c>
      <c r="BB15" s="69">
        <f t="shared" si="4"/>
        <v>0</v>
      </c>
      <c r="BC15" s="69">
        <f t="shared" si="4"/>
        <v>0</v>
      </c>
      <c r="BD15" s="69">
        <f t="shared" si="4"/>
        <v>18</v>
      </c>
      <c r="BE15" s="69">
        <f t="shared" si="4"/>
        <v>216</v>
      </c>
      <c r="BF15" s="69">
        <f t="shared" si="4"/>
        <v>506</v>
      </c>
      <c r="BG15" s="69">
        <f t="shared" si="4"/>
        <v>775</v>
      </c>
      <c r="BH15" s="69">
        <f t="shared" si="4"/>
        <v>896</v>
      </c>
      <c r="BI15" s="69">
        <f t="shared" si="4"/>
        <v>743</v>
      </c>
      <c r="BJ15" s="69">
        <f t="shared" si="4"/>
        <v>504</v>
      </c>
      <c r="BK15" s="69">
        <f t="shared" si="4"/>
        <v>219</v>
      </c>
      <c r="BL15" s="69">
        <f t="shared" si="5"/>
        <v>64</v>
      </c>
      <c r="BM15" s="69">
        <f t="shared" si="5"/>
        <v>2</v>
      </c>
      <c r="BN15" s="69">
        <f t="shared" si="5"/>
        <v>0</v>
      </c>
      <c r="BO15" s="69">
        <f t="shared" si="5"/>
        <v>0</v>
      </c>
      <c r="BP15" s="69">
        <f t="shared" si="5"/>
        <v>18</v>
      </c>
      <c r="BQ15" s="69">
        <f t="shared" si="5"/>
        <v>216</v>
      </c>
      <c r="BR15" s="69">
        <f t="shared" si="5"/>
        <v>506</v>
      </c>
      <c r="BS15" s="69">
        <f t="shared" si="5"/>
        <v>775</v>
      </c>
      <c r="BT15" s="69">
        <f t="shared" si="5"/>
        <v>896</v>
      </c>
      <c r="BU15" s="69">
        <f t="shared" si="5"/>
        <v>743</v>
      </c>
      <c r="BV15" s="69">
        <f t="shared" si="5"/>
        <v>504</v>
      </c>
      <c r="BW15" s="69">
        <f t="shared" si="5"/>
        <v>219</v>
      </c>
      <c r="BX15" s="69">
        <f t="shared" si="5"/>
        <v>64</v>
      </c>
      <c r="BY15" s="69">
        <f t="shared" si="5"/>
        <v>2</v>
      </c>
      <c r="BZ15" s="69">
        <f t="shared" si="5"/>
        <v>0</v>
      </c>
      <c r="CA15" s="69">
        <f t="shared" si="5"/>
        <v>0</v>
      </c>
      <c r="CB15" s="69">
        <f t="shared" si="6"/>
        <v>18</v>
      </c>
      <c r="CC15" s="69">
        <f t="shared" si="6"/>
        <v>216</v>
      </c>
      <c r="CD15" s="69">
        <f t="shared" si="6"/>
        <v>506</v>
      </c>
      <c r="CE15" s="69">
        <f t="shared" si="6"/>
        <v>775</v>
      </c>
      <c r="CF15" s="69">
        <f t="shared" si="6"/>
        <v>896</v>
      </c>
      <c r="CG15" s="69">
        <f t="shared" si="6"/>
        <v>743</v>
      </c>
      <c r="CH15" s="69">
        <f t="shared" si="6"/>
        <v>504</v>
      </c>
    </row>
    <row r="16" spans="1:91" x14ac:dyDescent="0.2">
      <c r="A16" s="98">
        <v>4</v>
      </c>
      <c r="B16" s="94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91"/>
      <c r="O16" s="94"/>
    </row>
    <row r="17" spans="1:86" x14ac:dyDescent="0.2">
      <c r="A17" s="98">
        <v>5</v>
      </c>
      <c r="B17" s="104" t="s">
        <v>28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91"/>
      <c r="O17" s="94"/>
    </row>
    <row r="18" spans="1:86" x14ac:dyDescent="0.2">
      <c r="A18" s="98">
        <v>6</v>
      </c>
      <c r="B18" s="94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91"/>
      <c r="O18" s="94"/>
    </row>
    <row r="19" spans="1:86" x14ac:dyDescent="0.2">
      <c r="A19" s="98">
        <v>7</v>
      </c>
      <c r="B19" s="94" t="s">
        <v>162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91"/>
      <c r="O19" s="106">
        <v>600</v>
      </c>
      <c r="P19" s="71">
        <f>O19</f>
        <v>600</v>
      </c>
      <c r="Q19" s="71">
        <f t="shared" ref="Q19:CB21" si="7">P19</f>
        <v>600</v>
      </c>
      <c r="R19" s="71">
        <f t="shared" si="7"/>
        <v>600</v>
      </c>
      <c r="S19" s="71">
        <f t="shared" si="7"/>
        <v>600</v>
      </c>
      <c r="T19" s="71">
        <f t="shared" si="7"/>
        <v>600</v>
      </c>
      <c r="U19" s="71">
        <f t="shared" si="7"/>
        <v>600</v>
      </c>
      <c r="V19" s="71">
        <f t="shared" si="7"/>
        <v>600</v>
      </c>
      <c r="W19" s="71">
        <f t="shared" si="7"/>
        <v>600</v>
      </c>
      <c r="X19" s="71">
        <f t="shared" si="7"/>
        <v>600</v>
      </c>
      <c r="Y19" s="71">
        <f t="shared" si="7"/>
        <v>600</v>
      </c>
      <c r="Z19" s="71">
        <f t="shared" si="7"/>
        <v>600</v>
      </c>
      <c r="AA19" s="71">
        <f t="shared" si="7"/>
        <v>600</v>
      </c>
      <c r="AB19" s="71">
        <f t="shared" si="7"/>
        <v>600</v>
      </c>
      <c r="AC19" s="71">
        <f t="shared" si="7"/>
        <v>600</v>
      </c>
      <c r="AD19" s="71">
        <f t="shared" si="7"/>
        <v>600</v>
      </c>
      <c r="AE19" s="71">
        <f t="shared" si="7"/>
        <v>600</v>
      </c>
      <c r="AF19" s="71">
        <f t="shared" si="7"/>
        <v>600</v>
      </c>
      <c r="AG19" s="71">
        <f t="shared" si="7"/>
        <v>600</v>
      </c>
      <c r="AH19" s="71">
        <f t="shared" si="7"/>
        <v>600</v>
      </c>
      <c r="AI19" s="71">
        <f t="shared" si="7"/>
        <v>600</v>
      </c>
      <c r="AJ19" s="71">
        <f t="shared" si="7"/>
        <v>600</v>
      </c>
      <c r="AK19" s="71">
        <f t="shared" si="7"/>
        <v>600</v>
      </c>
      <c r="AL19" s="71">
        <f t="shared" si="7"/>
        <v>600</v>
      </c>
      <c r="AM19" s="71">
        <f t="shared" si="7"/>
        <v>600</v>
      </c>
      <c r="AN19" s="71">
        <f t="shared" si="7"/>
        <v>600</v>
      </c>
      <c r="AO19" s="71">
        <f t="shared" si="7"/>
        <v>600</v>
      </c>
      <c r="AP19" s="71">
        <f t="shared" si="7"/>
        <v>600</v>
      </c>
      <c r="AQ19" s="71">
        <f t="shared" si="7"/>
        <v>600</v>
      </c>
      <c r="AR19" s="71">
        <f t="shared" si="7"/>
        <v>600</v>
      </c>
      <c r="AS19" s="71">
        <f t="shared" si="7"/>
        <v>600</v>
      </c>
      <c r="AT19" s="71">
        <f t="shared" si="7"/>
        <v>600</v>
      </c>
      <c r="AU19" s="71">
        <f t="shared" si="7"/>
        <v>600</v>
      </c>
      <c r="AV19" s="71">
        <f t="shared" si="7"/>
        <v>600</v>
      </c>
      <c r="AW19" s="71">
        <f t="shared" si="7"/>
        <v>600</v>
      </c>
      <c r="AX19" s="71">
        <f t="shared" si="7"/>
        <v>600</v>
      </c>
      <c r="AY19" s="71">
        <f t="shared" si="7"/>
        <v>600</v>
      </c>
      <c r="AZ19" s="71">
        <f t="shared" si="7"/>
        <v>600</v>
      </c>
      <c r="BA19" s="71">
        <f t="shared" si="7"/>
        <v>600</v>
      </c>
      <c r="BB19" s="71">
        <f t="shared" si="7"/>
        <v>600</v>
      </c>
      <c r="BC19" s="71">
        <f t="shared" si="7"/>
        <v>600</v>
      </c>
      <c r="BD19" s="71">
        <f t="shared" si="7"/>
        <v>600</v>
      </c>
      <c r="BE19" s="71">
        <f t="shared" si="7"/>
        <v>600</v>
      </c>
      <c r="BF19" s="71">
        <f t="shared" si="7"/>
        <v>600</v>
      </c>
      <c r="BG19" s="71">
        <f t="shared" si="7"/>
        <v>600</v>
      </c>
      <c r="BH19" s="71">
        <f t="shared" si="7"/>
        <v>600</v>
      </c>
      <c r="BI19" s="71">
        <f t="shared" si="7"/>
        <v>600</v>
      </c>
      <c r="BJ19" s="71">
        <f t="shared" si="7"/>
        <v>600</v>
      </c>
      <c r="BK19" s="71">
        <f t="shared" si="7"/>
        <v>600</v>
      </c>
      <c r="BL19" s="71">
        <f t="shared" si="7"/>
        <v>600</v>
      </c>
      <c r="BM19" s="71">
        <f t="shared" si="7"/>
        <v>600</v>
      </c>
      <c r="BN19" s="71">
        <f t="shared" si="7"/>
        <v>600</v>
      </c>
      <c r="BO19" s="71">
        <f t="shared" si="7"/>
        <v>600</v>
      </c>
      <c r="BP19" s="71">
        <f t="shared" si="7"/>
        <v>600</v>
      </c>
      <c r="BQ19" s="71">
        <f t="shared" si="7"/>
        <v>600</v>
      </c>
      <c r="BR19" s="71">
        <f t="shared" si="7"/>
        <v>600</v>
      </c>
      <c r="BS19" s="71">
        <f t="shared" si="7"/>
        <v>600</v>
      </c>
      <c r="BT19" s="71">
        <f t="shared" si="7"/>
        <v>600</v>
      </c>
      <c r="BU19" s="71">
        <f t="shared" si="7"/>
        <v>600</v>
      </c>
      <c r="BV19" s="71">
        <f t="shared" si="7"/>
        <v>600</v>
      </c>
      <c r="BW19" s="71">
        <f t="shared" si="7"/>
        <v>600</v>
      </c>
      <c r="BX19" s="71">
        <f t="shared" si="7"/>
        <v>600</v>
      </c>
      <c r="BY19" s="71">
        <f t="shared" si="7"/>
        <v>600</v>
      </c>
      <c r="BZ19" s="71">
        <f t="shared" si="7"/>
        <v>600</v>
      </c>
      <c r="CA19" s="71">
        <f t="shared" si="7"/>
        <v>600</v>
      </c>
      <c r="CB19" s="71">
        <f t="shared" si="7"/>
        <v>600</v>
      </c>
      <c r="CC19" s="71">
        <f t="shared" ref="CC19:CH21" si="8">CB19</f>
        <v>600</v>
      </c>
      <c r="CD19" s="71">
        <f t="shared" si="8"/>
        <v>600</v>
      </c>
      <c r="CE19" s="71">
        <f t="shared" si="8"/>
        <v>600</v>
      </c>
      <c r="CF19" s="71">
        <f t="shared" si="8"/>
        <v>600</v>
      </c>
      <c r="CG19" s="71">
        <f t="shared" si="8"/>
        <v>600</v>
      </c>
      <c r="CH19" s="71">
        <f t="shared" si="8"/>
        <v>600</v>
      </c>
    </row>
    <row r="20" spans="1:86" x14ac:dyDescent="0.2">
      <c r="A20" s="98">
        <v>8</v>
      </c>
      <c r="B20" s="94" t="s">
        <v>163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7">
        <v>0</v>
      </c>
      <c r="P20" s="71">
        <f t="shared" ref="P20:Z21" si="9">O20</f>
        <v>0</v>
      </c>
      <c r="Q20" s="71">
        <f t="shared" si="9"/>
        <v>0</v>
      </c>
      <c r="R20" s="71">
        <f t="shared" si="9"/>
        <v>0</v>
      </c>
      <c r="S20" s="71">
        <f t="shared" si="9"/>
        <v>0</v>
      </c>
      <c r="T20" s="71">
        <f t="shared" si="9"/>
        <v>0</v>
      </c>
      <c r="U20" s="71">
        <f t="shared" si="9"/>
        <v>0</v>
      </c>
      <c r="V20" s="71">
        <f t="shared" si="9"/>
        <v>0</v>
      </c>
      <c r="W20" s="71">
        <f t="shared" si="9"/>
        <v>0</v>
      </c>
      <c r="X20" s="71">
        <f t="shared" si="9"/>
        <v>0</v>
      </c>
      <c r="Y20" s="71">
        <f t="shared" si="9"/>
        <v>0</v>
      </c>
      <c r="Z20" s="71">
        <f t="shared" si="9"/>
        <v>0</v>
      </c>
      <c r="AA20" s="71">
        <f t="shared" si="7"/>
        <v>0</v>
      </c>
      <c r="AB20" s="71">
        <f t="shared" si="7"/>
        <v>0</v>
      </c>
      <c r="AC20" s="71">
        <f t="shared" si="7"/>
        <v>0</v>
      </c>
      <c r="AD20" s="71">
        <f t="shared" si="7"/>
        <v>0</v>
      </c>
      <c r="AE20" s="71">
        <f t="shared" si="7"/>
        <v>0</v>
      </c>
      <c r="AF20" s="71">
        <f t="shared" si="7"/>
        <v>0</v>
      </c>
      <c r="AG20" s="71">
        <f t="shared" si="7"/>
        <v>0</v>
      </c>
      <c r="AH20" s="71">
        <f t="shared" si="7"/>
        <v>0</v>
      </c>
      <c r="AI20" s="71">
        <f t="shared" si="7"/>
        <v>0</v>
      </c>
      <c r="AJ20" s="71">
        <f t="shared" si="7"/>
        <v>0</v>
      </c>
      <c r="AK20" s="71">
        <f t="shared" si="7"/>
        <v>0</v>
      </c>
      <c r="AL20" s="71">
        <f t="shared" si="7"/>
        <v>0</v>
      </c>
      <c r="AM20" s="71">
        <f t="shared" si="7"/>
        <v>0</v>
      </c>
      <c r="AN20" s="71">
        <f t="shared" si="7"/>
        <v>0</v>
      </c>
      <c r="AO20" s="71">
        <f t="shared" si="7"/>
        <v>0</v>
      </c>
      <c r="AP20" s="71">
        <f t="shared" si="7"/>
        <v>0</v>
      </c>
      <c r="AQ20" s="71">
        <f t="shared" si="7"/>
        <v>0</v>
      </c>
      <c r="AR20" s="71">
        <f t="shared" si="7"/>
        <v>0</v>
      </c>
      <c r="AS20" s="71">
        <f t="shared" si="7"/>
        <v>0</v>
      </c>
      <c r="AT20" s="71">
        <f t="shared" si="7"/>
        <v>0</v>
      </c>
      <c r="AU20" s="71">
        <f t="shared" si="7"/>
        <v>0</v>
      </c>
      <c r="AV20" s="71">
        <f t="shared" si="7"/>
        <v>0</v>
      </c>
      <c r="AW20" s="71">
        <f t="shared" si="7"/>
        <v>0</v>
      </c>
      <c r="AX20" s="71">
        <f t="shared" si="7"/>
        <v>0</v>
      </c>
      <c r="AY20" s="71">
        <f t="shared" si="7"/>
        <v>0</v>
      </c>
      <c r="AZ20" s="71">
        <f t="shared" si="7"/>
        <v>0</v>
      </c>
      <c r="BA20" s="71">
        <f t="shared" si="7"/>
        <v>0</v>
      </c>
      <c r="BB20" s="71">
        <f t="shared" si="7"/>
        <v>0</v>
      </c>
      <c r="BC20" s="71">
        <f t="shared" si="7"/>
        <v>0</v>
      </c>
      <c r="BD20" s="71">
        <f t="shared" si="7"/>
        <v>0</v>
      </c>
      <c r="BE20" s="71">
        <f t="shared" si="7"/>
        <v>0</v>
      </c>
      <c r="BF20" s="71">
        <f t="shared" si="7"/>
        <v>0</v>
      </c>
      <c r="BG20" s="71">
        <f t="shared" si="7"/>
        <v>0</v>
      </c>
      <c r="BH20" s="71">
        <f t="shared" si="7"/>
        <v>0</v>
      </c>
      <c r="BI20" s="71">
        <f t="shared" si="7"/>
        <v>0</v>
      </c>
      <c r="BJ20" s="71">
        <f t="shared" si="7"/>
        <v>0</v>
      </c>
      <c r="BK20" s="71">
        <f t="shared" si="7"/>
        <v>0</v>
      </c>
      <c r="BL20" s="71">
        <f t="shared" si="7"/>
        <v>0</v>
      </c>
      <c r="BM20" s="71">
        <f t="shared" si="7"/>
        <v>0</v>
      </c>
      <c r="BN20" s="71">
        <f t="shared" si="7"/>
        <v>0</v>
      </c>
      <c r="BO20" s="71">
        <f t="shared" si="7"/>
        <v>0</v>
      </c>
      <c r="BP20" s="71">
        <f t="shared" si="7"/>
        <v>0</v>
      </c>
      <c r="BQ20" s="71">
        <f t="shared" si="7"/>
        <v>0</v>
      </c>
      <c r="BR20" s="71">
        <f t="shared" si="7"/>
        <v>0</v>
      </c>
      <c r="BS20" s="71">
        <f t="shared" si="7"/>
        <v>0</v>
      </c>
      <c r="BT20" s="71">
        <f t="shared" si="7"/>
        <v>0</v>
      </c>
      <c r="BU20" s="71">
        <f t="shared" si="7"/>
        <v>0</v>
      </c>
      <c r="BV20" s="71">
        <f t="shared" si="7"/>
        <v>0</v>
      </c>
      <c r="BW20" s="71">
        <f t="shared" si="7"/>
        <v>0</v>
      </c>
      <c r="BX20" s="71">
        <f t="shared" si="7"/>
        <v>0</v>
      </c>
      <c r="BY20" s="71">
        <f t="shared" si="7"/>
        <v>0</v>
      </c>
      <c r="BZ20" s="71">
        <f t="shared" si="7"/>
        <v>0</v>
      </c>
      <c r="CA20" s="71">
        <f t="shared" si="7"/>
        <v>0</v>
      </c>
      <c r="CB20" s="71">
        <f t="shared" si="7"/>
        <v>0</v>
      </c>
      <c r="CC20" s="71">
        <f t="shared" si="8"/>
        <v>0</v>
      </c>
      <c r="CD20" s="71">
        <f t="shared" si="8"/>
        <v>0</v>
      </c>
      <c r="CE20" s="71">
        <f t="shared" si="8"/>
        <v>0</v>
      </c>
      <c r="CF20" s="71">
        <f t="shared" si="8"/>
        <v>0</v>
      </c>
      <c r="CG20" s="71">
        <f t="shared" si="8"/>
        <v>0</v>
      </c>
      <c r="CH20" s="71">
        <f t="shared" si="8"/>
        <v>0</v>
      </c>
    </row>
    <row r="21" spans="1:86" x14ac:dyDescent="0.2">
      <c r="A21" s="98">
        <v>9</v>
      </c>
      <c r="B21" s="94" t="s">
        <v>164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7">
        <v>0</v>
      </c>
      <c r="P21" s="71">
        <f t="shared" si="9"/>
        <v>0</v>
      </c>
      <c r="Q21" s="71">
        <f t="shared" si="9"/>
        <v>0</v>
      </c>
      <c r="R21" s="71">
        <f t="shared" si="9"/>
        <v>0</v>
      </c>
      <c r="S21" s="71">
        <f t="shared" si="9"/>
        <v>0</v>
      </c>
      <c r="T21" s="71">
        <f t="shared" si="9"/>
        <v>0</v>
      </c>
      <c r="U21" s="71">
        <f t="shared" si="9"/>
        <v>0</v>
      </c>
      <c r="V21" s="71">
        <f t="shared" si="9"/>
        <v>0</v>
      </c>
      <c r="W21" s="71">
        <f t="shared" si="9"/>
        <v>0</v>
      </c>
      <c r="X21" s="71">
        <f t="shared" si="9"/>
        <v>0</v>
      </c>
      <c r="Y21" s="71">
        <f t="shared" si="9"/>
        <v>0</v>
      </c>
      <c r="Z21" s="71">
        <f t="shared" si="9"/>
        <v>0</v>
      </c>
      <c r="AA21" s="71">
        <f t="shared" si="7"/>
        <v>0</v>
      </c>
      <c r="AB21" s="71">
        <f t="shared" si="7"/>
        <v>0</v>
      </c>
      <c r="AC21" s="71">
        <f t="shared" si="7"/>
        <v>0</v>
      </c>
      <c r="AD21" s="71">
        <f t="shared" si="7"/>
        <v>0</v>
      </c>
      <c r="AE21" s="71">
        <f t="shared" si="7"/>
        <v>0</v>
      </c>
      <c r="AF21" s="71">
        <f t="shared" si="7"/>
        <v>0</v>
      </c>
      <c r="AG21" s="71">
        <f t="shared" si="7"/>
        <v>0</v>
      </c>
      <c r="AH21" s="71">
        <f t="shared" si="7"/>
        <v>0</v>
      </c>
      <c r="AI21" s="71">
        <f t="shared" si="7"/>
        <v>0</v>
      </c>
      <c r="AJ21" s="71">
        <f t="shared" si="7"/>
        <v>0</v>
      </c>
      <c r="AK21" s="71">
        <f t="shared" si="7"/>
        <v>0</v>
      </c>
      <c r="AL21" s="71">
        <f t="shared" si="7"/>
        <v>0</v>
      </c>
      <c r="AM21" s="71">
        <f t="shared" si="7"/>
        <v>0</v>
      </c>
      <c r="AN21" s="71">
        <f t="shared" si="7"/>
        <v>0</v>
      </c>
      <c r="AO21" s="71">
        <f t="shared" si="7"/>
        <v>0</v>
      </c>
      <c r="AP21" s="71">
        <f t="shared" si="7"/>
        <v>0</v>
      </c>
      <c r="AQ21" s="71">
        <f t="shared" si="7"/>
        <v>0</v>
      </c>
      <c r="AR21" s="71">
        <f t="shared" si="7"/>
        <v>0</v>
      </c>
      <c r="AS21" s="71">
        <f t="shared" si="7"/>
        <v>0</v>
      </c>
      <c r="AT21" s="71">
        <f t="shared" si="7"/>
        <v>0</v>
      </c>
      <c r="AU21" s="71">
        <f t="shared" si="7"/>
        <v>0</v>
      </c>
      <c r="AV21" s="71">
        <f t="shared" si="7"/>
        <v>0</v>
      </c>
      <c r="AW21" s="71">
        <f t="shared" si="7"/>
        <v>0</v>
      </c>
      <c r="AX21" s="71">
        <f t="shared" si="7"/>
        <v>0</v>
      </c>
      <c r="AY21" s="71">
        <f t="shared" si="7"/>
        <v>0</v>
      </c>
      <c r="AZ21" s="71">
        <f t="shared" si="7"/>
        <v>0</v>
      </c>
      <c r="BA21" s="71">
        <f t="shared" si="7"/>
        <v>0</v>
      </c>
      <c r="BB21" s="71">
        <f t="shared" si="7"/>
        <v>0</v>
      </c>
      <c r="BC21" s="71">
        <f t="shared" si="7"/>
        <v>0</v>
      </c>
      <c r="BD21" s="71">
        <f t="shared" si="7"/>
        <v>0</v>
      </c>
      <c r="BE21" s="71">
        <f t="shared" si="7"/>
        <v>0</v>
      </c>
      <c r="BF21" s="71">
        <f t="shared" si="7"/>
        <v>0</v>
      </c>
      <c r="BG21" s="71">
        <f t="shared" si="7"/>
        <v>0</v>
      </c>
      <c r="BH21" s="71">
        <f t="shared" si="7"/>
        <v>0</v>
      </c>
      <c r="BI21" s="71">
        <f t="shared" si="7"/>
        <v>0</v>
      </c>
      <c r="BJ21" s="71">
        <f t="shared" si="7"/>
        <v>0</v>
      </c>
      <c r="BK21" s="71">
        <f t="shared" si="7"/>
        <v>0</v>
      </c>
      <c r="BL21" s="71">
        <f t="shared" si="7"/>
        <v>0</v>
      </c>
      <c r="BM21" s="71">
        <f t="shared" si="7"/>
        <v>0</v>
      </c>
      <c r="BN21" s="71">
        <f t="shared" si="7"/>
        <v>0</v>
      </c>
      <c r="BO21" s="71">
        <f t="shared" si="7"/>
        <v>0</v>
      </c>
      <c r="BP21" s="71">
        <f t="shared" si="7"/>
        <v>0</v>
      </c>
      <c r="BQ21" s="71">
        <f t="shared" si="7"/>
        <v>0</v>
      </c>
      <c r="BR21" s="71">
        <f t="shared" si="7"/>
        <v>0</v>
      </c>
      <c r="BS21" s="71">
        <f t="shared" si="7"/>
        <v>0</v>
      </c>
      <c r="BT21" s="71">
        <f t="shared" si="7"/>
        <v>0</v>
      </c>
      <c r="BU21" s="71">
        <f t="shared" si="7"/>
        <v>0</v>
      </c>
      <c r="BV21" s="71">
        <f t="shared" si="7"/>
        <v>0</v>
      </c>
      <c r="BW21" s="71">
        <f t="shared" si="7"/>
        <v>0</v>
      </c>
      <c r="BX21" s="71">
        <f t="shared" si="7"/>
        <v>0</v>
      </c>
      <c r="BY21" s="71">
        <f t="shared" si="7"/>
        <v>0</v>
      </c>
      <c r="BZ21" s="71">
        <f t="shared" si="7"/>
        <v>0</v>
      </c>
      <c r="CA21" s="71">
        <f t="shared" si="7"/>
        <v>0</v>
      </c>
      <c r="CB21" s="71">
        <f t="shared" si="7"/>
        <v>0</v>
      </c>
      <c r="CC21" s="71">
        <f t="shared" si="8"/>
        <v>0</v>
      </c>
      <c r="CD21" s="71">
        <f t="shared" si="8"/>
        <v>0</v>
      </c>
      <c r="CE21" s="71">
        <f t="shared" si="8"/>
        <v>0</v>
      </c>
      <c r="CF21" s="71">
        <f t="shared" si="8"/>
        <v>0</v>
      </c>
      <c r="CG21" s="71">
        <f t="shared" si="8"/>
        <v>0</v>
      </c>
      <c r="CH21" s="71">
        <f t="shared" si="8"/>
        <v>0</v>
      </c>
    </row>
    <row r="22" spans="1:86" x14ac:dyDescent="0.2">
      <c r="A22" s="98">
        <v>10</v>
      </c>
      <c r="B22" s="94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94"/>
    </row>
    <row r="23" spans="1:86" x14ac:dyDescent="0.2">
      <c r="A23" s="98">
        <v>11</v>
      </c>
      <c r="B23" s="94" t="s">
        <v>165</v>
      </c>
      <c r="C23" s="35">
        <f t="shared" ref="C23:BN23" si="10">C28*C30</f>
        <v>157887.41349334485</v>
      </c>
      <c r="D23" s="35">
        <f t="shared" si="10"/>
        <v>157452.00668847706</v>
      </c>
      <c r="E23" s="35">
        <f t="shared" si="10"/>
        <v>157322.37420793687</v>
      </c>
      <c r="F23" s="35">
        <f t="shared" si="10"/>
        <v>157083.89002617972</v>
      </c>
      <c r="G23" s="35">
        <f t="shared" si="10"/>
        <v>156585.15132242208</v>
      </c>
      <c r="H23" s="35">
        <f t="shared" si="10"/>
        <v>156558.43317757791</v>
      </c>
      <c r="I23" s="35">
        <f t="shared" si="10"/>
        <v>157510.39078276616</v>
      </c>
      <c r="J23" s="35">
        <f t="shared" si="10"/>
        <v>158046.73280148965</v>
      </c>
      <c r="K23" s="35">
        <f t="shared" si="10"/>
        <v>159345.03672873182</v>
      </c>
      <c r="L23" s="35">
        <f t="shared" si="10"/>
        <v>159804.19299568332</v>
      </c>
      <c r="M23" s="35">
        <f t="shared" si="10"/>
        <v>159520.18901159908</v>
      </c>
      <c r="N23" s="35">
        <f t="shared" si="10"/>
        <v>160725.47421234677</v>
      </c>
      <c r="O23" s="35">
        <f t="shared" si="10"/>
        <v>158481.1500454373</v>
      </c>
      <c r="P23" s="35">
        <f t="shared" si="10"/>
        <v>158045.74324056951</v>
      </c>
      <c r="Q23" s="35">
        <f t="shared" si="10"/>
        <v>157916.11076002932</v>
      </c>
      <c r="R23" s="35">
        <f t="shared" si="10"/>
        <v>157677.62657827217</v>
      </c>
      <c r="S23" s="35">
        <f t="shared" si="10"/>
        <v>157178.88787451453</v>
      </c>
      <c r="T23" s="35">
        <f t="shared" si="10"/>
        <v>157152.16972967036</v>
      </c>
      <c r="U23" s="35">
        <f t="shared" si="10"/>
        <v>158104.12733485861</v>
      </c>
      <c r="V23" s="35">
        <f t="shared" si="10"/>
        <v>158640.4693535821</v>
      </c>
      <c r="W23" s="35">
        <f t="shared" si="10"/>
        <v>159938.77328082427</v>
      </c>
      <c r="X23" s="35">
        <f t="shared" si="10"/>
        <v>160397.92954777577</v>
      </c>
      <c r="Y23" s="35">
        <f t="shared" si="10"/>
        <v>160113.92556369153</v>
      </c>
      <c r="Z23" s="35">
        <f t="shared" si="10"/>
        <v>161319.21076443922</v>
      </c>
      <c r="AA23" s="35">
        <f t="shared" si="10"/>
        <v>159074.88659752975</v>
      </c>
      <c r="AB23" s="35">
        <f t="shared" si="10"/>
        <v>158639.47979266196</v>
      </c>
      <c r="AC23" s="35">
        <f t="shared" si="10"/>
        <v>158509.84731212177</v>
      </c>
      <c r="AD23" s="35">
        <f t="shared" si="10"/>
        <v>158271.36313036463</v>
      </c>
      <c r="AE23" s="35">
        <f t="shared" si="10"/>
        <v>157772.62442660698</v>
      </c>
      <c r="AF23" s="35">
        <f t="shared" si="10"/>
        <v>157745.90628176281</v>
      </c>
      <c r="AG23" s="35">
        <f t="shared" si="10"/>
        <v>158697.86388695106</v>
      </c>
      <c r="AH23" s="35">
        <f t="shared" si="10"/>
        <v>159234.20590567458</v>
      </c>
      <c r="AI23" s="35">
        <f t="shared" si="10"/>
        <v>160532.50983291672</v>
      </c>
      <c r="AJ23" s="35">
        <f t="shared" si="10"/>
        <v>160991.66609986822</v>
      </c>
      <c r="AK23" s="35">
        <f t="shared" si="10"/>
        <v>160707.66211578398</v>
      </c>
      <c r="AL23" s="35">
        <f t="shared" si="10"/>
        <v>161912.94731653167</v>
      </c>
      <c r="AM23" s="35">
        <f t="shared" si="10"/>
        <v>159668.6231496222</v>
      </c>
      <c r="AN23" s="35">
        <f t="shared" si="10"/>
        <v>159233.21634475442</v>
      </c>
      <c r="AO23" s="35">
        <f t="shared" si="10"/>
        <v>159103.58386421422</v>
      </c>
      <c r="AP23" s="35">
        <f t="shared" si="10"/>
        <v>158865.09968245708</v>
      </c>
      <c r="AQ23" s="35">
        <f t="shared" si="10"/>
        <v>158366.36097869943</v>
      </c>
      <c r="AR23" s="35">
        <f t="shared" si="10"/>
        <v>158339.64283385527</v>
      </c>
      <c r="AS23" s="35">
        <f t="shared" si="10"/>
        <v>159291.60043904351</v>
      </c>
      <c r="AT23" s="35">
        <f t="shared" si="10"/>
        <v>159827.94245776703</v>
      </c>
      <c r="AU23" s="35">
        <f t="shared" si="10"/>
        <v>161126.24638500917</v>
      </c>
      <c r="AV23" s="35">
        <f t="shared" si="10"/>
        <v>161585.40265196067</v>
      </c>
      <c r="AW23" s="35">
        <f t="shared" si="10"/>
        <v>161301.39866787646</v>
      </c>
      <c r="AX23" s="35">
        <f t="shared" si="10"/>
        <v>162506.68386862412</v>
      </c>
      <c r="AY23" s="35">
        <f t="shared" si="10"/>
        <v>160262.35970171465</v>
      </c>
      <c r="AZ23" s="35">
        <f t="shared" si="10"/>
        <v>159826.95289684687</v>
      </c>
      <c r="BA23" s="35">
        <f t="shared" si="10"/>
        <v>159697.32041630667</v>
      </c>
      <c r="BB23" s="35">
        <f t="shared" si="10"/>
        <v>159458.83623454956</v>
      </c>
      <c r="BC23" s="35">
        <f t="shared" si="10"/>
        <v>158960.09753079189</v>
      </c>
      <c r="BD23" s="35">
        <f t="shared" si="10"/>
        <v>158933.37938594772</v>
      </c>
      <c r="BE23" s="35">
        <f t="shared" si="10"/>
        <v>159885.33699113596</v>
      </c>
      <c r="BF23" s="35">
        <f t="shared" si="10"/>
        <v>160421.67900985948</v>
      </c>
      <c r="BG23" s="35">
        <f t="shared" si="10"/>
        <v>161719.98293710162</v>
      </c>
      <c r="BH23" s="35">
        <f t="shared" si="10"/>
        <v>162179.13920405312</v>
      </c>
      <c r="BI23" s="35">
        <f t="shared" si="10"/>
        <v>161895.13521996891</v>
      </c>
      <c r="BJ23" s="35">
        <f t="shared" si="10"/>
        <v>163100.42042071657</v>
      </c>
      <c r="BK23" s="35">
        <f t="shared" si="10"/>
        <v>160856.0962538071</v>
      </c>
      <c r="BL23" s="35">
        <f t="shared" si="10"/>
        <v>160420.68944893932</v>
      </c>
      <c r="BM23" s="35">
        <f t="shared" si="10"/>
        <v>160291.05696839912</v>
      </c>
      <c r="BN23" s="35">
        <f t="shared" si="10"/>
        <v>160052.57278664201</v>
      </c>
      <c r="BO23" s="35">
        <f t="shared" ref="BO23:CH23" si="11">BO28*BO30</f>
        <v>159553.83408288434</v>
      </c>
      <c r="BP23" s="35">
        <f t="shared" si="11"/>
        <v>159527.11593804017</v>
      </c>
      <c r="BQ23" s="35">
        <f t="shared" si="11"/>
        <v>160479.07354322841</v>
      </c>
      <c r="BR23" s="35">
        <f t="shared" si="11"/>
        <v>161015.41556195193</v>
      </c>
      <c r="BS23" s="35">
        <f t="shared" si="11"/>
        <v>162313.71948919407</v>
      </c>
      <c r="BT23" s="35">
        <f t="shared" si="11"/>
        <v>162772.87575614557</v>
      </c>
      <c r="BU23" s="35">
        <f t="shared" si="11"/>
        <v>162488.87177206136</v>
      </c>
      <c r="BV23" s="35">
        <f t="shared" si="11"/>
        <v>163694.15697280903</v>
      </c>
      <c r="BW23" s="35">
        <f t="shared" si="11"/>
        <v>161449.83280589955</v>
      </c>
      <c r="BX23" s="35">
        <f t="shared" si="11"/>
        <v>161014.42600103177</v>
      </c>
      <c r="BY23" s="35">
        <f t="shared" si="11"/>
        <v>160884.79352049157</v>
      </c>
      <c r="BZ23" s="35">
        <f t="shared" si="11"/>
        <v>160646.30933873446</v>
      </c>
      <c r="CA23" s="35">
        <f t="shared" si="11"/>
        <v>160147.57063497679</v>
      </c>
      <c r="CB23" s="35">
        <f t="shared" si="11"/>
        <v>160120.85249013262</v>
      </c>
      <c r="CC23" s="35">
        <f t="shared" si="11"/>
        <v>161072.81009532086</v>
      </c>
      <c r="CD23" s="35">
        <f t="shared" si="11"/>
        <v>161609.15211404438</v>
      </c>
      <c r="CE23" s="35">
        <f t="shared" si="11"/>
        <v>162907.45604128652</v>
      </c>
      <c r="CF23" s="35">
        <f t="shared" si="11"/>
        <v>163366.61230823802</v>
      </c>
      <c r="CG23" s="35">
        <f t="shared" si="11"/>
        <v>163082.60832415381</v>
      </c>
      <c r="CH23" s="35">
        <f t="shared" si="11"/>
        <v>164287.89352490148</v>
      </c>
    </row>
    <row r="24" spans="1:86" x14ac:dyDescent="0.2">
      <c r="A24" s="98">
        <v>12</v>
      </c>
      <c r="B24" s="94" t="s">
        <v>166</v>
      </c>
      <c r="C24" s="35">
        <f t="shared" ref="C24:N24" si="12">C32-C23</f>
        <v>643020.40850665513</v>
      </c>
      <c r="D24" s="35">
        <f t="shared" si="12"/>
        <v>380403.57291152299</v>
      </c>
      <c r="E24" s="35">
        <f t="shared" si="12"/>
        <v>81682.386392063141</v>
      </c>
      <c r="F24" s="35">
        <f t="shared" si="12"/>
        <v>22533.482973820268</v>
      </c>
      <c r="G24" s="35">
        <f t="shared" si="12"/>
        <v>-1654.708022422099</v>
      </c>
      <c r="H24" s="35">
        <f t="shared" si="12"/>
        <v>1654.7080224220699</v>
      </c>
      <c r="I24" s="35">
        <f t="shared" si="12"/>
        <v>99505.544917233841</v>
      </c>
      <c r="J24" s="35">
        <f t="shared" si="12"/>
        <v>447283.17929851031</v>
      </c>
      <c r="K24" s="35">
        <f t="shared" si="12"/>
        <v>1183670.9834712683</v>
      </c>
      <c r="L24" s="35">
        <f t="shared" si="12"/>
        <v>1858349.5365043166</v>
      </c>
      <c r="M24" s="35">
        <f t="shared" si="12"/>
        <v>1917879.6833884008</v>
      </c>
      <c r="N24" s="35">
        <f t="shared" si="12"/>
        <v>1544671.6082876532</v>
      </c>
      <c r="O24" s="72">
        <f>O26*O30*O$14</f>
        <v>732513.096673653</v>
      </c>
      <c r="P24" s="72">
        <f t="shared" ref="P24:Z24" si="13">P26*P30*P$14</f>
        <v>257704.3818957145</v>
      </c>
      <c r="Q24" s="72">
        <f t="shared" si="13"/>
        <v>42577.583880915139</v>
      </c>
      <c r="R24" s="72">
        <f t="shared" si="13"/>
        <v>0</v>
      </c>
      <c r="S24" s="72">
        <f t="shared" si="13"/>
        <v>0</v>
      </c>
      <c r="T24" s="72">
        <f t="shared" si="13"/>
        <v>4035.3913265836363</v>
      </c>
      <c r="U24" s="72">
        <f t="shared" si="13"/>
        <v>158333.60102138348</v>
      </c>
      <c r="V24" s="72">
        <f t="shared" si="13"/>
        <v>755654.3291455314</v>
      </c>
      <c r="W24" s="72">
        <f t="shared" si="13"/>
        <v>1357345.7867949717</v>
      </c>
      <c r="X24" s="72">
        <f t="shared" si="13"/>
        <v>1696919.5328498706</v>
      </c>
      <c r="Y24" s="72">
        <f t="shared" si="13"/>
        <v>1852205.5253337515</v>
      </c>
      <c r="Z24" s="72">
        <f t="shared" si="13"/>
        <v>1238575.6898548347</v>
      </c>
      <c r="AA24" s="72">
        <f>AA26*AA30*AA$14</f>
        <v>735276.34668577102</v>
      </c>
      <c r="AB24" s="72">
        <f t="shared" ref="AB24:AL24" si="14">AB26*AB30*AB$14</f>
        <v>258679.17679628538</v>
      </c>
      <c r="AC24" s="72">
        <f t="shared" si="14"/>
        <v>42738.76953845036</v>
      </c>
      <c r="AD24" s="72">
        <f t="shared" si="14"/>
        <v>0</v>
      </c>
      <c r="AE24" s="72">
        <f t="shared" si="14"/>
        <v>0</v>
      </c>
      <c r="AF24" s="72">
        <f t="shared" si="14"/>
        <v>4050.7418359974881</v>
      </c>
      <c r="AG24" s="72">
        <f t="shared" si="14"/>
        <v>158932.29545938762</v>
      </c>
      <c r="AH24" s="72">
        <f t="shared" si="14"/>
        <v>758502.03135608381</v>
      </c>
      <c r="AI24" s="72">
        <f t="shared" si="14"/>
        <v>1362419.7396719006</v>
      </c>
      <c r="AJ24" s="72">
        <f t="shared" si="14"/>
        <v>1703244.8277457734</v>
      </c>
      <c r="AK24" s="72">
        <f t="shared" si="14"/>
        <v>1859121.8128685199</v>
      </c>
      <c r="AL24" s="72">
        <f t="shared" si="14"/>
        <v>1243166.3167578932</v>
      </c>
      <c r="AM24" s="72">
        <f>AM26*AM30*AM$14</f>
        <v>738041.18231086177</v>
      </c>
      <c r="AN24" s="72">
        <f t="shared" ref="AN24:AX24" si="15">AN26*AN30*AN$14</f>
        <v>259654.5296765966</v>
      </c>
      <c r="AO24" s="72">
        <f t="shared" si="15"/>
        <v>42900.047391957123</v>
      </c>
      <c r="AP24" s="72">
        <f t="shared" si="15"/>
        <v>0</v>
      </c>
      <c r="AQ24" s="72">
        <f t="shared" si="15"/>
        <v>0</v>
      </c>
      <c r="AR24" s="72">
        <f t="shared" si="15"/>
        <v>4066.1010875933516</v>
      </c>
      <c r="AS24" s="72">
        <f t="shared" si="15"/>
        <v>159531.33270802454</v>
      </c>
      <c r="AT24" s="72">
        <f t="shared" si="15"/>
        <v>761351.36911391793</v>
      </c>
      <c r="AU24" s="72">
        <f t="shared" si="15"/>
        <v>1367496.6281172489</v>
      </c>
      <c r="AV24" s="72">
        <f t="shared" si="15"/>
        <v>1709573.7916153038</v>
      </c>
      <c r="AW24" s="72">
        <f t="shared" si="15"/>
        <v>1866042.1058010815</v>
      </c>
      <c r="AX24" s="72">
        <f t="shared" si="15"/>
        <v>1247759.6201799554</v>
      </c>
      <c r="AY24" s="72">
        <f>AY26*AY30*AY$14</f>
        <v>740806.19844740489</v>
      </c>
      <c r="AZ24" s="72">
        <f t="shared" ref="AZ24:BJ24" si="16">AZ26*AZ30*AZ$14</f>
        <v>260629.94621020253</v>
      </c>
      <c r="BA24" s="72">
        <f t="shared" si="16"/>
        <v>43061.335769476005</v>
      </c>
      <c r="BB24" s="72">
        <f t="shared" si="16"/>
        <v>0</v>
      </c>
      <c r="BC24" s="72">
        <f t="shared" si="16"/>
        <v>0</v>
      </c>
      <c r="BD24" s="72">
        <f t="shared" si="16"/>
        <v>4081.461340726346</v>
      </c>
      <c r="BE24" s="72">
        <f t="shared" si="16"/>
        <v>160130.40905304556</v>
      </c>
      <c r="BF24" s="72">
        <f t="shared" si="16"/>
        <v>764200.89292783616</v>
      </c>
      <c r="BG24" s="72">
        <f t="shared" si="16"/>
        <v>1372573.8484744676</v>
      </c>
      <c r="BH24" s="72">
        <f t="shared" si="16"/>
        <v>1715903.1694305211</v>
      </c>
      <c r="BI24" s="72">
        <f t="shared" si="16"/>
        <v>1872962.8512355832</v>
      </c>
      <c r="BJ24" s="72">
        <f t="shared" si="16"/>
        <v>1252353.2242843986</v>
      </c>
      <c r="BK24" s="72">
        <f>BK26*BK30*BK$14</f>
        <v>743569.85482592182</v>
      </c>
      <c r="BL24" s="72">
        <f t="shared" ref="BL24:BV24" si="17">BL26*BL30*BL$14</f>
        <v>261604.88449536671</v>
      </c>
      <c r="BM24" s="72">
        <f t="shared" si="17"/>
        <v>43222.545137631387</v>
      </c>
      <c r="BN24" s="72">
        <f t="shared" si="17"/>
        <v>0</v>
      </c>
      <c r="BO24" s="72">
        <f t="shared" si="17"/>
        <v>0</v>
      </c>
      <c r="BP24" s="72">
        <f t="shared" si="17"/>
        <v>4096.8141090559475</v>
      </c>
      <c r="BQ24" s="72">
        <f t="shared" si="17"/>
        <v>160729.19155175873</v>
      </c>
      <c r="BR24" s="72">
        <f t="shared" si="17"/>
        <v>767049.01389208122</v>
      </c>
      <c r="BS24" s="72">
        <f t="shared" si="17"/>
        <v>1377648.5470050839</v>
      </c>
      <c r="BT24" s="72">
        <f t="shared" si="17"/>
        <v>1722229.3936668227</v>
      </c>
      <c r="BU24" s="72">
        <f t="shared" si="17"/>
        <v>1879880.155081979</v>
      </c>
      <c r="BV24" s="72">
        <f t="shared" si="17"/>
        <v>1256944.5253613859</v>
      </c>
      <c r="BW24" s="72">
        <f>BW26*BW30*BW$14</f>
        <v>746333.68767025659</v>
      </c>
      <c r="BX24" s="72">
        <f t="shared" ref="BX24:CH24" si="18">BX26*BX30*BX$14</f>
        <v>262579.88500024332</v>
      </c>
      <c r="BY24" s="72">
        <f t="shared" si="18"/>
        <v>43383.764792436123</v>
      </c>
      <c r="BZ24" s="72">
        <f t="shared" si="18"/>
        <v>0</v>
      </c>
      <c r="CA24" s="72">
        <f t="shared" si="18"/>
        <v>0</v>
      </c>
      <c r="CB24" s="72">
        <f t="shared" si="18"/>
        <v>4112.1678561406306</v>
      </c>
      <c r="CC24" s="72">
        <f t="shared" si="18"/>
        <v>161328.01226691296</v>
      </c>
      <c r="CD24" s="72">
        <f t="shared" si="18"/>
        <v>769897.31674997101</v>
      </c>
      <c r="CE24" s="72">
        <f t="shared" si="18"/>
        <v>1382723.5701303689</v>
      </c>
      <c r="CF24" s="72">
        <f t="shared" si="18"/>
        <v>1728556.0227708162</v>
      </c>
      <c r="CG24" s="72">
        <f t="shared" si="18"/>
        <v>1886797.9014745243</v>
      </c>
      <c r="CH24" s="72">
        <f t="shared" si="18"/>
        <v>1261536.1205960866</v>
      </c>
    </row>
    <row r="25" spans="1:86" x14ac:dyDescent="0.2">
      <c r="A25" s="98">
        <v>13</v>
      </c>
      <c r="B25" s="94" t="s">
        <v>167</v>
      </c>
      <c r="C25" s="73">
        <f t="shared" ref="C25:N25" si="19">C24/C30</f>
        <v>4.0301367477054972</v>
      </c>
      <c r="D25" s="73">
        <f t="shared" si="19"/>
        <v>2.3907761962348961</v>
      </c>
      <c r="E25" s="73">
        <f t="shared" si="19"/>
        <v>0.51378386479012184</v>
      </c>
      <c r="F25" s="73">
        <f t="shared" si="19"/>
        <v>0.14195124746486584</v>
      </c>
      <c r="G25" s="73">
        <f t="shared" si="19"/>
        <v>-1.0457149860159755E-2</v>
      </c>
      <c r="H25" s="73">
        <f t="shared" si="19"/>
        <v>1.0458934469515643E-2</v>
      </c>
      <c r="I25" s="73">
        <f t="shared" si="19"/>
        <v>0.62514477996905138</v>
      </c>
      <c r="J25" s="73">
        <f t="shared" si="19"/>
        <v>2.8005258105019615</v>
      </c>
      <c r="K25" s="73">
        <f t="shared" si="19"/>
        <v>7.3508065993769227</v>
      </c>
      <c r="L25" s="73">
        <f t="shared" si="19"/>
        <v>11.507520815557104</v>
      </c>
      <c r="M25" s="73">
        <f t="shared" si="19"/>
        <v>11.897295232647041</v>
      </c>
      <c r="N25" s="73">
        <f t="shared" si="19"/>
        <v>9.5102949020610215</v>
      </c>
      <c r="O25" s="108">
        <f>O24/O30</f>
        <v>4.5738331262833229</v>
      </c>
      <c r="P25" s="74">
        <f t="shared" ref="P25:Z25" si="20">P24/P30</f>
        <v>1.6135466862166166</v>
      </c>
      <c r="Q25" s="74">
        <f t="shared" si="20"/>
        <v>0.26680693236652719</v>
      </c>
      <c r="R25" s="74">
        <f t="shared" si="20"/>
        <v>0</v>
      </c>
      <c r="S25" s="74">
        <f t="shared" si="20"/>
        <v>0</v>
      </c>
      <c r="T25" s="74">
        <f t="shared" si="20"/>
        <v>2.541018403490735E-2</v>
      </c>
      <c r="U25" s="74">
        <f t="shared" si="20"/>
        <v>0.99099717736138671</v>
      </c>
      <c r="V25" s="74">
        <f t="shared" si="20"/>
        <v>4.7135891384753137</v>
      </c>
      <c r="W25" s="74">
        <f t="shared" si="20"/>
        <v>8.3980658235368786</v>
      </c>
      <c r="X25" s="74">
        <f t="shared" si="20"/>
        <v>10.468995822381828</v>
      </c>
      <c r="Y25" s="74">
        <f t="shared" si="20"/>
        <v>11.447287907725762</v>
      </c>
      <c r="Z25" s="74">
        <f t="shared" si="20"/>
        <v>7.5976450264372977</v>
      </c>
      <c r="AA25" s="74">
        <f>AA24/AA30</f>
        <v>4.573951009845981</v>
      </c>
      <c r="AB25" s="74">
        <f t="shared" ref="AB25:AL25" si="21">AB24/AB30</f>
        <v>1.6135882729178881</v>
      </c>
      <c r="AC25" s="74">
        <f t="shared" si="21"/>
        <v>0.26681380890768225</v>
      </c>
      <c r="AD25" s="74">
        <f t="shared" si="21"/>
        <v>0</v>
      </c>
      <c r="AE25" s="74">
        <f t="shared" si="21"/>
        <v>0</v>
      </c>
      <c r="AF25" s="74">
        <f t="shared" si="21"/>
        <v>2.5410838943588785E-2</v>
      </c>
      <c r="AG25" s="74">
        <f t="shared" si="21"/>
        <v>0.99102271879996273</v>
      </c>
      <c r="AH25" s="74">
        <f t="shared" si="21"/>
        <v>4.7137106240357198</v>
      </c>
      <c r="AI25" s="74">
        <f t="shared" si="21"/>
        <v>8.3982822708560931</v>
      </c>
      <c r="AJ25" s="74">
        <f t="shared" si="21"/>
        <v>10.469265644758579</v>
      </c>
      <c r="AK25" s="74">
        <f t="shared" si="21"/>
        <v>11.447582944086747</v>
      </c>
      <c r="AL25" s="74">
        <f t="shared" si="21"/>
        <v>7.5978408441330467</v>
      </c>
      <c r="AM25" s="74">
        <f>AM24/AM30</f>
        <v>4.5740778436772898</v>
      </c>
      <c r="AN25" s="74">
        <f t="shared" ref="AN25:AX25" si="22">AN24/AN30</f>
        <v>1.6136330170750444</v>
      </c>
      <c r="AO25" s="74">
        <f t="shared" si="22"/>
        <v>0.26682120754784194</v>
      </c>
      <c r="AP25" s="74">
        <f t="shared" si="22"/>
        <v>0</v>
      </c>
      <c r="AQ25" s="74">
        <f t="shared" si="22"/>
        <v>0</v>
      </c>
      <c r="AR25" s="74">
        <f t="shared" si="22"/>
        <v>2.5411543575984949E-2</v>
      </c>
      <c r="AS25" s="74">
        <f t="shared" si="22"/>
        <v>0.99105019946341311</v>
      </c>
      <c r="AT25" s="74">
        <f t="shared" si="22"/>
        <v>4.7138413333452078</v>
      </c>
      <c r="AU25" s="74">
        <f t="shared" si="22"/>
        <v>8.398515151863025</v>
      </c>
      <c r="AV25" s="74">
        <f t="shared" si="22"/>
        <v>10.469555953305798</v>
      </c>
      <c r="AW25" s="74">
        <f t="shared" si="22"/>
        <v>11.447900380981219</v>
      </c>
      <c r="AX25" s="74">
        <f t="shared" si="22"/>
        <v>7.5980515292194992</v>
      </c>
      <c r="AY25" s="74">
        <f>AY24/AY30</f>
        <v>4.5742048523176777</v>
      </c>
      <c r="AZ25" s="74">
        <f t="shared" ref="AZ25:BJ25" si="23">AZ24/AZ30</f>
        <v>1.6136778229009585</v>
      </c>
      <c r="BA25" s="74">
        <f t="shared" si="23"/>
        <v>0.26682861638519789</v>
      </c>
      <c r="BB25" s="74">
        <f t="shared" si="23"/>
        <v>0</v>
      </c>
      <c r="BC25" s="74">
        <f t="shared" si="23"/>
        <v>0</v>
      </c>
      <c r="BD25" s="74">
        <f t="shared" si="23"/>
        <v>2.5412249179542656E-2</v>
      </c>
      <c r="BE25" s="74">
        <f t="shared" si="23"/>
        <v>0.99107771800216349</v>
      </c>
      <c r="BF25" s="74">
        <f t="shared" si="23"/>
        <v>4.7139722228051628</v>
      </c>
      <c r="BG25" s="74">
        <f t="shared" si="23"/>
        <v>8.3987483538388492</v>
      </c>
      <c r="BH25" s="74">
        <f t="shared" si="23"/>
        <v>10.469846661971573</v>
      </c>
      <c r="BI25" s="74">
        <f t="shared" si="23"/>
        <v>11.448218255383967</v>
      </c>
      <c r="BJ25" s="74">
        <f t="shared" si="23"/>
        <v>7.5982625046832544</v>
      </c>
      <c r="BK25" s="74">
        <f>BK24/BK30</f>
        <v>4.5743225583404907</v>
      </c>
      <c r="BL25" s="74">
        <f t="shared" ref="BL25:BV25" si="24">BL24/BL30</f>
        <v>1.6137193469701179</v>
      </c>
      <c r="BM25" s="74">
        <f t="shared" si="24"/>
        <v>0.266835482569862</v>
      </c>
      <c r="BN25" s="74">
        <f t="shared" si="24"/>
        <v>0</v>
      </c>
      <c r="BO25" s="74">
        <f t="shared" si="24"/>
        <v>0</v>
      </c>
      <c r="BP25" s="74">
        <f t="shared" si="24"/>
        <v>2.5412903101891617E-2</v>
      </c>
      <c r="BQ25" s="74">
        <f t="shared" si="24"/>
        <v>0.99110322097377312</v>
      </c>
      <c r="BR25" s="74">
        <f t="shared" si="24"/>
        <v>4.7140935254008953</v>
      </c>
      <c r="BS25" s="74">
        <f t="shared" si="24"/>
        <v>8.3989644751751786</v>
      </c>
      <c r="BT25" s="74">
        <f t="shared" si="24"/>
        <v>10.470116077979347</v>
      </c>
      <c r="BU25" s="74">
        <f t="shared" si="24"/>
        <v>11.448512847402172</v>
      </c>
      <c r="BV25" s="74">
        <f t="shared" si="24"/>
        <v>7.5984580274655933</v>
      </c>
      <c r="BW25" s="74">
        <f>BW24/BW30</f>
        <v>4.5744404802256566</v>
      </c>
      <c r="BX25" s="74">
        <f t="shared" ref="BX25:CH25" si="25">BX24/BX30</f>
        <v>1.6137609471907182</v>
      </c>
      <c r="BY25" s="74">
        <f t="shared" si="25"/>
        <v>0.26684236134649669</v>
      </c>
      <c r="BZ25" s="74">
        <f t="shared" si="25"/>
        <v>0</v>
      </c>
      <c r="CA25" s="74">
        <f t="shared" si="25"/>
        <v>0</v>
      </c>
      <c r="CB25" s="74">
        <f t="shared" si="25"/>
        <v>2.5413558223475869E-2</v>
      </c>
      <c r="CC25" s="74">
        <f t="shared" si="25"/>
        <v>0.99112877071555894</v>
      </c>
      <c r="CD25" s="74">
        <f t="shared" si="25"/>
        <v>4.714215050454774</v>
      </c>
      <c r="CE25" s="74">
        <f t="shared" si="25"/>
        <v>8.399180992858776</v>
      </c>
      <c r="CF25" s="74">
        <f t="shared" si="25"/>
        <v>10.470385988072058</v>
      </c>
      <c r="CG25" s="74">
        <f t="shared" si="25"/>
        <v>11.448807979675882</v>
      </c>
      <c r="CH25" s="74">
        <f t="shared" si="25"/>
        <v>7.5986539088192853</v>
      </c>
    </row>
    <row r="26" spans="1:86" x14ac:dyDescent="0.2">
      <c r="A26" s="98">
        <v>14</v>
      </c>
      <c r="B26" s="94" t="s">
        <v>168</v>
      </c>
      <c r="C26" s="109">
        <f>SUM(C25:N25)/SUM(C$13:N$13)</f>
        <v>1.2704764259488948E-2</v>
      </c>
      <c r="D26" s="109">
        <f>C26</f>
        <v>1.2704764259488948E-2</v>
      </c>
      <c r="E26" s="109">
        <f t="shared" ref="E26:N26" si="26">D26</f>
        <v>1.2704764259488948E-2</v>
      </c>
      <c r="F26" s="109">
        <f t="shared" si="26"/>
        <v>1.2704764259488948E-2</v>
      </c>
      <c r="G26" s="109">
        <f t="shared" si="26"/>
        <v>1.2704764259488948E-2</v>
      </c>
      <c r="H26" s="109">
        <f t="shared" si="26"/>
        <v>1.2704764259488948E-2</v>
      </c>
      <c r="I26" s="109">
        <f t="shared" si="26"/>
        <v>1.2704764259488948E-2</v>
      </c>
      <c r="J26" s="109">
        <f t="shared" si="26"/>
        <v>1.2704764259488948E-2</v>
      </c>
      <c r="K26" s="109">
        <f t="shared" si="26"/>
        <v>1.2704764259488948E-2</v>
      </c>
      <c r="L26" s="109">
        <f t="shared" si="26"/>
        <v>1.2704764259488948E-2</v>
      </c>
      <c r="M26" s="109">
        <f t="shared" si="26"/>
        <v>1.2704764259488948E-2</v>
      </c>
      <c r="N26" s="109">
        <f t="shared" si="26"/>
        <v>1.2704764259488948E-2</v>
      </c>
      <c r="O26" s="76">
        <f>((SUM(C31:N31)/AVERAGE(C30:N30)+O21)*AVERAGE(O30:Z30)-SUM(O23:Z23))/(O30*O$14+P30*P$14+Q30*Q$14+R30*R$14+S30*S$14+T30*T$14+U30*U$14+V30*V$14+W30*W$14+X30*X$14+Y30*Y$14+Z30*Z$14)</f>
        <v>1.2705092017453675E-2</v>
      </c>
      <c r="P26" s="75">
        <f>O26</f>
        <v>1.2705092017453675E-2</v>
      </c>
      <c r="Q26" s="75">
        <f t="shared" ref="Q26:Z26" si="27">P26</f>
        <v>1.2705092017453675E-2</v>
      </c>
      <c r="R26" s="75">
        <f t="shared" si="27"/>
        <v>1.2705092017453675E-2</v>
      </c>
      <c r="S26" s="75">
        <f t="shared" si="27"/>
        <v>1.2705092017453675E-2</v>
      </c>
      <c r="T26" s="75">
        <f t="shared" si="27"/>
        <v>1.2705092017453675E-2</v>
      </c>
      <c r="U26" s="75">
        <f t="shared" si="27"/>
        <v>1.2705092017453675E-2</v>
      </c>
      <c r="V26" s="75">
        <f t="shared" si="27"/>
        <v>1.2705092017453675E-2</v>
      </c>
      <c r="W26" s="75">
        <f t="shared" si="27"/>
        <v>1.2705092017453675E-2</v>
      </c>
      <c r="X26" s="75">
        <f t="shared" si="27"/>
        <v>1.2705092017453675E-2</v>
      </c>
      <c r="Y26" s="75">
        <f t="shared" si="27"/>
        <v>1.2705092017453675E-2</v>
      </c>
      <c r="Z26" s="75">
        <f t="shared" si="27"/>
        <v>1.2705092017453675E-2</v>
      </c>
      <c r="AA26" s="76">
        <f>((SUM(O31:Z31)/AVERAGE(O30:Z30)+AA21)*AVERAGE(AA30:AL30)-SUM(AA23:AL23))/(AA30*AA$14+AB30*AB$14+AC30*AC$14+AD30*AD$14+AE30*AE$14+AF30*AF$14+AG30*AG$14+AH30*AH$14+AI30*AI$14+AJ30*AJ$14+AK30*AK$14+AL30*AL$14)</f>
        <v>1.2705419471794393E-2</v>
      </c>
      <c r="AB26" s="75">
        <f>AA26</f>
        <v>1.2705419471794393E-2</v>
      </c>
      <c r="AC26" s="75">
        <f t="shared" ref="AC26:AL26" si="28">AB26</f>
        <v>1.2705419471794393E-2</v>
      </c>
      <c r="AD26" s="75">
        <f t="shared" si="28"/>
        <v>1.2705419471794393E-2</v>
      </c>
      <c r="AE26" s="75">
        <f t="shared" si="28"/>
        <v>1.2705419471794393E-2</v>
      </c>
      <c r="AF26" s="75">
        <f t="shared" si="28"/>
        <v>1.2705419471794393E-2</v>
      </c>
      <c r="AG26" s="75">
        <f t="shared" si="28"/>
        <v>1.2705419471794393E-2</v>
      </c>
      <c r="AH26" s="75">
        <f t="shared" si="28"/>
        <v>1.2705419471794393E-2</v>
      </c>
      <c r="AI26" s="75">
        <f t="shared" si="28"/>
        <v>1.2705419471794393E-2</v>
      </c>
      <c r="AJ26" s="75">
        <f t="shared" si="28"/>
        <v>1.2705419471794393E-2</v>
      </c>
      <c r="AK26" s="75">
        <f t="shared" si="28"/>
        <v>1.2705419471794393E-2</v>
      </c>
      <c r="AL26" s="75">
        <f t="shared" si="28"/>
        <v>1.2705419471794393E-2</v>
      </c>
      <c r="AM26" s="76">
        <f>((SUM(AA31:AL31)/AVERAGE(AA30:AL30)+AM21)*AVERAGE(AM30:AX30)-SUM(AM23:AX23))/(AM30*AM$14+AN30*AN$14+AO30*AO$14+AP30*AP$14+AQ30*AQ$14+AR30*AR$14+AS30*AS$14+AT30*AT$14+AU30*AU$14+AV30*AV$14+AW30*AW$14+AX30*AX$14)</f>
        <v>1.2705771787992474E-2</v>
      </c>
      <c r="AN26" s="75">
        <f>AM26</f>
        <v>1.2705771787992474E-2</v>
      </c>
      <c r="AO26" s="75">
        <f t="shared" ref="AO26:AX26" si="29">AN26</f>
        <v>1.2705771787992474E-2</v>
      </c>
      <c r="AP26" s="75">
        <f t="shared" si="29"/>
        <v>1.2705771787992474E-2</v>
      </c>
      <c r="AQ26" s="75">
        <f t="shared" si="29"/>
        <v>1.2705771787992474E-2</v>
      </c>
      <c r="AR26" s="75">
        <f t="shared" si="29"/>
        <v>1.2705771787992474E-2</v>
      </c>
      <c r="AS26" s="75">
        <f t="shared" si="29"/>
        <v>1.2705771787992474E-2</v>
      </c>
      <c r="AT26" s="75">
        <f t="shared" si="29"/>
        <v>1.2705771787992474E-2</v>
      </c>
      <c r="AU26" s="75">
        <f t="shared" si="29"/>
        <v>1.2705771787992474E-2</v>
      </c>
      <c r="AV26" s="75">
        <f t="shared" si="29"/>
        <v>1.2705771787992474E-2</v>
      </c>
      <c r="AW26" s="75">
        <f t="shared" si="29"/>
        <v>1.2705771787992474E-2</v>
      </c>
      <c r="AX26" s="75">
        <f t="shared" si="29"/>
        <v>1.2705771787992474E-2</v>
      </c>
      <c r="AY26" s="76">
        <f>((SUM(AM31:AX31)/AVERAGE(AM30:AX30)+AY21)*AVERAGE(AY30:BJ30)-SUM(AY23:BJ23))/(AY30*AY$14+AZ30*AZ$14+BA30*BA$14+BB30*BB$14+BC30*BC$14+BD30*BD$14+BE30*BE$14+BF30*BF$14+BG30*BG$14+BH30*BH$14+BI30*BI$14+BJ30*BJ$14)</f>
        <v>1.2706124589771328E-2</v>
      </c>
      <c r="AZ26" s="75">
        <f>AY26</f>
        <v>1.2706124589771328E-2</v>
      </c>
      <c r="BA26" s="75">
        <f t="shared" ref="BA26:BJ26" si="30">AZ26</f>
        <v>1.2706124589771328E-2</v>
      </c>
      <c r="BB26" s="75">
        <f t="shared" si="30"/>
        <v>1.2706124589771328E-2</v>
      </c>
      <c r="BC26" s="75">
        <f t="shared" si="30"/>
        <v>1.2706124589771328E-2</v>
      </c>
      <c r="BD26" s="75">
        <f t="shared" si="30"/>
        <v>1.2706124589771328E-2</v>
      </c>
      <c r="BE26" s="75">
        <f t="shared" si="30"/>
        <v>1.2706124589771328E-2</v>
      </c>
      <c r="BF26" s="75">
        <f t="shared" si="30"/>
        <v>1.2706124589771328E-2</v>
      </c>
      <c r="BG26" s="75">
        <f t="shared" si="30"/>
        <v>1.2706124589771328E-2</v>
      </c>
      <c r="BH26" s="75">
        <f t="shared" si="30"/>
        <v>1.2706124589771328E-2</v>
      </c>
      <c r="BI26" s="75">
        <f t="shared" si="30"/>
        <v>1.2706124589771328E-2</v>
      </c>
      <c r="BJ26" s="75">
        <f t="shared" si="30"/>
        <v>1.2706124589771328E-2</v>
      </c>
      <c r="BK26" s="76">
        <f>((SUM(AY31:BJ31)/AVERAGE(AY30:BJ30)+BK21)*AVERAGE(BK30:BV30)-SUM(BK23:BV23))/(BK30*BK$14+BL30*BL$14+BM30*BM$14+BN30*BN$14+BO30*BO$14+BP30*BP$14+BQ30*BQ$14+BR30*BR$14+BS30*BS$14+BT30*BT$14+BU30*BU$14+BV30*BV$14)</f>
        <v>1.2706451550945809E-2</v>
      </c>
      <c r="BL26" s="75">
        <f>BK26</f>
        <v>1.2706451550945809E-2</v>
      </c>
      <c r="BM26" s="75">
        <f t="shared" ref="BM26:BV26" si="31">BL26</f>
        <v>1.2706451550945809E-2</v>
      </c>
      <c r="BN26" s="75">
        <f t="shared" si="31"/>
        <v>1.2706451550945809E-2</v>
      </c>
      <c r="BO26" s="75">
        <f t="shared" si="31"/>
        <v>1.2706451550945809E-2</v>
      </c>
      <c r="BP26" s="75">
        <f t="shared" si="31"/>
        <v>1.2706451550945809E-2</v>
      </c>
      <c r="BQ26" s="75">
        <f t="shared" si="31"/>
        <v>1.2706451550945809E-2</v>
      </c>
      <c r="BR26" s="75">
        <f t="shared" si="31"/>
        <v>1.2706451550945809E-2</v>
      </c>
      <c r="BS26" s="75">
        <f t="shared" si="31"/>
        <v>1.2706451550945809E-2</v>
      </c>
      <c r="BT26" s="75">
        <f t="shared" si="31"/>
        <v>1.2706451550945809E-2</v>
      </c>
      <c r="BU26" s="75">
        <f t="shared" si="31"/>
        <v>1.2706451550945809E-2</v>
      </c>
      <c r="BV26" s="75">
        <f t="shared" si="31"/>
        <v>1.2706451550945809E-2</v>
      </c>
      <c r="BW26" s="76">
        <f>((SUM(BK31:BV31)/AVERAGE(BK30:BV30)+BW21)*AVERAGE(BW30:CH30)-SUM(BW23:CH23))/(BW30*BW$14+BX30*BX$14+BY30*BY$14+BZ30*BZ$14+CA30*CA$14+CB30*CB$14+CC30*CC$14+CD30*CD$14+CE30*CE$14+CF30*CF$14+CG30*CG$14+CH30*CH$14)</f>
        <v>1.2706779111737936E-2</v>
      </c>
      <c r="BX26" s="75">
        <f>BW26</f>
        <v>1.2706779111737936E-2</v>
      </c>
      <c r="BY26" s="75">
        <f t="shared" ref="BY26:CH26" si="32">BX26</f>
        <v>1.2706779111737936E-2</v>
      </c>
      <c r="BZ26" s="75">
        <f t="shared" si="32"/>
        <v>1.2706779111737936E-2</v>
      </c>
      <c r="CA26" s="75">
        <f t="shared" si="32"/>
        <v>1.2706779111737936E-2</v>
      </c>
      <c r="CB26" s="75">
        <f t="shared" si="32"/>
        <v>1.2706779111737936E-2</v>
      </c>
      <c r="CC26" s="75">
        <f t="shared" si="32"/>
        <v>1.2706779111737936E-2</v>
      </c>
      <c r="CD26" s="75">
        <f t="shared" si="32"/>
        <v>1.2706779111737936E-2</v>
      </c>
      <c r="CE26" s="75">
        <f t="shared" si="32"/>
        <v>1.2706779111737936E-2</v>
      </c>
      <c r="CF26" s="75">
        <f t="shared" si="32"/>
        <v>1.2706779111737936E-2</v>
      </c>
      <c r="CG26" s="75">
        <f t="shared" si="32"/>
        <v>1.2706779111737936E-2</v>
      </c>
      <c r="CH26" s="75">
        <f t="shared" si="32"/>
        <v>1.2706779111737936E-2</v>
      </c>
    </row>
    <row r="27" spans="1:86" x14ac:dyDescent="0.2">
      <c r="A27" s="98">
        <v>15</v>
      </c>
      <c r="B27" s="94" t="s">
        <v>169</v>
      </c>
      <c r="C27" s="94">
        <f>ROUND(C26*C$14,4)</f>
        <v>4.5736999999999997</v>
      </c>
      <c r="D27" s="94">
        <f t="shared" ref="D27:BO27" si="33">ROUND(D26*D$14,4)</f>
        <v>1.6134999999999999</v>
      </c>
      <c r="E27" s="94">
        <f t="shared" si="33"/>
        <v>0.26679999999999998</v>
      </c>
      <c r="F27" s="94">
        <f t="shared" si="33"/>
        <v>0</v>
      </c>
      <c r="G27" s="94">
        <f t="shared" si="33"/>
        <v>0</v>
      </c>
      <c r="H27" s="94">
        <f t="shared" si="33"/>
        <v>2.5399999999999999E-2</v>
      </c>
      <c r="I27" s="94">
        <f t="shared" si="33"/>
        <v>0.99099999999999999</v>
      </c>
      <c r="J27" s="94">
        <f t="shared" si="33"/>
        <v>4.7134999999999998</v>
      </c>
      <c r="K27" s="94">
        <f t="shared" si="33"/>
        <v>8.3978000000000002</v>
      </c>
      <c r="L27" s="94">
        <f t="shared" si="33"/>
        <v>10.4687</v>
      </c>
      <c r="M27" s="94">
        <f t="shared" si="33"/>
        <v>11.446999999999999</v>
      </c>
      <c r="N27" s="94">
        <f t="shared" si="33"/>
        <v>7.5974000000000004</v>
      </c>
      <c r="O27" s="94">
        <f t="shared" si="33"/>
        <v>4.5738000000000003</v>
      </c>
      <c r="P27" s="14">
        <f t="shared" si="33"/>
        <v>1.6134999999999999</v>
      </c>
      <c r="Q27" s="14">
        <f t="shared" si="33"/>
        <v>0.26679999999999998</v>
      </c>
      <c r="R27" s="14">
        <f t="shared" si="33"/>
        <v>0</v>
      </c>
      <c r="S27" s="14">
        <f t="shared" si="33"/>
        <v>0</v>
      </c>
      <c r="T27" s="14">
        <f t="shared" si="33"/>
        <v>2.5399999999999999E-2</v>
      </c>
      <c r="U27" s="14">
        <f t="shared" si="33"/>
        <v>0.99099999999999999</v>
      </c>
      <c r="V27" s="14">
        <f t="shared" si="33"/>
        <v>4.7135999999999996</v>
      </c>
      <c r="W27" s="14">
        <f t="shared" si="33"/>
        <v>8.3980999999999995</v>
      </c>
      <c r="X27" s="14">
        <f t="shared" si="33"/>
        <v>10.468999999999999</v>
      </c>
      <c r="Y27" s="14">
        <f t="shared" si="33"/>
        <v>11.4473</v>
      </c>
      <c r="Z27" s="14">
        <f t="shared" si="33"/>
        <v>7.5975999999999999</v>
      </c>
      <c r="AA27" s="14">
        <f t="shared" si="33"/>
        <v>4.5739999999999998</v>
      </c>
      <c r="AB27" s="14">
        <f t="shared" si="33"/>
        <v>1.6135999999999999</v>
      </c>
      <c r="AC27" s="14">
        <f t="shared" si="33"/>
        <v>0.26679999999999998</v>
      </c>
      <c r="AD27" s="14">
        <f t="shared" si="33"/>
        <v>0</v>
      </c>
      <c r="AE27" s="14">
        <f t="shared" si="33"/>
        <v>0</v>
      </c>
      <c r="AF27" s="14">
        <f t="shared" si="33"/>
        <v>2.5399999999999999E-2</v>
      </c>
      <c r="AG27" s="14">
        <f t="shared" si="33"/>
        <v>0.99099999999999999</v>
      </c>
      <c r="AH27" s="14">
        <f t="shared" si="33"/>
        <v>4.7137000000000002</v>
      </c>
      <c r="AI27" s="14">
        <f t="shared" si="33"/>
        <v>8.3983000000000008</v>
      </c>
      <c r="AJ27" s="14">
        <f t="shared" si="33"/>
        <v>10.4693</v>
      </c>
      <c r="AK27" s="14">
        <f t="shared" si="33"/>
        <v>11.4476</v>
      </c>
      <c r="AL27" s="14">
        <f t="shared" si="33"/>
        <v>7.5978000000000003</v>
      </c>
      <c r="AM27" s="14">
        <f t="shared" si="33"/>
        <v>4.5740999999999996</v>
      </c>
      <c r="AN27" s="14">
        <f t="shared" si="33"/>
        <v>1.6135999999999999</v>
      </c>
      <c r="AO27" s="14">
        <f t="shared" si="33"/>
        <v>0.26679999999999998</v>
      </c>
      <c r="AP27" s="14">
        <f t="shared" si="33"/>
        <v>0</v>
      </c>
      <c r="AQ27" s="14">
        <f t="shared" si="33"/>
        <v>0</v>
      </c>
      <c r="AR27" s="14">
        <f t="shared" si="33"/>
        <v>2.5399999999999999E-2</v>
      </c>
      <c r="AS27" s="14">
        <f t="shared" si="33"/>
        <v>0.99109999999999998</v>
      </c>
      <c r="AT27" s="14">
        <f t="shared" si="33"/>
        <v>4.7138</v>
      </c>
      <c r="AU27" s="14">
        <f t="shared" si="33"/>
        <v>8.3985000000000003</v>
      </c>
      <c r="AV27" s="14">
        <f t="shared" si="33"/>
        <v>10.4696</v>
      </c>
      <c r="AW27" s="14">
        <f t="shared" si="33"/>
        <v>11.447900000000001</v>
      </c>
      <c r="AX27" s="14">
        <f t="shared" si="33"/>
        <v>7.5980999999999996</v>
      </c>
      <c r="AY27" s="14">
        <f t="shared" si="33"/>
        <v>4.5742000000000003</v>
      </c>
      <c r="AZ27" s="14">
        <f t="shared" si="33"/>
        <v>1.6136999999999999</v>
      </c>
      <c r="BA27" s="14">
        <f t="shared" si="33"/>
        <v>0.26679999999999998</v>
      </c>
      <c r="BB27" s="14">
        <f t="shared" si="33"/>
        <v>0</v>
      </c>
      <c r="BC27" s="14">
        <f t="shared" si="33"/>
        <v>0</v>
      </c>
      <c r="BD27" s="14">
        <f t="shared" si="33"/>
        <v>2.5399999999999999E-2</v>
      </c>
      <c r="BE27" s="14">
        <f t="shared" si="33"/>
        <v>0.99109999999999998</v>
      </c>
      <c r="BF27" s="14">
        <f t="shared" si="33"/>
        <v>4.7140000000000004</v>
      </c>
      <c r="BG27" s="14">
        <f t="shared" si="33"/>
        <v>8.3986999999999998</v>
      </c>
      <c r="BH27" s="14">
        <f t="shared" si="33"/>
        <v>10.469799999999999</v>
      </c>
      <c r="BI27" s="14">
        <f t="shared" si="33"/>
        <v>11.4482</v>
      </c>
      <c r="BJ27" s="14">
        <f t="shared" si="33"/>
        <v>7.5983000000000001</v>
      </c>
      <c r="BK27" s="14">
        <f t="shared" si="33"/>
        <v>4.5743</v>
      </c>
      <c r="BL27" s="14">
        <f t="shared" si="33"/>
        <v>1.6136999999999999</v>
      </c>
      <c r="BM27" s="14">
        <f t="shared" si="33"/>
        <v>0.26679999999999998</v>
      </c>
      <c r="BN27" s="14">
        <f t="shared" si="33"/>
        <v>0</v>
      </c>
      <c r="BO27" s="14">
        <f t="shared" si="33"/>
        <v>0</v>
      </c>
      <c r="BP27" s="14">
        <f t="shared" ref="BP27:CH27" si="34">ROUND(BP26*BP$14,4)</f>
        <v>2.5399999999999999E-2</v>
      </c>
      <c r="BQ27" s="14">
        <f t="shared" si="34"/>
        <v>0.99109999999999998</v>
      </c>
      <c r="BR27" s="14">
        <f t="shared" si="34"/>
        <v>4.7141000000000002</v>
      </c>
      <c r="BS27" s="14">
        <f t="shared" si="34"/>
        <v>8.3989999999999991</v>
      </c>
      <c r="BT27" s="14">
        <f t="shared" si="34"/>
        <v>10.4701</v>
      </c>
      <c r="BU27" s="14">
        <f t="shared" si="34"/>
        <v>11.448499999999999</v>
      </c>
      <c r="BV27" s="14">
        <f t="shared" si="34"/>
        <v>7.5984999999999996</v>
      </c>
      <c r="BW27" s="14">
        <f t="shared" si="34"/>
        <v>4.5743999999999998</v>
      </c>
      <c r="BX27" s="14">
        <f t="shared" si="34"/>
        <v>1.6137999999999999</v>
      </c>
      <c r="BY27" s="14">
        <f t="shared" si="34"/>
        <v>0.26679999999999998</v>
      </c>
      <c r="BZ27" s="14">
        <f t="shared" si="34"/>
        <v>0</v>
      </c>
      <c r="CA27" s="14">
        <f t="shared" si="34"/>
        <v>0</v>
      </c>
      <c r="CB27" s="14">
        <f t="shared" si="34"/>
        <v>2.5399999999999999E-2</v>
      </c>
      <c r="CC27" s="14">
        <f t="shared" si="34"/>
        <v>0.99109999999999998</v>
      </c>
      <c r="CD27" s="14">
        <f t="shared" si="34"/>
        <v>4.7141999999999999</v>
      </c>
      <c r="CE27" s="14">
        <f t="shared" si="34"/>
        <v>8.3992000000000004</v>
      </c>
      <c r="CF27" s="14">
        <f t="shared" si="34"/>
        <v>10.4704</v>
      </c>
      <c r="CG27" s="14">
        <f t="shared" si="34"/>
        <v>11.4488</v>
      </c>
      <c r="CH27" s="14">
        <f t="shared" si="34"/>
        <v>7.5987</v>
      </c>
    </row>
    <row r="28" spans="1:86" x14ac:dyDescent="0.2">
      <c r="A28" s="98">
        <v>16</v>
      </c>
      <c r="B28" s="94" t="s">
        <v>170</v>
      </c>
      <c r="C28" s="110">
        <f>(G32+H32)/(G30+H30)</f>
        <v>0.98956092015408581</v>
      </c>
      <c r="D28" s="111">
        <f t="shared" ref="D28:N28" si="35">C28</f>
        <v>0.98956092015408581</v>
      </c>
      <c r="E28" s="111">
        <f t="shared" si="35"/>
        <v>0.98956092015408581</v>
      </c>
      <c r="F28" s="111">
        <f t="shared" si="35"/>
        <v>0.98956092015408581</v>
      </c>
      <c r="G28" s="111">
        <f t="shared" si="35"/>
        <v>0.98956092015408581</v>
      </c>
      <c r="H28" s="111">
        <f t="shared" si="35"/>
        <v>0.98956092015408581</v>
      </c>
      <c r="I28" s="111">
        <f t="shared" si="35"/>
        <v>0.98956092015408581</v>
      </c>
      <c r="J28" s="111">
        <f t="shared" si="35"/>
        <v>0.98956092015408581</v>
      </c>
      <c r="K28" s="111">
        <f t="shared" si="35"/>
        <v>0.98956092015408581</v>
      </c>
      <c r="L28" s="111">
        <f t="shared" si="35"/>
        <v>0.98956092015408581</v>
      </c>
      <c r="M28" s="111">
        <f t="shared" si="35"/>
        <v>0.98956092015408581</v>
      </c>
      <c r="N28" s="111">
        <f t="shared" si="35"/>
        <v>0.98956092015408581</v>
      </c>
      <c r="O28" s="111">
        <f>C28+O20</f>
        <v>0.98956092015408581</v>
      </c>
      <c r="P28" s="77">
        <f t="shared" ref="P28:Z28" si="36">D28+P20</f>
        <v>0.98956092015408581</v>
      </c>
      <c r="Q28" s="77">
        <f t="shared" si="36"/>
        <v>0.98956092015408581</v>
      </c>
      <c r="R28" s="77">
        <f t="shared" si="36"/>
        <v>0.98956092015408581</v>
      </c>
      <c r="S28" s="77">
        <f t="shared" si="36"/>
        <v>0.98956092015408581</v>
      </c>
      <c r="T28" s="77">
        <f t="shared" si="36"/>
        <v>0.98956092015408581</v>
      </c>
      <c r="U28" s="77">
        <f t="shared" si="36"/>
        <v>0.98956092015408581</v>
      </c>
      <c r="V28" s="77">
        <f t="shared" si="36"/>
        <v>0.98956092015408581</v>
      </c>
      <c r="W28" s="77">
        <f t="shared" si="36"/>
        <v>0.98956092015408581</v>
      </c>
      <c r="X28" s="77">
        <f t="shared" si="36"/>
        <v>0.98956092015408581</v>
      </c>
      <c r="Y28" s="77">
        <f t="shared" si="36"/>
        <v>0.98956092015408581</v>
      </c>
      <c r="Z28" s="77">
        <f t="shared" si="36"/>
        <v>0.98956092015408581</v>
      </c>
      <c r="AA28" s="77">
        <f>O28+AA20</f>
        <v>0.98956092015408581</v>
      </c>
      <c r="AB28" s="77">
        <f t="shared" ref="AB28:AL28" si="37">P28+AB20</f>
        <v>0.98956092015408581</v>
      </c>
      <c r="AC28" s="77">
        <f t="shared" si="37"/>
        <v>0.98956092015408581</v>
      </c>
      <c r="AD28" s="77">
        <f t="shared" si="37"/>
        <v>0.98956092015408581</v>
      </c>
      <c r="AE28" s="77">
        <f t="shared" si="37"/>
        <v>0.98956092015408581</v>
      </c>
      <c r="AF28" s="77">
        <f t="shared" si="37"/>
        <v>0.98956092015408581</v>
      </c>
      <c r="AG28" s="77">
        <f t="shared" si="37"/>
        <v>0.98956092015408581</v>
      </c>
      <c r="AH28" s="77">
        <f t="shared" si="37"/>
        <v>0.98956092015408581</v>
      </c>
      <c r="AI28" s="77">
        <f t="shared" si="37"/>
        <v>0.98956092015408581</v>
      </c>
      <c r="AJ28" s="77">
        <f t="shared" si="37"/>
        <v>0.98956092015408581</v>
      </c>
      <c r="AK28" s="77">
        <f t="shared" si="37"/>
        <v>0.98956092015408581</v>
      </c>
      <c r="AL28" s="77">
        <f t="shared" si="37"/>
        <v>0.98956092015408581</v>
      </c>
      <c r="AM28" s="77">
        <f>AA28+AM20</f>
        <v>0.98956092015408581</v>
      </c>
      <c r="AN28" s="77">
        <f t="shared" ref="AN28:AX28" si="38">AB28+AN20</f>
        <v>0.98956092015408581</v>
      </c>
      <c r="AO28" s="77">
        <f t="shared" si="38"/>
        <v>0.98956092015408581</v>
      </c>
      <c r="AP28" s="77">
        <f t="shared" si="38"/>
        <v>0.98956092015408581</v>
      </c>
      <c r="AQ28" s="77">
        <f t="shared" si="38"/>
        <v>0.98956092015408581</v>
      </c>
      <c r="AR28" s="77">
        <f t="shared" si="38"/>
        <v>0.98956092015408581</v>
      </c>
      <c r="AS28" s="77">
        <f t="shared" si="38"/>
        <v>0.98956092015408581</v>
      </c>
      <c r="AT28" s="77">
        <f t="shared" si="38"/>
        <v>0.98956092015408581</v>
      </c>
      <c r="AU28" s="77">
        <f t="shared" si="38"/>
        <v>0.98956092015408581</v>
      </c>
      <c r="AV28" s="77">
        <f t="shared" si="38"/>
        <v>0.98956092015408581</v>
      </c>
      <c r="AW28" s="77">
        <f t="shared" si="38"/>
        <v>0.98956092015408581</v>
      </c>
      <c r="AX28" s="77">
        <f t="shared" si="38"/>
        <v>0.98956092015408581</v>
      </c>
      <c r="AY28" s="77">
        <f>AM28+AY20</f>
        <v>0.98956092015408581</v>
      </c>
      <c r="AZ28" s="77">
        <f t="shared" ref="AZ28:BJ28" si="39">AN28+AZ20</f>
        <v>0.98956092015408581</v>
      </c>
      <c r="BA28" s="77">
        <f t="shared" si="39"/>
        <v>0.98956092015408581</v>
      </c>
      <c r="BB28" s="77">
        <f t="shared" si="39"/>
        <v>0.98956092015408581</v>
      </c>
      <c r="BC28" s="77">
        <f t="shared" si="39"/>
        <v>0.98956092015408581</v>
      </c>
      <c r="BD28" s="77">
        <f t="shared" si="39"/>
        <v>0.98956092015408581</v>
      </c>
      <c r="BE28" s="77">
        <f t="shared" si="39"/>
        <v>0.98956092015408581</v>
      </c>
      <c r="BF28" s="77">
        <f t="shared" si="39"/>
        <v>0.98956092015408581</v>
      </c>
      <c r="BG28" s="77">
        <f t="shared" si="39"/>
        <v>0.98956092015408581</v>
      </c>
      <c r="BH28" s="77">
        <f t="shared" si="39"/>
        <v>0.98956092015408581</v>
      </c>
      <c r="BI28" s="77">
        <f t="shared" si="39"/>
        <v>0.98956092015408581</v>
      </c>
      <c r="BJ28" s="77">
        <f t="shared" si="39"/>
        <v>0.98956092015408581</v>
      </c>
      <c r="BK28" s="77">
        <f>AY28+BK20</f>
        <v>0.98956092015408581</v>
      </c>
      <c r="BL28" s="77">
        <f t="shared" ref="BL28:BV28" si="40">AZ28+BL20</f>
        <v>0.98956092015408581</v>
      </c>
      <c r="BM28" s="77">
        <f t="shared" si="40"/>
        <v>0.98956092015408581</v>
      </c>
      <c r="BN28" s="77">
        <f t="shared" si="40"/>
        <v>0.98956092015408581</v>
      </c>
      <c r="BO28" s="77">
        <f t="shared" si="40"/>
        <v>0.98956092015408581</v>
      </c>
      <c r="BP28" s="77">
        <f t="shared" si="40"/>
        <v>0.98956092015408581</v>
      </c>
      <c r="BQ28" s="77">
        <f t="shared" si="40"/>
        <v>0.98956092015408581</v>
      </c>
      <c r="BR28" s="77">
        <f t="shared" si="40"/>
        <v>0.98956092015408581</v>
      </c>
      <c r="BS28" s="77">
        <f t="shared" si="40"/>
        <v>0.98956092015408581</v>
      </c>
      <c r="BT28" s="77">
        <f t="shared" si="40"/>
        <v>0.98956092015408581</v>
      </c>
      <c r="BU28" s="77">
        <f t="shared" si="40"/>
        <v>0.98956092015408581</v>
      </c>
      <c r="BV28" s="77">
        <f t="shared" si="40"/>
        <v>0.98956092015408581</v>
      </c>
      <c r="BW28" s="77">
        <f>BK28+BW20</f>
        <v>0.98956092015408581</v>
      </c>
      <c r="BX28" s="77">
        <f t="shared" ref="BX28:CH28" si="41">BL28+BX20</f>
        <v>0.98956092015408581</v>
      </c>
      <c r="BY28" s="77">
        <f t="shared" si="41"/>
        <v>0.98956092015408581</v>
      </c>
      <c r="BZ28" s="77">
        <f t="shared" si="41"/>
        <v>0.98956092015408581</v>
      </c>
      <c r="CA28" s="77">
        <f t="shared" si="41"/>
        <v>0.98956092015408581</v>
      </c>
      <c r="CB28" s="77">
        <f t="shared" si="41"/>
        <v>0.98956092015408581</v>
      </c>
      <c r="CC28" s="77">
        <f t="shared" si="41"/>
        <v>0.98956092015408581</v>
      </c>
      <c r="CD28" s="77">
        <f t="shared" si="41"/>
        <v>0.98956092015408581</v>
      </c>
      <c r="CE28" s="77">
        <f t="shared" si="41"/>
        <v>0.98956092015408581</v>
      </c>
      <c r="CF28" s="77">
        <f t="shared" si="41"/>
        <v>0.98956092015408581</v>
      </c>
      <c r="CG28" s="77">
        <f t="shared" si="41"/>
        <v>0.98956092015408581</v>
      </c>
      <c r="CH28" s="77">
        <f t="shared" si="41"/>
        <v>0.98956092015408581</v>
      </c>
    </row>
    <row r="29" spans="1:86" x14ac:dyDescent="0.2">
      <c r="A29" s="98">
        <v>17</v>
      </c>
      <c r="B29" s="94" t="s">
        <v>171</v>
      </c>
      <c r="C29" s="111">
        <f t="shared" ref="C29:BN29" si="42">C28+C27</f>
        <v>5.5632609201540859</v>
      </c>
      <c r="D29" s="111">
        <f t="shared" si="42"/>
        <v>2.6030609201540855</v>
      </c>
      <c r="E29" s="111">
        <f t="shared" si="42"/>
        <v>1.2563609201540857</v>
      </c>
      <c r="F29" s="111">
        <f t="shared" si="42"/>
        <v>0.98956092015408581</v>
      </c>
      <c r="G29" s="111">
        <f t="shared" si="42"/>
        <v>0.98956092015408581</v>
      </c>
      <c r="H29" s="111">
        <f t="shared" si="42"/>
        <v>1.0149609201540859</v>
      </c>
      <c r="I29" s="111">
        <f t="shared" si="42"/>
        <v>1.9805609201540859</v>
      </c>
      <c r="J29" s="111">
        <f t="shared" si="42"/>
        <v>5.7030609201540852</v>
      </c>
      <c r="K29" s="111">
        <f t="shared" si="42"/>
        <v>9.3873609201540855</v>
      </c>
      <c r="L29" s="111">
        <f t="shared" si="42"/>
        <v>11.458260920154085</v>
      </c>
      <c r="M29" s="111">
        <f t="shared" si="42"/>
        <v>12.436560920154085</v>
      </c>
      <c r="N29" s="111">
        <f t="shared" si="42"/>
        <v>8.5869609201540857</v>
      </c>
      <c r="O29" s="111">
        <f t="shared" si="42"/>
        <v>5.5633609201540857</v>
      </c>
      <c r="P29" s="77">
        <f t="shared" si="42"/>
        <v>2.6030609201540855</v>
      </c>
      <c r="Q29" s="77">
        <f t="shared" si="42"/>
        <v>1.2563609201540857</v>
      </c>
      <c r="R29" s="77">
        <f t="shared" si="42"/>
        <v>0.98956092015408581</v>
      </c>
      <c r="S29" s="77">
        <f t="shared" si="42"/>
        <v>0.98956092015408581</v>
      </c>
      <c r="T29" s="77">
        <f t="shared" si="42"/>
        <v>1.0149609201540859</v>
      </c>
      <c r="U29" s="77">
        <f t="shared" si="42"/>
        <v>1.9805609201540859</v>
      </c>
      <c r="V29" s="77">
        <f t="shared" si="42"/>
        <v>5.7031609201540849</v>
      </c>
      <c r="W29" s="77">
        <f t="shared" si="42"/>
        <v>9.3876609201540848</v>
      </c>
      <c r="X29" s="77">
        <f t="shared" si="42"/>
        <v>11.458560920154085</v>
      </c>
      <c r="Y29" s="77">
        <f t="shared" si="42"/>
        <v>12.436860920154086</v>
      </c>
      <c r="Z29" s="77">
        <f t="shared" si="42"/>
        <v>8.5871609201540853</v>
      </c>
      <c r="AA29" s="77">
        <f t="shared" si="42"/>
        <v>5.5635609201540852</v>
      </c>
      <c r="AB29" s="77">
        <f t="shared" si="42"/>
        <v>2.6031609201540857</v>
      </c>
      <c r="AC29" s="77">
        <f t="shared" si="42"/>
        <v>1.2563609201540857</v>
      </c>
      <c r="AD29" s="77">
        <f t="shared" si="42"/>
        <v>0.98956092015408581</v>
      </c>
      <c r="AE29" s="77">
        <f t="shared" si="42"/>
        <v>0.98956092015408581</v>
      </c>
      <c r="AF29" s="77">
        <f t="shared" si="42"/>
        <v>1.0149609201540859</v>
      </c>
      <c r="AG29" s="77">
        <f t="shared" si="42"/>
        <v>1.9805609201540859</v>
      </c>
      <c r="AH29" s="77">
        <f t="shared" si="42"/>
        <v>5.7032609201540865</v>
      </c>
      <c r="AI29" s="77">
        <f t="shared" si="42"/>
        <v>9.3878609201540861</v>
      </c>
      <c r="AJ29" s="77">
        <f t="shared" si="42"/>
        <v>11.458860920154086</v>
      </c>
      <c r="AK29" s="77">
        <f t="shared" si="42"/>
        <v>12.437160920154085</v>
      </c>
      <c r="AL29" s="77">
        <f t="shared" si="42"/>
        <v>8.5873609201540866</v>
      </c>
      <c r="AM29" s="77">
        <f t="shared" si="42"/>
        <v>5.563660920154085</v>
      </c>
      <c r="AN29" s="77">
        <f t="shared" si="42"/>
        <v>2.6031609201540857</v>
      </c>
      <c r="AO29" s="77">
        <f t="shared" si="42"/>
        <v>1.2563609201540857</v>
      </c>
      <c r="AP29" s="77">
        <f t="shared" si="42"/>
        <v>0.98956092015408581</v>
      </c>
      <c r="AQ29" s="77">
        <f t="shared" si="42"/>
        <v>0.98956092015408581</v>
      </c>
      <c r="AR29" s="77">
        <f t="shared" si="42"/>
        <v>1.0149609201540859</v>
      </c>
      <c r="AS29" s="77">
        <f t="shared" si="42"/>
        <v>1.9806609201540857</v>
      </c>
      <c r="AT29" s="77">
        <f t="shared" si="42"/>
        <v>5.7033609201540862</v>
      </c>
      <c r="AU29" s="77">
        <f t="shared" si="42"/>
        <v>9.3880609201540857</v>
      </c>
      <c r="AV29" s="77">
        <f t="shared" si="42"/>
        <v>11.459160920154085</v>
      </c>
      <c r="AW29" s="77">
        <f t="shared" si="42"/>
        <v>12.437460920154086</v>
      </c>
      <c r="AX29" s="77">
        <f t="shared" si="42"/>
        <v>8.5876609201540859</v>
      </c>
      <c r="AY29" s="77">
        <f t="shared" si="42"/>
        <v>5.5637609201540865</v>
      </c>
      <c r="AZ29" s="77">
        <f t="shared" si="42"/>
        <v>2.6032609201540859</v>
      </c>
      <c r="BA29" s="77">
        <f t="shared" si="42"/>
        <v>1.2563609201540857</v>
      </c>
      <c r="BB29" s="77">
        <f t="shared" si="42"/>
        <v>0.98956092015408581</v>
      </c>
      <c r="BC29" s="77">
        <f t="shared" si="42"/>
        <v>0.98956092015408581</v>
      </c>
      <c r="BD29" s="77">
        <f t="shared" si="42"/>
        <v>1.0149609201540859</v>
      </c>
      <c r="BE29" s="77">
        <f t="shared" si="42"/>
        <v>1.9806609201540857</v>
      </c>
      <c r="BF29" s="77">
        <f t="shared" si="42"/>
        <v>5.7035609201540858</v>
      </c>
      <c r="BG29" s="77">
        <f t="shared" si="42"/>
        <v>9.3882609201540852</v>
      </c>
      <c r="BH29" s="77">
        <f t="shared" si="42"/>
        <v>11.459360920154085</v>
      </c>
      <c r="BI29" s="77">
        <f t="shared" si="42"/>
        <v>12.437760920154085</v>
      </c>
      <c r="BJ29" s="77">
        <f t="shared" si="42"/>
        <v>8.5878609201540854</v>
      </c>
      <c r="BK29" s="77">
        <f t="shared" si="42"/>
        <v>5.5638609201540863</v>
      </c>
      <c r="BL29" s="77">
        <f t="shared" si="42"/>
        <v>2.6032609201540859</v>
      </c>
      <c r="BM29" s="77">
        <f t="shared" si="42"/>
        <v>1.2563609201540857</v>
      </c>
      <c r="BN29" s="77">
        <f t="shared" si="42"/>
        <v>0.98956092015408581</v>
      </c>
      <c r="BO29" s="77">
        <f t="shared" ref="BO29:CH29" si="43">BO28+BO27</f>
        <v>0.98956092015408581</v>
      </c>
      <c r="BP29" s="77">
        <f t="shared" si="43"/>
        <v>1.0149609201540859</v>
      </c>
      <c r="BQ29" s="77">
        <f t="shared" si="43"/>
        <v>1.9806609201540857</v>
      </c>
      <c r="BR29" s="77">
        <f t="shared" si="43"/>
        <v>5.7036609201540855</v>
      </c>
      <c r="BS29" s="77">
        <f t="shared" si="43"/>
        <v>9.3885609201540845</v>
      </c>
      <c r="BT29" s="77">
        <f t="shared" si="43"/>
        <v>11.459660920154086</v>
      </c>
      <c r="BU29" s="77">
        <f t="shared" si="43"/>
        <v>12.438060920154085</v>
      </c>
      <c r="BV29" s="77">
        <f t="shared" si="43"/>
        <v>8.588060920154085</v>
      </c>
      <c r="BW29" s="77">
        <f t="shared" si="43"/>
        <v>5.5639609201540861</v>
      </c>
      <c r="BX29" s="77">
        <f t="shared" si="43"/>
        <v>2.6033609201540857</v>
      </c>
      <c r="BY29" s="77">
        <f t="shared" si="43"/>
        <v>1.2563609201540857</v>
      </c>
      <c r="BZ29" s="77">
        <f t="shared" si="43"/>
        <v>0.98956092015408581</v>
      </c>
      <c r="CA29" s="77">
        <f t="shared" si="43"/>
        <v>0.98956092015408581</v>
      </c>
      <c r="CB29" s="77">
        <f t="shared" si="43"/>
        <v>1.0149609201540859</v>
      </c>
      <c r="CC29" s="77">
        <f t="shared" si="43"/>
        <v>1.9806609201540857</v>
      </c>
      <c r="CD29" s="77">
        <f t="shared" si="43"/>
        <v>5.7037609201540853</v>
      </c>
      <c r="CE29" s="77">
        <f t="shared" si="43"/>
        <v>9.3887609201540858</v>
      </c>
      <c r="CF29" s="77">
        <f t="shared" si="43"/>
        <v>11.459960920154085</v>
      </c>
      <c r="CG29" s="77">
        <f t="shared" si="43"/>
        <v>12.438360920154086</v>
      </c>
      <c r="CH29" s="77">
        <f t="shared" si="43"/>
        <v>8.5882609201540863</v>
      </c>
    </row>
    <row r="30" spans="1:86" x14ac:dyDescent="0.2">
      <c r="A30" s="98">
        <v>18</v>
      </c>
      <c r="B30" s="94" t="s">
        <v>172</v>
      </c>
      <c r="C30" s="112">
        <v>159553</v>
      </c>
      <c r="D30" s="113">
        <v>159113</v>
      </c>
      <c r="E30" s="113">
        <v>158982</v>
      </c>
      <c r="F30" s="113">
        <v>158741</v>
      </c>
      <c r="G30" s="113">
        <v>158237</v>
      </c>
      <c r="H30" s="113">
        <v>158210</v>
      </c>
      <c r="I30" s="113">
        <v>159172</v>
      </c>
      <c r="J30" s="113">
        <v>159714</v>
      </c>
      <c r="K30" s="113">
        <v>161026</v>
      </c>
      <c r="L30" s="113">
        <v>161490</v>
      </c>
      <c r="M30" s="113">
        <v>161203</v>
      </c>
      <c r="N30" s="114">
        <v>162421</v>
      </c>
      <c r="O30" s="115">
        <f>C30+O19</f>
        <v>160153</v>
      </c>
      <c r="P30" s="78">
        <f t="shared" ref="P30:Z30" si="44">D30+P19</f>
        <v>159713</v>
      </c>
      <c r="Q30" s="78">
        <f t="shared" si="44"/>
        <v>159582</v>
      </c>
      <c r="R30" s="78">
        <f t="shared" si="44"/>
        <v>159341</v>
      </c>
      <c r="S30" s="78">
        <f t="shared" si="44"/>
        <v>158837</v>
      </c>
      <c r="T30" s="78">
        <f t="shared" si="44"/>
        <v>158810</v>
      </c>
      <c r="U30" s="78">
        <f t="shared" si="44"/>
        <v>159772</v>
      </c>
      <c r="V30" s="78">
        <f t="shared" si="44"/>
        <v>160314</v>
      </c>
      <c r="W30" s="78">
        <f t="shared" si="44"/>
        <v>161626</v>
      </c>
      <c r="X30" s="78">
        <f t="shared" si="44"/>
        <v>162090</v>
      </c>
      <c r="Y30" s="78">
        <f t="shared" si="44"/>
        <v>161803</v>
      </c>
      <c r="Z30" s="78">
        <f t="shared" si="44"/>
        <v>163021</v>
      </c>
      <c r="AA30" s="78">
        <f>O30+AA19</f>
        <v>160753</v>
      </c>
      <c r="AB30" s="78">
        <f t="shared" ref="AB30:AL30" si="45">P30+AB19</f>
        <v>160313</v>
      </c>
      <c r="AC30" s="78">
        <f t="shared" si="45"/>
        <v>160182</v>
      </c>
      <c r="AD30" s="78">
        <f t="shared" si="45"/>
        <v>159941</v>
      </c>
      <c r="AE30" s="78">
        <f t="shared" si="45"/>
        <v>159437</v>
      </c>
      <c r="AF30" s="78">
        <f t="shared" si="45"/>
        <v>159410</v>
      </c>
      <c r="AG30" s="78">
        <f t="shared" si="45"/>
        <v>160372</v>
      </c>
      <c r="AH30" s="78">
        <f t="shared" si="45"/>
        <v>160914</v>
      </c>
      <c r="AI30" s="78">
        <f t="shared" si="45"/>
        <v>162226</v>
      </c>
      <c r="AJ30" s="78">
        <f t="shared" si="45"/>
        <v>162690</v>
      </c>
      <c r="AK30" s="78">
        <f t="shared" si="45"/>
        <v>162403</v>
      </c>
      <c r="AL30" s="78">
        <f t="shared" si="45"/>
        <v>163621</v>
      </c>
      <c r="AM30" s="78">
        <f>AA30+AM19</f>
        <v>161353</v>
      </c>
      <c r="AN30" s="78">
        <f t="shared" ref="AN30:AX30" si="46">AB30+AN19</f>
        <v>160913</v>
      </c>
      <c r="AO30" s="78">
        <f t="shared" si="46"/>
        <v>160782</v>
      </c>
      <c r="AP30" s="78">
        <f t="shared" si="46"/>
        <v>160541</v>
      </c>
      <c r="AQ30" s="78">
        <f t="shared" si="46"/>
        <v>160037</v>
      </c>
      <c r="AR30" s="78">
        <f t="shared" si="46"/>
        <v>160010</v>
      </c>
      <c r="AS30" s="78">
        <f t="shared" si="46"/>
        <v>160972</v>
      </c>
      <c r="AT30" s="78">
        <f t="shared" si="46"/>
        <v>161514</v>
      </c>
      <c r="AU30" s="78">
        <f t="shared" si="46"/>
        <v>162826</v>
      </c>
      <c r="AV30" s="78">
        <f t="shared" si="46"/>
        <v>163290</v>
      </c>
      <c r="AW30" s="78">
        <f t="shared" si="46"/>
        <v>163003</v>
      </c>
      <c r="AX30" s="78">
        <f t="shared" si="46"/>
        <v>164221</v>
      </c>
      <c r="AY30" s="78">
        <f>AM30+AY19</f>
        <v>161953</v>
      </c>
      <c r="AZ30" s="78">
        <f t="shared" ref="AZ30:BJ30" si="47">AN30+AZ19</f>
        <v>161513</v>
      </c>
      <c r="BA30" s="78">
        <f t="shared" si="47"/>
        <v>161382</v>
      </c>
      <c r="BB30" s="78">
        <f t="shared" si="47"/>
        <v>161141</v>
      </c>
      <c r="BC30" s="78">
        <f t="shared" si="47"/>
        <v>160637</v>
      </c>
      <c r="BD30" s="78">
        <f t="shared" si="47"/>
        <v>160610</v>
      </c>
      <c r="BE30" s="78">
        <f t="shared" si="47"/>
        <v>161572</v>
      </c>
      <c r="BF30" s="78">
        <f t="shared" si="47"/>
        <v>162114</v>
      </c>
      <c r="BG30" s="78">
        <f t="shared" si="47"/>
        <v>163426</v>
      </c>
      <c r="BH30" s="78">
        <f t="shared" si="47"/>
        <v>163890</v>
      </c>
      <c r="BI30" s="78">
        <f t="shared" si="47"/>
        <v>163603</v>
      </c>
      <c r="BJ30" s="78">
        <f t="shared" si="47"/>
        <v>164821</v>
      </c>
      <c r="BK30" s="78">
        <f>AY30+BK19</f>
        <v>162553</v>
      </c>
      <c r="BL30" s="78">
        <f t="shared" ref="BL30:BV30" si="48">AZ30+BL19</f>
        <v>162113</v>
      </c>
      <c r="BM30" s="78">
        <f t="shared" si="48"/>
        <v>161982</v>
      </c>
      <c r="BN30" s="78">
        <f t="shared" si="48"/>
        <v>161741</v>
      </c>
      <c r="BO30" s="78">
        <f t="shared" si="48"/>
        <v>161237</v>
      </c>
      <c r="BP30" s="78">
        <f t="shared" si="48"/>
        <v>161210</v>
      </c>
      <c r="BQ30" s="78">
        <f t="shared" si="48"/>
        <v>162172</v>
      </c>
      <c r="BR30" s="78">
        <f t="shared" si="48"/>
        <v>162714</v>
      </c>
      <c r="BS30" s="78">
        <f t="shared" si="48"/>
        <v>164026</v>
      </c>
      <c r="BT30" s="78">
        <f t="shared" si="48"/>
        <v>164490</v>
      </c>
      <c r="BU30" s="78">
        <f t="shared" si="48"/>
        <v>164203</v>
      </c>
      <c r="BV30" s="78">
        <f t="shared" si="48"/>
        <v>165421</v>
      </c>
      <c r="BW30" s="78">
        <f>BK30+BW19</f>
        <v>163153</v>
      </c>
      <c r="BX30" s="78">
        <f t="shared" ref="BX30:CH30" si="49">BL30+BX19</f>
        <v>162713</v>
      </c>
      <c r="BY30" s="78">
        <f t="shared" si="49"/>
        <v>162582</v>
      </c>
      <c r="BZ30" s="78">
        <f t="shared" si="49"/>
        <v>162341</v>
      </c>
      <c r="CA30" s="78">
        <f t="shared" si="49"/>
        <v>161837</v>
      </c>
      <c r="CB30" s="78">
        <f t="shared" si="49"/>
        <v>161810</v>
      </c>
      <c r="CC30" s="78">
        <f t="shared" si="49"/>
        <v>162772</v>
      </c>
      <c r="CD30" s="78">
        <f t="shared" si="49"/>
        <v>163314</v>
      </c>
      <c r="CE30" s="78">
        <f t="shared" si="49"/>
        <v>164626</v>
      </c>
      <c r="CF30" s="78">
        <f t="shared" si="49"/>
        <v>165090</v>
      </c>
      <c r="CG30" s="78">
        <f t="shared" si="49"/>
        <v>164803</v>
      </c>
      <c r="CH30" s="78">
        <f t="shared" si="49"/>
        <v>166021</v>
      </c>
    </row>
    <row r="31" spans="1:86" x14ac:dyDescent="0.2">
      <c r="A31" s="98">
        <v>19</v>
      </c>
      <c r="B31" s="94" t="s">
        <v>173</v>
      </c>
      <c r="C31" s="35">
        <f t="shared" ref="C31:N31" si="50">C30*C29</f>
        <v>887634.96959334484</v>
      </c>
      <c r="D31" s="35">
        <f t="shared" si="50"/>
        <v>414180.83218847698</v>
      </c>
      <c r="E31" s="35">
        <f t="shared" si="50"/>
        <v>199738.77180793686</v>
      </c>
      <c r="F31" s="35">
        <f t="shared" si="50"/>
        <v>157083.89002617972</v>
      </c>
      <c r="G31" s="35">
        <f t="shared" si="50"/>
        <v>156585.15132242208</v>
      </c>
      <c r="H31" s="35">
        <f t="shared" si="50"/>
        <v>160576.96717757793</v>
      </c>
      <c r="I31" s="35">
        <f t="shared" si="50"/>
        <v>315249.84278276615</v>
      </c>
      <c r="J31" s="35">
        <f t="shared" si="50"/>
        <v>910858.67180148955</v>
      </c>
      <c r="K31" s="35">
        <f t="shared" si="50"/>
        <v>1511609.1795287319</v>
      </c>
      <c r="L31" s="35">
        <f t="shared" si="50"/>
        <v>1850394.5559956832</v>
      </c>
      <c r="M31" s="35">
        <f t="shared" si="50"/>
        <v>2004810.9300115989</v>
      </c>
      <c r="N31" s="35">
        <f t="shared" si="50"/>
        <v>1394702.7796123468</v>
      </c>
      <c r="O31" s="116">
        <f>O30*O29</f>
        <v>890988.94144543726</v>
      </c>
      <c r="P31" s="79">
        <f t="shared" ref="P31:Z31" si="51">P30*P29</f>
        <v>415742.66874056944</v>
      </c>
      <c r="Q31" s="79">
        <f t="shared" si="51"/>
        <v>200492.5883600293</v>
      </c>
      <c r="R31" s="79">
        <f t="shared" si="51"/>
        <v>157677.62657827217</v>
      </c>
      <c r="S31" s="79">
        <f t="shared" si="51"/>
        <v>157178.88787451453</v>
      </c>
      <c r="T31" s="79">
        <f t="shared" si="51"/>
        <v>161185.94372967037</v>
      </c>
      <c r="U31" s="79">
        <f t="shared" si="51"/>
        <v>316438.17933485861</v>
      </c>
      <c r="V31" s="79">
        <f t="shared" si="51"/>
        <v>914296.53975358198</v>
      </c>
      <c r="W31" s="79">
        <f t="shared" si="51"/>
        <v>1517290.083880824</v>
      </c>
      <c r="X31" s="79">
        <f t="shared" si="51"/>
        <v>1857318.1395477755</v>
      </c>
      <c r="Y31" s="79">
        <f t="shared" si="51"/>
        <v>2012321.4074636914</v>
      </c>
      <c r="Z31" s="79">
        <f t="shared" si="51"/>
        <v>1399887.5603644392</v>
      </c>
      <c r="AA31" s="79">
        <f>AA30*AA29</f>
        <v>894359.1085975297</v>
      </c>
      <c r="AB31" s="79">
        <f t="shared" ref="AB31:AL31" si="52">AB30*AB29</f>
        <v>417320.53659266193</v>
      </c>
      <c r="AC31" s="79">
        <f t="shared" si="52"/>
        <v>201246.40491212177</v>
      </c>
      <c r="AD31" s="79">
        <f t="shared" si="52"/>
        <v>158271.36313036463</v>
      </c>
      <c r="AE31" s="79">
        <f t="shared" si="52"/>
        <v>157772.62442660698</v>
      </c>
      <c r="AF31" s="79">
        <f t="shared" si="52"/>
        <v>161794.92028176284</v>
      </c>
      <c r="AG31" s="79">
        <f t="shared" si="52"/>
        <v>317626.51588695106</v>
      </c>
      <c r="AH31" s="79">
        <f t="shared" si="52"/>
        <v>917734.52770567464</v>
      </c>
      <c r="AI31" s="79">
        <f t="shared" si="52"/>
        <v>1522955.1256329168</v>
      </c>
      <c r="AJ31" s="79">
        <f t="shared" si="52"/>
        <v>1864242.0830998681</v>
      </c>
      <c r="AK31" s="79">
        <f t="shared" si="52"/>
        <v>2019832.2449157839</v>
      </c>
      <c r="AL31" s="79">
        <f t="shared" si="52"/>
        <v>1405072.5811165317</v>
      </c>
      <c r="AM31" s="79">
        <f>AM30*AM29</f>
        <v>897713.38044962205</v>
      </c>
      <c r="AN31" s="79">
        <f t="shared" ref="AN31:AX31" si="53">AN30*AN29</f>
        <v>418882.43314475438</v>
      </c>
      <c r="AO31" s="79">
        <f t="shared" si="53"/>
        <v>202000.22146421421</v>
      </c>
      <c r="AP31" s="79">
        <f t="shared" si="53"/>
        <v>158865.09968245708</v>
      </c>
      <c r="AQ31" s="79">
        <f t="shared" si="53"/>
        <v>158366.36097869943</v>
      </c>
      <c r="AR31" s="79">
        <f t="shared" si="53"/>
        <v>162403.89683385528</v>
      </c>
      <c r="AS31" s="79">
        <f t="shared" si="53"/>
        <v>318830.94963904348</v>
      </c>
      <c r="AT31" s="79">
        <f t="shared" si="53"/>
        <v>921172.63565776707</v>
      </c>
      <c r="AU31" s="79">
        <f t="shared" si="53"/>
        <v>1528620.4073850091</v>
      </c>
      <c r="AV31" s="79">
        <f t="shared" si="53"/>
        <v>1871166.3866519607</v>
      </c>
      <c r="AW31" s="79">
        <f t="shared" si="53"/>
        <v>2027343.4423678764</v>
      </c>
      <c r="AX31" s="79">
        <f t="shared" si="53"/>
        <v>1410274.2639686242</v>
      </c>
      <c r="AY31" s="79">
        <f>AY30*AY29</f>
        <v>901067.77230171475</v>
      </c>
      <c r="AZ31" s="79">
        <f t="shared" ref="AZ31:BJ31" si="54">AZ30*AZ29</f>
        <v>420460.48099684686</v>
      </c>
      <c r="BA31" s="79">
        <f t="shared" si="54"/>
        <v>202754.03801630667</v>
      </c>
      <c r="BB31" s="79">
        <f t="shared" si="54"/>
        <v>159458.83623454956</v>
      </c>
      <c r="BC31" s="79">
        <f t="shared" si="54"/>
        <v>158960.09753079189</v>
      </c>
      <c r="BD31" s="79">
        <f t="shared" si="54"/>
        <v>163012.87338594775</v>
      </c>
      <c r="BE31" s="79">
        <f t="shared" si="54"/>
        <v>320019.34619113593</v>
      </c>
      <c r="BF31" s="79">
        <f t="shared" si="54"/>
        <v>924627.07500985952</v>
      </c>
      <c r="BG31" s="79">
        <f t="shared" si="54"/>
        <v>1534285.9291371016</v>
      </c>
      <c r="BH31" s="79">
        <f t="shared" si="54"/>
        <v>1878074.6612040529</v>
      </c>
      <c r="BI31" s="79">
        <f t="shared" si="54"/>
        <v>2034854.9998199688</v>
      </c>
      <c r="BJ31" s="79">
        <f t="shared" si="54"/>
        <v>1415459.8247207166</v>
      </c>
      <c r="BK31" s="79">
        <f>BK30*BK29</f>
        <v>904422.28415380721</v>
      </c>
      <c r="BL31" s="79">
        <f t="shared" ref="BL31:BV31" si="55">BL30*BL29</f>
        <v>422022.43754893931</v>
      </c>
      <c r="BM31" s="79">
        <f t="shared" si="55"/>
        <v>203507.85456839911</v>
      </c>
      <c r="BN31" s="79">
        <f t="shared" si="55"/>
        <v>160052.57278664201</v>
      </c>
      <c r="BO31" s="79">
        <f t="shared" si="55"/>
        <v>159553.83408288434</v>
      </c>
      <c r="BP31" s="79">
        <f t="shared" si="55"/>
        <v>163621.84993804019</v>
      </c>
      <c r="BQ31" s="79">
        <f t="shared" si="55"/>
        <v>321207.74274322839</v>
      </c>
      <c r="BR31" s="79">
        <f t="shared" si="55"/>
        <v>928065.48296195187</v>
      </c>
      <c r="BS31" s="79">
        <f t="shared" si="55"/>
        <v>1539968.0934891938</v>
      </c>
      <c r="BT31" s="79">
        <f t="shared" si="55"/>
        <v>1884999.6247561455</v>
      </c>
      <c r="BU31" s="79">
        <f t="shared" si="55"/>
        <v>2042366.9172720611</v>
      </c>
      <c r="BV31" s="79">
        <f t="shared" si="55"/>
        <v>1420645.625472809</v>
      </c>
      <c r="BW31" s="79">
        <f>BW30*BW29</f>
        <v>907776.91600589955</v>
      </c>
      <c r="BX31" s="79">
        <f t="shared" ref="BX31:CH31" si="56">BX30*BX29</f>
        <v>423600.66540103173</v>
      </c>
      <c r="BY31" s="79">
        <f t="shared" si="56"/>
        <v>204261.67112049158</v>
      </c>
      <c r="BZ31" s="79">
        <f t="shared" si="56"/>
        <v>160646.30933873446</v>
      </c>
      <c r="CA31" s="79">
        <f t="shared" si="56"/>
        <v>160147.57063497679</v>
      </c>
      <c r="CB31" s="79">
        <f t="shared" si="56"/>
        <v>164230.82649013263</v>
      </c>
      <c r="CC31" s="79">
        <f t="shared" si="56"/>
        <v>322396.13929532084</v>
      </c>
      <c r="CD31" s="79">
        <f t="shared" si="56"/>
        <v>931504.01091404434</v>
      </c>
      <c r="CE31" s="79">
        <f t="shared" si="56"/>
        <v>1545634.1552412866</v>
      </c>
      <c r="CF31" s="79">
        <f t="shared" si="56"/>
        <v>1891924.9483082378</v>
      </c>
      <c r="CG31" s="79">
        <f t="shared" si="56"/>
        <v>2049879.1947241537</v>
      </c>
      <c r="CH31" s="79">
        <f t="shared" si="56"/>
        <v>1425831.6662249016</v>
      </c>
    </row>
    <row r="32" spans="1:86" x14ac:dyDescent="0.2">
      <c r="A32" s="98">
        <v>20</v>
      </c>
      <c r="B32" s="94" t="s">
        <v>174</v>
      </c>
      <c r="C32" s="80">
        <v>800907.82200000004</v>
      </c>
      <c r="D32" s="81">
        <v>537855.57960000006</v>
      </c>
      <c r="E32" s="81">
        <v>239004.76060000001</v>
      </c>
      <c r="F32" s="81">
        <v>179617.37299999999</v>
      </c>
      <c r="G32" s="81">
        <v>154930.44329999998</v>
      </c>
      <c r="H32" s="81">
        <v>158213.14119999998</v>
      </c>
      <c r="I32" s="81">
        <v>257015.9357</v>
      </c>
      <c r="J32" s="81">
        <v>605329.91209999996</v>
      </c>
      <c r="K32" s="81">
        <v>1343016.0202000001</v>
      </c>
      <c r="L32" s="81">
        <v>2018153.7294999999</v>
      </c>
      <c r="M32" s="81">
        <v>2077399.8724</v>
      </c>
      <c r="N32" s="82">
        <v>1705397.0825</v>
      </c>
      <c r="O32" s="105" t="s">
        <v>175</v>
      </c>
      <c r="P32" s="70" t="s">
        <v>175</v>
      </c>
      <c r="Q32" s="70" t="s">
        <v>175</v>
      </c>
      <c r="R32" s="70" t="s">
        <v>175</v>
      </c>
      <c r="S32" s="70" t="s">
        <v>175</v>
      </c>
      <c r="T32" s="70" t="s">
        <v>175</v>
      </c>
      <c r="U32" s="70" t="s">
        <v>175</v>
      </c>
      <c r="V32" s="70" t="s">
        <v>175</v>
      </c>
      <c r="W32" s="70" t="s">
        <v>175</v>
      </c>
      <c r="X32" s="70" t="s">
        <v>175</v>
      </c>
      <c r="Y32" s="70" t="s">
        <v>175</v>
      </c>
      <c r="Z32" s="70" t="s">
        <v>175</v>
      </c>
      <c r="AA32" s="70" t="s">
        <v>175</v>
      </c>
      <c r="AB32" s="70" t="s">
        <v>175</v>
      </c>
      <c r="AC32" s="70" t="s">
        <v>175</v>
      </c>
      <c r="AD32" s="70" t="s">
        <v>175</v>
      </c>
      <c r="AE32" s="70" t="s">
        <v>175</v>
      </c>
      <c r="AF32" s="70" t="s">
        <v>175</v>
      </c>
      <c r="AG32" s="70" t="s">
        <v>175</v>
      </c>
      <c r="AH32" s="70" t="s">
        <v>175</v>
      </c>
      <c r="AI32" s="70" t="s">
        <v>175</v>
      </c>
      <c r="AJ32" s="70" t="s">
        <v>175</v>
      </c>
      <c r="AK32" s="70" t="s">
        <v>175</v>
      </c>
      <c r="AL32" s="70" t="s">
        <v>175</v>
      </c>
      <c r="AM32" s="70" t="s">
        <v>175</v>
      </c>
      <c r="AN32" s="70" t="s">
        <v>175</v>
      </c>
      <c r="AO32" s="70" t="s">
        <v>175</v>
      </c>
      <c r="AP32" s="70" t="s">
        <v>175</v>
      </c>
      <c r="AQ32" s="70" t="s">
        <v>175</v>
      </c>
      <c r="AR32" s="70" t="s">
        <v>175</v>
      </c>
      <c r="AS32" s="70" t="s">
        <v>175</v>
      </c>
      <c r="AT32" s="70" t="s">
        <v>175</v>
      </c>
      <c r="AU32" s="70" t="s">
        <v>175</v>
      </c>
      <c r="AV32" s="70" t="s">
        <v>175</v>
      </c>
      <c r="AW32" s="70" t="s">
        <v>175</v>
      </c>
      <c r="AX32" s="70" t="s">
        <v>175</v>
      </c>
      <c r="AY32" s="70" t="s">
        <v>175</v>
      </c>
      <c r="AZ32" s="70" t="s">
        <v>175</v>
      </c>
      <c r="BA32" s="70" t="s">
        <v>175</v>
      </c>
      <c r="BB32" s="70" t="s">
        <v>175</v>
      </c>
      <c r="BC32" s="70" t="s">
        <v>175</v>
      </c>
      <c r="BD32" s="70" t="s">
        <v>175</v>
      </c>
      <c r="BE32" s="70" t="s">
        <v>175</v>
      </c>
      <c r="BF32" s="70" t="s">
        <v>175</v>
      </c>
      <c r="BG32" s="70" t="s">
        <v>175</v>
      </c>
      <c r="BH32" s="70" t="s">
        <v>175</v>
      </c>
      <c r="BI32" s="70" t="s">
        <v>175</v>
      </c>
      <c r="BJ32" s="70" t="s">
        <v>175</v>
      </c>
      <c r="BK32" s="70" t="s">
        <v>175</v>
      </c>
      <c r="BL32" s="70" t="s">
        <v>175</v>
      </c>
      <c r="BM32" s="70" t="s">
        <v>175</v>
      </c>
      <c r="BN32" s="70" t="s">
        <v>175</v>
      </c>
      <c r="BO32" s="70" t="s">
        <v>175</v>
      </c>
      <c r="BP32" s="70" t="s">
        <v>175</v>
      </c>
      <c r="BQ32" s="70" t="s">
        <v>175</v>
      </c>
      <c r="BR32" s="70" t="s">
        <v>175</v>
      </c>
      <c r="BS32" s="70" t="s">
        <v>175</v>
      </c>
      <c r="BT32" s="70" t="s">
        <v>175</v>
      </c>
      <c r="BU32" s="70" t="s">
        <v>175</v>
      </c>
      <c r="BV32" s="70" t="s">
        <v>175</v>
      </c>
      <c r="BW32" s="70" t="s">
        <v>175</v>
      </c>
      <c r="BX32" s="70" t="s">
        <v>175</v>
      </c>
      <c r="BY32" s="70" t="s">
        <v>175</v>
      </c>
      <c r="BZ32" s="70" t="s">
        <v>175</v>
      </c>
      <c r="CA32" s="70" t="s">
        <v>175</v>
      </c>
      <c r="CB32" s="70" t="s">
        <v>175</v>
      </c>
      <c r="CC32" s="70" t="s">
        <v>175</v>
      </c>
      <c r="CD32" s="70" t="s">
        <v>175</v>
      </c>
      <c r="CE32" s="70" t="s">
        <v>175</v>
      </c>
      <c r="CF32" s="70" t="s">
        <v>175</v>
      </c>
      <c r="CG32" s="70" t="s">
        <v>175</v>
      </c>
      <c r="CH32" s="70" t="s">
        <v>175</v>
      </c>
    </row>
    <row r="33" spans="1:86" x14ac:dyDescent="0.2">
      <c r="A33" s="98">
        <v>21</v>
      </c>
      <c r="B33" s="94" t="s">
        <v>176</v>
      </c>
      <c r="C33" s="72">
        <f>C30*(C26*C$15+C28)</f>
        <v>601818.64565818338</v>
      </c>
      <c r="D33" s="72">
        <f t="shared" ref="D33:BO33" si="57">D30*(D26*D$15+D28)</f>
        <v>286827.56864816119</v>
      </c>
      <c r="E33" s="72">
        <f t="shared" si="57"/>
        <v>161362.03187094102</v>
      </c>
      <c r="F33" s="72">
        <f t="shared" si="57"/>
        <v>157083.89002617972</v>
      </c>
      <c r="G33" s="72">
        <f t="shared" si="57"/>
        <v>156585.15132242208</v>
      </c>
      <c r="H33" s="72">
        <f t="shared" si="57"/>
        <v>192738.80674046537</v>
      </c>
      <c r="I33" s="72">
        <f t="shared" si="57"/>
        <v>594314.82191242313</v>
      </c>
      <c r="J33" s="72">
        <f t="shared" si="57"/>
        <v>1184785.8645851386</v>
      </c>
      <c r="K33" s="72">
        <f t="shared" si="57"/>
        <v>1744837.9982062939</v>
      </c>
      <c r="L33" s="72">
        <f t="shared" si="57"/>
        <v>1998120.565713007</v>
      </c>
      <c r="M33" s="72">
        <f t="shared" si="57"/>
        <v>1681218.4509129399</v>
      </c>
      <c r="N33" s="72">
        <f t="shared" si="57"/>
        <v>1200739.8141707359</v>
      </c>
      <c r="O33" s="72">
        <f t="shared" si="57"/>
        <v>604093.28385524289</v>
      </c>
      <c r="P33" s="72">
        <f t="shared" si="57"/>
        <v>287912.51836911857</v>
      </c>
      <c r="Q33" s="72">
        <f t="shared" si="57"/>
        <v>161971.11874868788</v>
      </c>
      <c r="R33" s="72">
        <f t="shared" si="57"/>
        <v>157677.62657827217</v>
      </c>
      <c r="S33" s="72">
        <f t="shared" si="57"/>
        <v>157178.88787451453</v>
      </c>
      <c r="T33" s="72">
        <f t="shared" si="57"/>
        <v>193470.6916689231</v>
      </c>
      <c r="U33" s="72">
        <f t="shared" si="57"/>
        <v>596566.40708638204</v>
      </c>
      <c r="V33" s="72">
        <f t="shared" si="57"/>
        <v>1189263.3549267328</v>
      </c>
      <c r="W33" s="72">
        <f t="shared" si="57"/>
        <v>1751380.5051508741</v>
      </c>
      <c r="X33" s="72">
        <f t="shared" si="57"/>
        <v>2005591.984685499</v>
      </c>
      <c r="Y33" s="72">
        <f t="shared" si="57"/>
        <v>1687515.3743128339</v>
      </c>
      <c r="Z33" s="72">
        <f t="shared" si="57"/>
        <v>1205202.4008762063</v>
      </c>
      <c r="AA33" s="72">
        <f t="shared" si="57"/>
        <v>606367.99749804044</v>
      </c>
      <c r="AB33" s="72">
        <f t="shared" si="57"/>
        <v>288997.49014669552</v>
      </c>
      <c r="AC33" s="72">
        <f t="shared" si="57"/>
        <v>162580.2063157837</v>
      </c>
      <c r="AD33" s="72">
        <f t="shared" si="57"/>
        <v>158271.36313036463</v>
      </c>
      <c r="AE33" s="72">
        <f t="shared" si="57"/>
        <v>157772.62442660698</v>
      </c>
      <c r="AF33" s="72">
        <f t="shared" si="57"/>
        <v>194202.58280574021</v>
      </c>
      <c r="AG33" s="72">
        <f t="shared" si="57"/>
        <v>598818.06669756293</v>
      </c>
      <c r="AH33" s="72">
        <f t="shared" si="57"/>
        <v>1193741.0195611417</v>
      </c>
      <c r="AI33" s="72">
        <f t="shared" si="57"/>
        <v>1757923.2787371874</v>
      </c>
      <c r="AJ33" s="72">
        <f t="shared" si="57"/>
        <v>2013063.71180401</v>
      </c>
      <c r="AK33" s="72">
        <f t="shared" si="57"/>
        <v>1693812.5533048077</v>
      </c>
      <c r="AL33" s="72">
        <f t="shared" si="57"/>
        <v>1209665.1607713448</v>
      </c>
      <c r="AM33" s="72">
        <f t="shared" si="57"/>
        <v>608643.67572206317</v>
      </c>
      <c r="AN33" s="72">
        <f t="shared" si="57"/>
        <v>290082.74311091332</v>
      </c>
      <c r="AO33" s="72">
        <f t="shared" si="57"/>
        <v>163189.30266344824</v>
      </c>
      <c r="AP33" s="72">
        <f t="shared" si="57"/>
        <v>158865.09968245708</v>
      </c>
      <c r="AQ33" s="72">
        <f t="shared" si="57"/>
        <v>158366.36097869943</v>
      </c>
      <c r="AR33" s="72">
        <f t="shared" si="57"/>
        <v>194934.55262219542</v>
      </c>
      <c r="AS33" s="72">
        <f t="shared" si="57"/>
        <v>601070.675630496</v>
      </c>
      <c r="AT33" s="72">
        <f t="shared" si="57"/>
        <v>1198220.9148880702</v>
      </c>
      <c r="AU33" s="72">
        <f t="shared" si="57"/>
        <v>1764469.4941775475</v>
      </c>
      <c r="AV33" s="72">
        <f t="shared" si="57"/>
        <v>2020539.4284860773</v>
      </c>
      <c r="AW33" s="72">
        <f t="shared" si="57"/>
        <v>1700113.0353051722</v>
      </c>
      <c r="AX33" s="72">
        <f t="shared" si="57"/>
        <v>1214130.1764617639</v>
      </c>
      <c r="AY33" s="72">
        <f t="shared" si="57"/>
        <v>610919.46375721938</v>
      </c>
      <c r="AZ33" s="72">
        <f t="shared" si="57"/>
        <v>291168.028152382</v>
      </c>
      <c r="BA33" s="72">
        <f t="shared" si="57"/>
        <v>163798.4000133996</v>
      </c>
      <c r="BB33" s="72">
        <f t="shared" si="57"/>
        <v>159458.83623454956</v>
      </c>
      <c r="BC33" s="72">
        <f t="shared" si="57"/>
        <v>158960.09753079189</v>
      </c>
      <c r="BD33" s="72">
        <f t="shared" si="57"/>
        <v>195666.53145248481</v>
      </c>
      <c r="BE33" s="72">
        <f t="shared" si="57"/>
        <v>603323.39283033914</v>
      </c>
      <c r="BF33" s="72">
        <f t="shared" si="57"/>
        <v>1202701.063973431</v>
      </c>
      <c r="BG33" s="72">
        <f t="shared" si="57"/>
        <v>1771016.0987732776</v>
      </c>
      <c r="BH33" s="72">
        <f t="shared" si="57"/>
        <v>2028015.5952838433</v>
      </c>
      <c r="BI33" s="72">
        <f t="shared" si="57"/>
        <v>1706413.8904564152</v>
      </c>
      <c r="BJ33" s="72">
        <f t="shared" si="57"/>
        <v>1218595.4455701094</v>
      </c>
      <c r="BK33" s="72">
        <f t="shared" si="57"/>
        <v>613194.42460624292</v>
      </c>
      <c r="BL33" s="72">
        <f t="shared" si="57"/>
        <v>292253.07218676194</v>
      </c>
      <c r="BM33" s="72">
        <f t="shared" si="57"/>
        <v>164407.48983864975</v>
      </c>
      <c r="BN33" s="72">
        <f t="shared" si="57"/>
        <v>160052.57278664201</v>
      </c>
      <c r="BO33" s="72">
        <f t="shared" si="57"/>
        <v>159553.83408288434</v>
      </c>
      <c r="BP33" s="72">
        <f t="shared" ref="BP33:CH33" si="58">BP30*(BP26*BP$15+BP28)</f>
        <v>196398.44291954368</v>
      </c>
      <c r="BQ33" s="72">
        <f t="shared" si="58"/>
        <v>605575.29630194488</v>
      </c>
      <c r="BR33" s="72">
        <f t="shared" si="58"/>
        <v>1207179.2997382137</v>
      </c>
      <c r="BS33" s="72">
        <f t="shared" si="58"/>
        <v>1777559.7466131579</v>
      </c>
      <c r="BT33" s="72">
        <f t="shared" si="58"/>
        <v>2035488.3329472537</v>
      </c>
      <c r="BU33" s="72">
        <f t="shared" si="58"/>
        <v>1712711.9075388876</v>
      </c>
      <c r="BV33" s="72">
        <f t="shared" si="58"/>
        <v>1223058.7736653483</v>
      </c>
      <c r="BW33" s="72">
        <f t="shared" si="58"/>
        <v>615469.49280530564</v>
      </c>
      <c r="BX33" s="72">
        <f t="shared" si="58"/>
        <v>293338.14757595753</v>
      </c>
      <c r="BY33" s="72">
        <f t="shared" si="58"/>
        <v>165016.58064358073</v>
      </c>
      <c r="BZ33" s="72">
        <f t="shared" si="58"/>
        <v>160646.30933873446</v>
      </c>
      <c r="CA33" s="72">
        <f t="shared" si="58"/>
        <v>160147.57063497679</v>
      </c>
      <c r="CB33" s="72">
        <f t="shared" si="58"/>
        <v>197130.3631953983</v>
      </c>
      <c r="CC33" s="72">
        <f t="shared" si="58"/>
        <v>607827.30560369533</v>
      </c>
      <c r="CD33" s="72">
        <f t="shared" si="58"/>
        <v>1211657.7835843554</v>
      </c>
      <c r="CE33" s="72">
        <f t="shared" si="58"/>
        <v>1784103.7750292378</v>
      </c>
      <c r="CF33" s="72">
        <f t="shared" si="58"/>
        <v>2042961.5108551448</v>
      </c>
      <c r="CG33" s="72">
        <f t="shared" si="58"/>
        <v>1719010.2895623017</v>
      </c>
      <c r="CH33" s="72">
        <f t="shared" si="58"/>
        <v>1227522.3496794628</v>
      </c>
    </row>
    <row r="34" spans="1:86" x14ac:dyDescent="0.2">
      <c r="A34" s="98">
        <v>22</v>
      </c>
      <c r="B34" s="94" t="s">
        <v>177</v>
      </c>
      <c r="C34" s="72">
        <f>C33/SUM(C33:N33)*SUM(C31:N31)</f>
        <v>601999.48139310244</v>
      </c>
      <c r="D34" s="72">
        <f>D33/SUM(C33:N33)*SUM(C31:N31)</f>
        <v>286913.75520044862</v>
      </c>
      <c r="E34" s="72">
        <f>E33/SUM(C33:N33)*SUM(C31:N31)</f>
        <v>161410.51827433173</v>
      </c>
      <c r="F34" s="72">
        <f>F33/SUM(C33:N33)*SUM(C31:N31)</f>
        <v>157131.09092449315</v>
      </c>
      <c r="G34" s="72">
        <f>G33/SUM(C33:N33)*SUM(C31:N31)</f>
        <v>156632.20235867877</v>
      </c>
      <c r="H34" s="72">
        <f>H33/SUM(C33:N33)*SUM(C31:N31)</f>
        <v>192796.72130329223</v>
      </c>
      <c r="I34" s="72">
        <f>I33/SUM(C33:N33)*SUM(C31:N31)</f>
        <v>594493.40288256947</v>
      </c>
      <c r="J34" s="72">
        <f>J33/SUM(C33:N33)*SUM(C31:N31)</f>
        <v>1185141.8715385452</v>
      </c>
      <c r="K34" s="72">
        <f>K33/SUM(C33:N33)*SUM(C31:N31)</f>
        <v>1745362.2908050639</v>
      </c>
      <c r="L34" s="72">
        <f>L33/SUM(C33:N33)*SUM(C31:N31)</f>
        <v>1998720.9651914288</v>
      </c>
      <c r="M34" s="72">
        <f>M33/SUM(C33:N33)*SUM(C31:N31)</f>
        <v>1681723.6269760674</v>
      </c>
      <c r="N34" s="72">
        <f>N33/SUM(C33:N33)*SUM(C31:N31)</f>
        <v>1201100.6150005353</v>
      </c>
      <c r="O34" s="72">
        <f>O33/SUM(O33:Z33)*SUM(O31:Z31)</f>
        <v>604274.21369742486</v>
      </c>
      <c r="P34" s="72">
        <f>P33/SUM(O33:Z33)*SUM(O31:Z31)</f>
        <v>287998.75002886867</v>
      </c>
      <c r="Q34" s="72">
        <f>Q33/SUM(O33:Z33)*SUM(O31:Z31)</f>
        <v>162019.63014541488</v>
      </c>
      <c r="R34" s="72">
        <f>R33/SUM(O33:Z33)*SUM(O31:Z31)</f>
        <v>157724.85204634949</v>
      </c>
      <c r="S34" s="72">
        <f>S33/SUM(O33:Z33)*SUM(O31:Z31)</f>
        <v>157225.96396712723</v>
      </c>
      <c r="T34" s="72">
        <f>T33/SUM(O33:Z33)*SUM(O31:Z31)</f>
        <v>193528.63739129083</v>
      </c>
      <c r="U34" s="72">
        <f>U33/SUM(O33:Z33)*SUM(O31:Z31)</f>
        <v>596745.08258033288</v>
      </c>
      <c r="V34" s="72">
        <f>V33/SUM(O33:Z33)*SUM(O31:Z31)</f>
        <v>1189619.5469865855</v>
      </c>
      <c r="W34" s="72">
        <f>W33/SUM(O33:Z33)*SUM(O31:Z31)</f>
        <v>1751905.0549296355</v>
      </c>
      <c r="X34" s="72">
        <f>X33/SUM(O33:Z33)*SUM(O31:Z31)</f>
        <v>2006192.6724451024</v>
      </c>
      <c r="Y34" s="72">
        <f>Y33/SUM(O33:Z33)*SUM(O31:Z31)</f>
        <v>1688020.7960722111</v>
      </c>
      <c r="Z34" s="72">
        <f>Z33/SUM(O33:Z33)*SUM(O31:Z31)</f>
        <v>1205563.3667833195</v>
      </c>
      <c r="AA34" s="72">
        <f>AA33/SUM(AA33:AL33)*SUM(AA31:AL31)</f>
        <v>606549.99347478396</v>
      </c>
      <c r="AB34" s="72">
        <f>AB33/SUM(AA33:AL33)*SUM(AA31:AL31)</f>
        <v>289084.23018032638</v>
      </c>
      <c r="AC34" s="72">
        <f>AC33/SUM(AA33:AL33)*SUM(AA31:AL31)</f>
        <v>162629.00332283168</v>
      </c>
      <c r="AD34" s="72">
        <f>AD33/SUM(AA33:AL33)*SUM(AA31:AL31)</f>
        <v>158318.86687634443</v>
      </c>
      <c r="AE34" s="72">
        <f>AE33/SUM(AA33:AL33)*SUM(AA31:AL31)</f>
        <v>157819.978480588</v>
      </c>
      <c r="AF34" s="72">
        <f>AF33/SUM(AA33:AL33)*SUM(AA31:AL31)</f>
        <v>194260.87098864178</v>
      </c>
      <c r="AG34" s="72">
        <f>AG33/SUM(AA33:AL33)*SUM(AA31:AL31)</f>
        <v>598997.7966295348</v>
      </c>
      <c r="AH34" s="72">
        <f>AH33/SUM(AA33:AL33)*SUM(AA31:AL31)</f>
        <v>1194099.3103412129</v>
      </c>
      <c r="AI34" s="72">
        <f>AI33/SUM(AA33:AL33)*SUM(AA31:AL31)</f>
        <v>1758450.903818778</v>
      </c>
      <c r="AJ34" s="72">
        <f>AJ33/SUM(AA33:AL33)*SUM(AA31:AL31)</f>
        <v>2013667.9150238174</v>
      </c>
      <c r="AK34" s="72">
        <f>AK33/SUM(AA33:AL33)*SUM(AA31:AL31)</f>
        <v>1694320.9361207397</v>
      </c>
      <c r="AL34" s="72">
        <f>AL33/SUM(AA33:AL33)*SUM(AA31:AL31)</f>
        <v>1210028.2310411735</v>
      </c>
      <c r="AM34" s="72">
        <f>AM33/SUM(AM33:AX33)*SUM(AM31:AX31)</f>
        <v>608825.79937024333</v>
      </c>
      <c r="AN34" s="72">
        <f>AN33/SUM(AM33:AX33)*SUM(AM31:AX31)</f>
        <v>290169.54418937158</v>
      </c>
      <c r="AO34" s="72">
        <f>AO33/SUM(AM33:AX33)*SUM(AM31:AX31)</f>
        <v>163238.13358428181</v>
      </c>
      <c r="AP34" s="72">
        <f>AP33/SUM(AM33:AX33)*SUM(AM31:AX31)</f>
        <v>158912.63667770859</v>
      </c>
      <c r="AQ34" s="72">
        <f>AQ33/SUM(AM33:AX33)*SUM(AM31:AX31)</f>
        <v>158413.74873702327</v>
      </c>
      <c r="AR34" s="72">
        <f>AR33/SUM(AM33:AX33)*SUM(AM31:AX31)</f>
        <v>194992.88263250532</v>
      </c>
      <c r="AS34" s="72">
        <f>AS33/SUM(AM33:AX33)*SUM(AM31:AX31)</f>
        <v>601250.53321979905</v>
      </c>
      <c r="AT34" s="72">
        <f>AT33/SUM(AM33:AX33)*SUM(AM31:AX31)</f>
        <v>1198579.4569596464</v>
      </c>
      <c r="AU34" s="72">
        <f>AU33/SUM(AM33:AX33)*SUM(AM31:AX31)</f>
        <v>1764997.4740682461</v>
      </c>
      <c r="AV34" s="72">
        <f>AV33/SUM(AM33:AX33)*SUM(AM31:AX31)</f>
        <v>2021144.0318471016</v>
      </c>
      <c r="AW34" s="72">
        <f>AW33/SUM(AM33:AX33)*SUM(AM31:AX31)</f>
        <v>1700621.757897157</v>
      </c>
      <c r="AX34" s="72">
        <f>AX33/SUM(AM33:AX33)*SUM(AM31:AX31)</f>
        <v>1214493.4790407983</v>
      </c>
      <c r="AY34" s="72">
        <f>AY33/SUM(AY33:BJ33)*SUM(AY31:BJ31)</f>
        <v>611100.68987943453</v>
      </c>
      <c r="AZ34" s="72">
        <f>AZ33/SUM(AY33:BJ33)*SUM(AY31:BJ31)</f>
        <v>291254.40165295859</v>
      </c>
      <c r="BA34" s="72">
        <f>BA33/SUM(AY33:BJ33)*SUM(AY31:BJ31)</f>
        <v>163846.98996775609</v>
      </c>
      <c r="BB34" s="72">
        <f>BB33/SUM(AY33:BJ33)*SUM(AY31:BJ31)</f>
        <v>159506.13887959215</v>
      </c>
      <c r="BC34" s="72">
        <f>BC33/SUM(AY33:BJ33)*SUM(AY31:BJ31)</f>
        <v>159007.25222755875</v>
      </c>
      <c r="BD34" s="72">
        <f>BD33/SUM(AY33:BJ33)*SUM(AY31:BJ31)</f>
        <v>195724.57492440881</v>
      </c>
      <c r="BE34" s="72">
        <f>BE33/SUM(AY33:BJ33)*SUM(AY31:BJ31)</f>
        <v>603502.36561711517</v>
      </c>
      <c r="BF34" s="72">
        <f>BF33/SUM(AY33:BJ33)*SUM(AY31:BJ31)</f>
        <v>1203057.8390689034</v>
      </c>
      <c r="BG34" s="72">
        <f>BG33/SUM(AY33:BJ33)*SUM(AY31:BJ31)</f>
        <v>1771541.4616058634</v>
      </c>
      <c r="BH34" s="72">
        <f>BH33/SUM(AY33:BJ33)*SUM(AY31:BJ31)</f>
        <v>2028617.1956975292</v>
      </c>
      <c r="BI34" s="72">
        <f>BI33/SUM(AY33:BJ33)*SUM(AY31:BJ31)</f>
        <v>1706920.0893755979</v>
      </c>
      <c r="BJ34" s="72">
        <f>BJ33/SUM(AY33:BJ33)*SUM(AY31:BJ31)</f>
        <v>1218956.9356522742</v>
      </c>
      <c r="BK34" s="72">
        <f>BK33/SUM(BK33:BV33)*SUM(BK31:BV31)</f>
        <v>613375.77825815463</v>
      </c>
      <c r="BL34" s="72">
        <f>BL33/SUM(BK33:BV33)*SUM(BK31:BV31)</f>
        <v>292339.5067005094</v>
      </c>
      <c r="BM34" s="72">
        <f>BM33/SUM(BK33:BV33)*SUM(BK31:BV31)</f>
        <v>164456.11372935624</v>
      </c>
      <c r="BN34" s="72">
        <f>BN33/SUM(BK33:BV33)*SUM(BK31:BV31)</f>
        <v>160099.90870068161</v>
      </c>
      <c r="BO34" s="72">
        <f>BO33/SUM(BK33:BV33)*SUM(BK31:BV31)</f>
        <v>159601.02249381295</v>
      </c>
      <c r="BP34" s="72">
        <f>BP33/SUM(BK33:BV33)*SUM(BK31:BV31)</f>
        <v>196456.52820770675</v>
      </c>
      <c r="BQ34" s="72">
        <f>BQ33/SUM(BK33:BV33)*SUM(BK31:BV31)</f>
        <v>605754.39657925477</v>
      </c>
      <c r="BR34" s="72">
        <f>BR33/SUM(BK33:BV33)*SUM(BK31:BV31)</f>
        <v>1207536.3257738962</v>
      </c>
      <c r="BS34" s="72">
        <f>BS33/SUM(BK33:BV33)*SUM(BK31:BV31)</f>
        <v>1778085.4639690302</v>
      </c>
      <c r="BT34" s="72">
        <f>BT33/SUM(BK33:BV33)*SUM(BK31:BV31)</f>
        <v>2036090.3332717689</v>
      </c>
      <c r="BU34" s="72">
        <f>BU33/SUM(BK33:BV33)*SUM(BK31:BV31)</f>
        <v>1713218.4459982095</v>
      </c>
      <c r="BV34" s="72">
        <f>BV33/SUM(BK33:BV33)*SUM(BK31:BV31)</f>
        <v>1223420.4960917211</v>
      </c>
      <c r="BW34" s="72">
        <f>BW33/SUM(BW33:CH33)*SUM(BW31:CH31)</f>
        <v>615650.93967001222</v>
      </c>
      <c r="BX34" s="72">
        <f>BX33/SUM(BW33:CH33)*SUM(BW31:CH31)</f>
        <v>293424.62673991069</v>
      </c>
      <c r="BY34" s="72">
        <f>BY33/SUM(BW33:CH33)*SUM(BW31:CH31)</f>
        <v>165065.22926310188</v>
      </c>
      <c r="BZ34" s="72">
        <f>BZ33/SUM(BW33:CH33)*SUM(BW31:CH31)</f>
        <v>160693.66955641698</v>
      </c>
      <c r="CA34" s="72">
        <f>CA33/SUM(BW33:CH33)*SUM(BW31:CH31)</f>
        <v>160194.78381925606</v>
      </c>
      <c r="CB34" s="72">
        <f>CB33/SUM(BW33:CH33)*SUM(BW31:CH31)</f>
        <v>197188.47929499121</v>
      </c>
      <c r="CC34" s="72">
        <f>CC33/SUM(BW33:CH33)*SUM(BW31:CH31)</f>
        <v>608006.49947142403</v>
      </c>
      <c r="CD34" s="72">
        <f>CD33/SUM(BW33:CH33)*SUM(BW31:CH31)</f>
        <v>1212014.9930130902</v>
      </c>
      <c r="CE34" s="72">
        <f>CE33/SUM(BW33:CH33)*SUM(BW31:CH31)</f>
        <v>1784629.7475430251</v>
      </c>
      <c r="CF34" s="72">
        <f>CF33/SUM(BW33:CH33)*SUM(BW31:CH31)</f>
        <v>2043563.7973456925</v>
      </c>
      <c r="CG34" s="72">
        <f>CG33/SUM(BW33:CH33)*SUM(BW31:CH31)</f>
        <v>1719517.0718335363</v>
      </c>
      <c r="CH34" s="72">
        <f>CH33/SUM(BW33:CH33)*SUM(BW31:CH31)</f>
        <v>1227884.236148752</v>
      </c>
    </row>
    <row r="35" spans="1:86" x14ac:dyDescent="0.2">
      <c r="A35" s="98">
        <v>23</v>
      </c>
      <c r="B35" s="94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94"/>
    </row>
    <row r="36" spans="1:86" x14ac:dyDescent="0.2">
      <c r="A36" s="98">
        <v>24</v>
      </c>
      <c r="B36" s="94" t="s">
        <v>178</v>
      </c>
      <c r="C36" s="117">
        <f>ROUND(C31-C32,0)</f>
        <v>86727</v>
      </c>
      <c r="D36" s="117">
        <f t="shared" ref="D36:N36" si="59">ROUND(D31-D32,0)</f>
        <v>-123675</v>
      </c>
      <c r="E36" s="117">
        <f t="shared" si="59"/>
        <v>-39266</v>
      </c>
      <c r="F36" s="117">
        <f t="shared" si="59"/>
        <v>-22533</v>
      </c>
      <c r="G36" s="117">
        <f t="shared" si="59"/>
        <v>1655</v>
      </c>
      <c r="H36" s="117">
        <f t="shared" si="59"/>
        <v>2364</v>
      </c>
      <c r="I36" s="117">
        <f t="shared" si="59"/>
        <v>58234</v>
      </c>
      <c r="J36" s="117">
        <f t="shared" si="59"/>
        <v>305529</v>
      </c>
      <c r="K36" s="117">
        <f t="shared" si="59"/>
        <v>168593</v>
      </c>
      <c r="L36" s="117">
        <f t="shared" si="59"/>
        <v>-167759</v>
      </c>
      <c r="M36" s="117">
        <f t="shared" si="59"/>
        <v>-72589</v>
      </c>
      <c r="N36" s="117">
        <f t="shared" si="59"/>
        <v>-310694</v>
      </c>
      <c r="O36" s="117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</row>
    <row r="37" spans="1:86" x14ac:dyDescent="0.2">
      <c r="A37" s="98">
        <v>25</v>
      </c>
      <c r="B37" s="94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94"/>
    </row>
    <row r="38" spans="1:86" x14ac:dyDescent="0.2">
      <c r="A38" s="98">
        <v>26</v>
      </c>
      <c r="B38" s="94" t="s">
        <v>179</v>
      </c>
      <c r="C38" s="116">
        <f>C36</f>
        <v>86727</v>
      </c>
      <c r="D38" s="116">
        <f t="shared" ref="D38:Z38" si="60">D36</f>
        <v>-123675</v>
      </c>
      <c r="E38" s="116">
        <f t="shared" si="60"/>
        <v>-39266</v>
      </c>
      <c r="F38" s="116">
        <f t="shared" si="60"/>
        <v>-22533</v>
      </c>
      <c r="G38" s="116">
        <f t="shared" si="60"/>
        <v>1655</v>
      </c>
      <c r="H38" s="116">
        <f t="shared" si="60"/>
        <v>2364</v>
      </c>
      <c r="I38" s="116">
        <f t="shared" si="60"/>
        <v>58234</v>
      </c>
      <c r="J38" s="116">
        <f t="shared" si="60"/>
        <v>305529</v>
      </c>
      <c r="K38" s="116">
        <f t="shared" si="60"/>
        <v>168593</v>
      </c>
      <c r="L38" s="116">
        <f t="shared" si="60"/>
        <v>-167759</v>
      </c>
      <c r="M38" s="116">
        <f t="shared" si="60"/>
        <v>-72589</v>
      </c>
      <c r="N38" s="116">
        <f t="shared" si="60"/>
        <v>-310694</v>
      </c>
      <c r="O38" s="116">
        <f>O36</f>
        <v>0</v>
      </c>
      <c r="P38" s="79">
        <f t="shared" si="60"/>
        <v>0</v>
      </c>
      <c r="Q38" s="79">
        <f t="shared" si="60"/>
        <v>0</v>
      </c>
      <c r="R38" s="79">
        <f t="shared" si="60"/>
        <v>0</v>
      </c>
      <c r="S38" s="79">
        <f t="shared" si="60"/>
        <v>0</v>
      </c>
      <c r="T38" s="79">
        <f t="shared" si="60"/>
        <v>0</v>
      </c>
      <c r="U38" s="79">
        <f t="shared" si="60"/>
        <v>0</v>
      </c>
      <c r="V38" s="79">
        <f t="shared" si="60"/>
        <v>0</v>
      </c>
      <c r="W38" s="79">
        <f t="shared" si="60"/>
        <v>0</v>
      </c>
      <c r="X38" s="79">
        <f t="shared" si="60"/>
        <v>0</v>
      </c>
      <c r="Y38" s="79">
        <f t="shared" si="60"/>
        <v>0</v>
      </c>
      <c r="Z38" s="79">
        <f t="shared" si="60"/>
        <v>0</v>
      </c>
      <c r="AA38" s="79">
        <f>AA36</f>
        <v>0</v>
      </c>
      <c r="AB38" s="79">
        <f t="shared" ref="AB38:AL38" si="61">AB36</f>
        <v>0</v>
      </c>
      <c r="AC38" s="79">
        <f t="shared" si="61"/>
        <v>0</v>
      </c>
      <c r="AD38" s="79">
        <f t="shared" si="61"/>
        <v>0</v>
      </c>
      <c r="AE38" s="79">
        <f t="shared" si="61"/>
        <v>0</v>
      </c>
      <c r="AF38" s="79">
        <f t="shared" si="61"/>
        <v>0</v>
      </c>
      <c r="AG38" s="79">
        <f t="shared" si="61"/>
        <v>0</v>
      </c>
      <c r="AH38" s="79">
        <f t="shared" si="61"/>
        <v>0</v>
      </c>
      <c r="AI38" s="79">
        <f t="shared" si="61"/>
        <v>0</v>
      </c>
      <c r="AJ38" s="79">
        <f t="shared" si="61"/>
        <v>0</v>
      </c>
      <c r="AK38" s="79">
        <f t="shared" si="61"/>
        <v>0</v>
      </c>
      <c r="AL38" s="79">
        <f t="shared" si="61"/>
        <v>0</v>
      </c>
      <c r="AM38" s="79">
        <f>AM36</f>
        <v>0</v>
      </c>
      <c r="AN38" s="79">
        <f t="shared" ref="AN38:AX38" si="62">AN36</f>
        <v>0</v>
      </c>
      <c r="AO38" s="79">
        <f t="shared" si="62"/>
        <v>0</v>
      </c>
      <c r="AP38" s="79">
        <f t="shared" si="62"/>
        <v>0</v>
      </c>
      <c r="AQ38" s="79">
        <f t="shared" si="62"/>
        <v>0</v>
      </c>
      <c r="AR38" s="79">
        <f t="shared" si="62"/>
        <v>0</v>
      </c>
      <c r="AS38" s="79">
        <f t="shared" si="62"/>
        <v>0</v>
      </c>
      <c r="AT38" s="79">
        <f t="shared" si="62"/>
        <v>0</v>
      </c>
      <c r="AU38" s="79">
        <f t="shared" si="62"/>
        <v>0</v>
      </c>
      <c r="AV38" s="79">
        <f t="shared" si="62"/>
        <v>0</v>
      </c>
      <c r="AW38" s="79">
        <f t="shared" si="62"/>
        <v>0</v>
      </c>
      <c r="AX38" s="79">
        <f t="shared" si="62"/>
        <v>0</v>
      </c>
      <c r="AY38" s="79">
        <f>AY36</f>
        <v>0</v>
      </c>
      <c r="AZ38" s="79">
        <f t="shared" ref="AZ38:BJ38" si="63">AZ36</f>
        <v>0</v>
      </c>
      <c r="BA38" s="79">
        <f t="shared" si="63"/>
        <v>0</v>
      </c>
      <c r="BB38" s="79">
        <f t="shared" si="63"/>
        <v>0</v>
      </c>
      <c r="BC38" s="79">
        <f t="shared" si="63"/>
        <v>0</v>
      </c>
      <c r="BD38" s="79">
        <f t="shared" si="63"/>
        <v>0</v>
      </c>
      <c r="BE38" s="79">
        <f t="shared" si="63"/>
        <v>0</v>
      </c>
      <c r="BF38" s="79">
        <f t="shared" si="63"/>
        <v>0</v>
      </c>
      <c r="BG38" s="79">
        <f t="shared" si="63"/>
        <v>0</v>
      </c>
      <c r="BH38" s="79">
        <f t="shared" si="63"/>
        <v>0</v>
      </c>
      <c r="BI38" s="79">
        <f t="shared" si="63"/>
        <v>0</v>
      </c>
      <c r="BJ38" s="79">
        <f t="shared" si="63"/>
        <v>0</v>
      </c>
      <c r="BK38" s="79">
        <f>BK36</f>
        <v>0</v>
      </c>
      <c r="BL38" s="79">
        <f t="shared" ref="BL38:BV38" si="64">BL36</f>
        <v>0</v>
      </c>
      <c r="BM38" s="79">
        <f t="shared" si="64"/>
        <v>0</v>
      </c>
      <c r="BN38" s="79">
        <f t="shared" si="64"/>
        <v>0</v>
      </c>
      <c r="BO38" s="79">
        <f t="shared" si="64"/>
        <v>0</v>
      </c>
      <c r="BP38" s="79">
        <f t="shared" si="64"/>
        <v>0</v>
      </c>
      <c r="BQ38" s="79">
        <f t="shared" si="64"/>
        <v>0</v>
      </c>
      <c r="BR38" s="79">
        <f t="shared" si="64"/>
        <v>0</v>
      </c>
      <c r="BS38" s="79">
        <f t="shared" si="64"/>
        <v>0</v>
      </c>
      <c r="BT38" s="79">
        <f t="shared" si="64"/>
        <v>0</v>
      </c>
      <c r="BU38" s="79">
        <f t="shared" si="64"/>
        <v>0</v>
      </c>
      <c r="BV38" s="79">
        <f t="shared" si="64"/>
        <v>0</v>
      </c>
      <c r="BW38" s="79">
        <f>BW36</f>
        <v>0</v>
      </c>
      <c r="BX38" s="79">
        <f t="shared" ref="BX38:CH38" si="65">BX36</f>
        <v>0</v>
      </c>
      <c r="BY38" s="79">
        <f t="shared" si="65"/>
        <v>0</v>
      </c>
      <c r="BZ38" s="79">
        <f t="shared" si="65"/>
        <v>0</v>
      </c>
      <c r="CA38" s="79">
        <f t="shared" si="65"/>
        <v>0</v>
      </c>
      <c r="CB38" s="79">
        <f t="shared" si="65"/>
        <v>0</v>
      </c>
      <c r="CC38" s="79">
        <f t="shared" si="65"/>
        <v>0</v>
      </c>
      <c r="CD38" s="79">
        <f t="shared" si="65"/>
        <v>0</v>
      </c>
      <c r="CE38" s="79">
        <f t="shared" si="65"/>
        <v>0</v>
      </c>
      <c r="CF38" s="79">
        <f t="shared" si="65"/>
        <v>0</v>
      </c>
      <c r="CG38" s="79">
        <f t="shared" si="65"/>
        <v>0</v>
      </c>
      <c r="CH38" s="79">
        <f t="shared" si="65"/>
        <v>0</v>
      </c>
    </row>
    <row r="39" spans="1:86" x14ac:dyDescent="0.2">
      <c r="A39" s="98">
        <v>27</v>
      </c>
      <c r="B39" s="94" t="s">
        <v>180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94"/>
    </row>
    <row r="40" spans="1:86" x14ac:dyDescent="0.2">
      <c r="A40" s="98">
        <v>28</v>
      </c>
      <c r="B40" s="94" t="s">
        <v>181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94"/>
    </row>
    <row r="41" spans="1:86" ht="13.5" thickBot="1" x14ac:dyDescent="0.25">
      <c r="A41" s="98">
        <v>29</v>
      </c>
      <c r="B41" s="94" t="s">
        <v>5</v>
      </c>
      <c r="C41" s="118">
        <f>SUM(C38:C40)</f>
        <v>86727</v>
      </c>
      <c r="D41" s="118">
        <f t="shared" ref="D41:Z41" si="66">SUM(D38:D40)</f>
        <v>-123675</v>
      </c>
      <c r="E41" s="118">
        <f t="shared" si="66"/>
        <v>-39266</v>
      </c>
      <c r="F41" s="118">
        <f t="shared" si="66"/>
        <v>-22533</v>
      </c>
      <c r="G41" s="118">
        <f t="shared" si="66"/>
        <v>1655</v>
      </c>
      <c r="H41" s="118">
        <f t="shared" si="66"/>
        <v>2364</v>
      </c>
      <c r="I41" s="118">
        <f t="shared" si="66"/>
        <v>58234</v>
      </c>
      <c r="J41" s="118">
        <f t="shared" si="66"/>
        <v>305529</v>
      </c>
      <c r="K41" s="118">
        <f t="shared" si="66"/>
        <v>168593</v>
      </c>
      <c r="L41" s="118">
        <f t="shared" si="66"/>
        <v>-167759</v>
      </c>
      <c r="M41" s="118">
        <f t="shared" si="66"/>
        <v>-72589</v>
      </c>
      <c r="N41" s="118">
        <f t="shared" si="66"/>
        <v>-310694</v>
      </c>
      <c r="O41" s="118">
        <f>SUM(O38:O40)</f>
        <v>0</v>
      </c>
      <c r="P41" s="84">
        <f t="shared" si="66"/>
        <v>0</v>
      </c>
      <c r="Q41" s="84">
        <f t="shared" si="66"/>
        <v>0</v>
      </c>
      <c r="R41" s="84">
        <f t="shared" si="66"/>
        <v>0</v>
      </c>
      <c r="S41" s="84">
        <f t="shared" si="66"/>
        <v>0</v>
      </c>
      <c r="T41" s="84">
        <f t="shared" si="66"/>
        <v>0</v>
      </c>
      <c r="U41" s="84">
        <f t="shared" si="66"/>
        <v>0</v>
      </c>
      <c r="V41" s="84">
        <f t="shared" si="66"/>
        <v>0</v>
      </c>
      <c r="W41" s="84">
        <f t="shared" si="66"/>
        <v>0</v>
      </c>
      <c r="X41" s="84">
        <f t="shared" si="66"/>
        <v>0</v>
      </c>
      <c r="Y41" s="84">
        <f t="shared" si="66"/>
        <v>0</v>
      </c>
      <c r="Z41" s="84">
        <f t="shared" si="66"/>
        <v>0</v>
      </c>
      <c r="AA41" s="84">
        <f>SUM(AA38:AA40)</f>
        <v>0</v>
      </c>
      <c r="AB41" s="84">
        <f t="shared" ref="AB41:AL41" si="67">SUM(AB38:AB40)</f>
        <v>0</v>
      </c>
      <c r="AC41" s="84">
        <f t="shared" si="67"/>
        <v>0</v>
      </c>
      <c r="AD41" s="84">
        <f t="shared" si="67"/>
        <v>0</v>
      </c>
      <c r="AE41" s="84">
        <f t="shared" si="67"/>
        <v>0</v>
      </c>
      <c r="AF41" s="84">
        <f t="shared" si="67"/>
        <v>0</v>
      </c>
      <c r="AG41" s="84">
        <f t="shared" si="67"/>
        <v>0</v>
      </c>
      <c r="AH41" s="84">
        <f t="shared" si="67"/>
        <v>0</v>
      </c>
      <c r="AI41" s="84">
        <f t="shared" si="67"/>
        <v>0</v>
      </c>
      <c r="AJ41" s="84">
        <f t="shared" si="67"/>
        <v>0</v>
      </c>
      <c r="AK41" s="84">
        <f t="shared" si="67"/>
        <v>0</v>
      </c>
      <c r="AL41" s="84">
        <f t="shared" si="67"/>
        <v>0</v>
      </c>
      <c r="AM41" s="84">
        <f>SUM(AM38:AM40)</f>
        <v>0</v>
      </c>
      <c r="AN41" s="84">
        <f t="shared" ref="AN41:AX41" si="68">SUM(AN38:AN40)</f>
        <v>0</v>
      </c>
      <c r="AO41" s="84">
        <f t="shared" si="68"/>
        <v>0</v>
      </c>
      <c r="AP41" s="84">
        <f t="shared" si="68"/>
        <v>0</v>
      </c>
      <c r="AQ41" s="84">
        <f t="shared" si="68"/>
        <v>0</v>
      </c>
      <c r="AR41" s="84">
        <f t="shared" si="68"/>
        <v>0</v>
      </c>
      <c r="AS41" s="84">
        <f t="shared" si="68"/>
        <v>0</v>
      </c>
      <c r="AT41" s="84">
        <f t="shared" si="68"/>
        <v>0</v>
      </c>
      <c r="AU41" s="84">
        <f t="shared" si="68"/>
        <v>0</v>
      </c>
      <c r="AV41" s="84">
        <f t="shared" si="68"/>
        <v>0</v>
      </c>
      <c r="AW41" s="84">
        <f t="shared" si="68"/>
        <v>0</v>
      </c>
      <c r="AX41" s="84">
        <f t="shared" si="68"/>
        <v>0</v>
      </c>
      <c r="AY41" s="84">
        <f>SUM(AY38:AY40)</f>
        <v>0</v>
      </c>
      <c r="AZ41" s="84">
        <f t="shared" ref="AZ41:BJ41" si="69">SUM(AZ38:AZ40)</f>
        <v>0</v>
      </c>
      <c r="BA41" s="84">
        <f t="shared" si="69"/>
        <v>0</v>
      </c>
      <c r="BB41" s="84">
        <f t="shared" si="69"/>
        <v>0</v>
      </c>
      <c r="BC41" s="84">
        <f t="shared" si="69"/>
        <v>0</v>
      </c>
      <c r="BD41" s="84">
        <f t="shared" si="69"/>
        <v>0</v>
      </c>
      <c r="BE41" s="84">
        <f t="shared" si="69"/>
        <v>0</v>
      </c>
      <c r="BF41" s="84">
        <f t="shared" si="69"/>
        <v>0</v>
      </c>
      <c r="BG41" s="84">
        <f t="shared" si="69"/>
        <v>0</v>
      </c>
      <c r="BH41" s="84">
        <f t="shared" si="69"/>
        <v>0</v>
      </c>
      <c r="BI41" s="84">
        <f t="shared" si="69"/>
        <v>0</v>
      </c>
      <c r="BJ41" s="84">
        <f t="shared" si="69"/>
        <v>0</v>
      </c>
      <c r="BK41" s="84">
        <f>SUM(BK38:BK40)</f>
        <v>0</v>
      </c>
      <c r="BL41" s="84">
        <f t="shared" ref="BL41:BV41" si="70">SUM(BL38:BL40)</f>
        <v>0</v>
      </c>
      <c r="BM41" s="84">
        <f t="shared" si="70"/>
        <v>0</v>
      </c>
      <c r="BN41" s="84">
        <f t="shared" si="70"/>
        <v>0</v>
      </c>
      <c r="BO41" s="84">
        <f t="shared" si="70"/>
        <v>0</v>
      </c>
      <c r="BP41" s="84">
        <f t="shared" si="70"/>
        <v>0</v>
      </c>
      <c r="BQ41" s="84">
        <f t="shared" si="70"/>
        <v>0</v>
      </c>
      <c r="BR41" s="84">
        <f t="shared" si="70"/>
        <v>0</v>
      </c>
      <c r="BS41" s="84">
        <f t="shared" si="70"/>
        <v>0</v>
      </c>
      <c r="BT41" s="84">
        <f t="shared" si="70"/>
        <v>0</v>
      </c>
      <c r="BU41" s="84">
        <f t="shared" si="70"/>
        <v>0</v>
      </c>
      <c r="BV41" s="84">
        <f t="shared" si="70"/>
        <v>0</v>
      </c>
      <c r="BW41" s="84">
        <f>SUM(BW38:BW40)</f>
        <v>0</v>
      </c>
      <c r="BX41" s="84">
        <f t="shared" ref="BX41:CH41" si="71">SUM(BX38:BX40)</f>
        <v>0</v>
      </c>
      <c r="BY41" s="84">
        <f t="shared" si="71"/>
        <v>0</v>
      </c>
      <c r="BZ41" s="84">
        <f t="shared" si="71"/>
        <v>0</v>
      </c>
      <c r="CA41" s="84">
        <f t="shared" si="71"/>
        <v>0</v>
      </c>
      <c r="CB41" s="84">
        <f t="shared" si="71"/>
        <v>0</v>
      </c>
      <c r="CC41" s="84">
        <f t="shared" si="71"/>
        <v>0</v>
      </c>
      <c r="CD41" s="84">
        <f t="shared" si="71"/>
        <v>0</v>
      </c>
      <c r="CE41" s="84">
        <f t="shared" si="71"/>
        <v>0</v>
      </c>
      <c r="CF41" s="84">
        <f t="shared" si="71"/>
        <v>0</v>
      </c>
      <c r="CG41" s="84">
        <f t="shared" si="71"/>
        <v>0</v>
      </c>
      <c r="CH41" s="84">
        <f t="shared" si="71"/>
        <v>0</v>
      </c>
    </row>
    <row r="42" spans="1:86" ht="13.5" thickTop="1" x14ac:dyDescent="0.2">
      <c r="A42" s="98">
        <v>30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</row>
    <row r="43" spans="1:86" x14ac:dyDescent="0.2">
      <c r="A43" s="98">
        <v>31</v>
      </c>
      <c r="B43" s="9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103"/>
      <c r="Z43" s="85"/>
      <c r="AA43" s="86"/>
    </row>
    <row r="44" spans="1:86" x14ac:dyDescent="0.2">
      <c r="A44" s="98">
        <v>32</v>
      </c>
      <c r="B44" s="104" t="s">
        <v>34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85"/>
      <c r="AA44" s="79"/>
    </row>
    <row r="45" spans="1:86" x14ac:dyDescent="0.2">
      <c r="A45" s="98">
        <v>33</v>
      </c>
      <c r="B45" s="94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72"/>
    </row>
    <row r="46" spans="1:86" x14ac:dyDescent="0.2">
      <c r="A46" s="98">
        <v>34</v>
      </c>
      <c r="B46" s="94" t="s">
        <v>162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6">
        <v>75</v>
      </c>
      <c r="P46" s="71">
        <f>O46</f>
        <v>75</v>
      </c>
      <c r="Q46" s="71">
        <f t="shared" ref="Q46:AF48" si="72">P46</f>
        <v>75</v>
      </c>
      <c r="R46" s="71">
        <f t="shared" si="72"/>
        <v>75</v>
      </c>
      <c r="S46" s="71">
        <f t="shared" si="72"/>
        <v>75</v>
      </c>
      <c r="T46" s="71">
        <f t="shared" si="72"/>
        <v>75</v>
      </c>
      <c r="U46" s="71">
        <f t="shared" si="72"/>
        <v>75</v>
      </c>
      <c r="V46" s="71">
        <f t="shared" si="72"/>
        <v>75</v>
      </c>
      <c r="W46" s="71">
        <f t="shared" si="72"/>
        <v>75</v>
      </c>
      <c r="X46" s="71">
        <f t="shared" si="72"/>
        <v>75</v>
      </c>
      <c r="Y46" s="71">
        <f t="shared" si="72"/>
        <v>75</v>
      </c>
      <c r="Z46" s="71">
        <f t="shared" si="72"/>
        <v>75</v>
      </c>
      <c r="AA46" s="71">
        <f t="shared" si="72"/>
        <v>75</v>
      </c>
      <c r="AB46" s="71">
        <f t="shared" si="72"/>
        <v>75</v>
      </c>
      <c r="AC46" s="71">
        <f t="shared" si="72"/>
        <v>75</v>
      </c>
      <c r="AD46" s="71">
        <f t="shared" si="72"/>
        <v>75</v>
      </c>
      <c r="AE46" s="71">
        <f t="shared" si="72"/>
        <v>75</v>
      </c>
      <c r="AF46" s="71">
        <f t="shared" si="72"/>
        <v>75</v>
      </c>
      <c r="AG46" s="71">
        <f t="shared" ref="AG46:AV48" si="73">AF46</f>
        <v>75</v>
      </c>
      <c r="AH46" s="71">
        <f t="shared" si="73"/>
        <v>75</v>
      </c>
      <c r="AI46" s="71">
        <f t="shared" si="73"/>
        <v>75</v>
      </c>
      <c r="AJ46" s="71">
        <f t="shared" si="73"/>
        <v>75</v>
      </c>
      <c r="AK46" s="71">
        <f t="shared" si="73"/>
        <v>75</v>
      </c>
      <c r="AL46" s="71">
        <f t="shared" si="73"/>
        <v>75</v>
      </c>
      <c r="AM46" s="71">
        <f t="shared" si="73"/>
        <v>75</v>
      </c>
      <c r="AN46" s="71">
        <f t="shared" si="73"/>
        <v>75</v>
      </c>
      <c r="AO46" s="71">
        <f t="shared" si="73"/>
        <v>75</v>
      </c>
      <c r="AP46" s="71">
        <f t="shared" si="73"/>
        <v>75</v>
      </c>
      <c r="AQ46" s="71">
        <f t="shared" si="73"/>
        <v>75</v>
      </c>
      <c r="AR46" s="71">
        <f t="shared" si="73"/>
        <v>75</v>
      </c>
      <c r="AS46" s="71">
        <f t="shared" si="73"/>
        <v>75</v>
      </c>
      <c r="AT46" s="71">
        <f t="shared" si="73"/>
        <v>75</v>
      </c>
      <c r="AU46" s="71">
        <f t="shared" si="73"/>
        <v>75</v>
      </c>
      <c r="AV46" s="71">
        <f t="shared" si="73"/>
        <v>75</v>
      </c>
      <c r="AW46" s="71">
        <f t="shared" ref="AW46:BL48" si="74">AV46</f>
        <v>75</v>
      </c>
      <c r="AX46" s="71">
        <f t="shared" si="74"/>
        <v>75</v>
      </c>
      <c r="AY46" s="71">
        <f t="shared" si="74"/>
        <v>75</v>
      </c>
      <c r="AZ46" s="71">
        <f t="shared" si="74"/>
        <v>75</v>
      </c>
      <c r="BA46" s="71">
        <f t="shared" si="74"/>
        <v>75</v>
      </c>
      <c r="BB46" s="71">
        <f t="shared" si="74"/>
        <v>75</v>
      </c>
      <c r="BC46" s="71">
        <f t="shared" si="74"/>
        <v>75</v>
      </c>
      <c r="BD46" s="71">
        <f t="shared" si="74"/>
        <v>75</v>
      </c>
      <c r="BE46" s="71">
        <f t="shared" si="74"/>
        <v>75</v>
      </c>
      <c r="BF46" s="71">
        <f t="shared" si="74"/>
        <v>75</v>
      </c>
      <c r="BG46" s="71">
        <f t="shared" si="74"/>
        <v>75</v>
      </c>
      <c r="BH46" s="71">
        <f t="shared" si="74"/>
        <v>75</v>
      </c>
      <c r="BI46" s="71">
        <f t="shared" si="74"/>
        <v>75</v>
      </c>
      <c r="BJ46" s="71">
        <f t="shared" si="74"/>
        <v>75</v>
      </c>
      <c r="BK46" s="71">
        <f t="shared" si="74"/>
        <v>75</v>
      </c>
      <c r="BL46" s="71">
        <f t="shared" si="74"/>
        <v>75</v>
      </c>
      <c r="BM46" s="71">
        <f t="shared" ref="BM46:CB48" si="75">BL46</f>
        <v>75</v>
      </c>
      <c r="BN46" s="71">
        <f t="shared" si="75"/>
        <v>75</v>
      </c>
      <c r="BO46" s="71">
        <f t="shared" si="75"/>
        <v>75</v>
      </c>
      <c r="BP46" s="71">
        <f t="shared" si="75"/>
        <v>75</v>
      </c>
      <c r="BQ46" s="71">
        <f t="shared" si="75"/>
        <v>75</v>
      </c>
      <c r="BR46" s="71">
        <f t="shared" si="75"/>
        <v>75</v>
      </c>
      <c r="BS46" s="71">
        <f t="shared" si="75"/>
        <v>75</v>
      </c>
      <c r="BT46" s="71">
        <f t="shared" si="75"/>
        <v>75</v>
      </c>
      <c r="BU46" s="71">
        <f t="shared" si="75"/>
        <v>75</v>
      </c>
      <c r="BV46" s="71">
        <f t="shared" si="75"/>
        <v>75</v>
      </c>
      <c r="BW46" s="71">
        <f t="shared" si="75"/>
        <v>75</v>
      </c>
      <c r="BX46" s="71">
        <f t="shared" si="75"/>
        <v>75</v>
      </c>
      <c r="BY46" s="71">
        <f t="shared" si="75"/>
        <v>75</v>
      </c>
      <c r="BZ46" s="71">
        <f t="shared" si="75"/>
        <v>75</v>
      </c>
      <c r="CA46" s="71">
        <f t="shared" si="75"/>
        <v>75</v>
      </c>
      <c r="CB46" s="71">
        <f t="shared" si="75"/>
        <v>75</v>
      </c>
      <c r="CC46" s="71">
        <f t="shared" ref="CC46:CH48" si="76">CB46</f>
        <v>75</v>
      </c>
      <c r="CD46" s="71">
        <f t="shared" si="76"/>
        <v>75</v>
      </c>
      <c r="CE46" s="71">
        <f t="shared" si="76"/>
        <v>75</v>
      </c>
      <c r="CF46" s="71">
        <f t="shared" si="76"/>
        <v>75</v>
      </c>
      <c r="CG46" s="71">
        <f t="shared" si="76"/>
        <v>75</v>
      </c>
      <c r="CH46" s="71">
        <f t="shared" si="76"/>
        <v>75</v>
      </c>
    </row>
    <row r="47" spans="1:86" x14ac:dyDescent="0.2">
      <c r="A47" s="98">
        <v>35</v>
      </c>
      <c r="B47" s="94" t="s">
        <v>163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6">
        <v>0</v>
      </c>
      <c r="P47" s="71">
        <f t="shared" ref="P47:P48" si="77">O47</f>
        <v>0</v>
      </c>
      <c r="Q47" s="71">
        <f t="shared" si="72"/>
        <v>0</v>
      </c>
      <c r="R47" s="71">
        <f t="shared" si="72"/>
        <v>0</v>
      </c>
      <c r="S47" s="71">
        <f t="shared" si="72"/>
        <v>0</v>
      </c>
      <c r="T47" s="71">
        <f t="shared" si="72"/>
        <v>0</v>
      </c>
      <c r="U47" s="71">
        <f t="shared" si="72"/>
        <v>0</v>
      </c>
      <c r="V47" s="71">
        <f t="shared" si="72"/>
        <v>0</v>
      </c>
      <c r="W47" s="71">
        <f t="shared" si="72"/>
        <v>0</v>
      </c>
      <c r="X47" s="71">
        <f t="shared" si="72"/>
        <v>0</v>
      </c>
      <c r="Y47" s="71">
        <f t="shared" si="72"/>
        <v>0</v>
      </c>
      <c r="Z47" s="71">
        <f t="shared" si="72"/>
        <v>0</v>
      </c>
      <c r="AA47" s="71">
        <f t="shared" si="72"/>
        <v>0</v>
      </c>
      <c r="AB47" s="71">
        <f t="shared" si="72"/>
        <v>0</v>
      </c>
      <c r="AC47" s="71">
        <f t="shared" si="72"/>
        <v>0</v>
      </c>
      <c r="AD47" s="71">
        <f t="shared" si="72"/>
        <v>0</v>
      </c>
      <c r="AE47" s="71">
        <f t="shared" si="72"/>
        <v>0</v>
      </c>
      <c r="AF47" s="71">
        <f t="shared" si="72"/>
        <v>0</v>
      </c>
      <c r="AG47" s="71">
        <f t="shared" si="73"/>
        <v>0</v>
      </c>
      <c r="AH47" s="71">
        <f t="shared" si="73"/>
        <v>0</v>
      </c>
      <c r="AI47" s="71">
        <f t="shared" si="73"/>
        <v>0</v>
      </c>
      <c r="AJ47" s="71">
        <f t="shared" si="73"/>
        <v>0</v>
      </c>
      <c r="AK47" s="71">
        <f t="shared" si="73"/>
        <v>0</v>
      </c>
      <c r="AL47" s="71">
        <f t="shared" si="73"/>
        <v>0</v>
      </c>
      <c r="AM47" s="71">
        <f t="shared" si="73"/>
        <v>0</v>
      </c>
      <c r="AN47" s="71">
        <f t="shared" si="73"/>
        <v>0</v>
      </c>
      <c r="AO47" s="71">
        <f t="shared" si="73"/>
        <v>0</v>
      </c>
      <c r="AP47" s="71">
        <f t="shared" si="73"/>
        <v>0</v>
      </c>
      <c r="AQ47" s="71">
        <f t="shared" si="73"/>
        <v>0</v>
      </c>
      <c r="AR47" s="71">
        <f t="shared" si="73"/>
        <v>0</v>
      </c>
      <c r="AS47" s="71">
        <f t="shared" si="73"/>
        <v>0</v>
      </c>
      <c r="AT47" s="71">
        <f t="shared" si="73"/>
        <v>0</v>
      </c>
      <c r="AU47" s="71">
        <f t="shared" si="73"/>
        <v>0</v>
      </c>
      <c r="AV47" s="71">
        <f t="shared" si="73"/>
        <v>0</v>
      </c>
      <c r="AW47" s="71">
        <f t="shared" si="74"/>
        <v>0</v>
      </c>
      <c r="AX47" s="71">
        <f t="shared" si="74"/>
        <v>0</v>
      </c>
      <c r="AY47" s="71">
        <f t="shared" si="74"/>
        <v>0</v>
      </c>
      <c r="AZ47" s="71">
        <f t="shared" si="74"/>
        <v>0</v>
      </c>
      <c r="BA47" s="71">
        <f t="shared" si="74"/>
        <v>0</v>
      </c>
      <c r="BB47" s="71">
        <f t="shared" si="74"/>
        <v>0</v>
      </c>
      <c r="BC47" s="71">
        <f t="shared" si="74"/>
        <v>0</v>
      </c>
      <c r="BD47" s="71">
        <f t="shared" si="74"/>
        <v>0</v>
      </c>
      <c r="BE47" s="71">
        <f t="shared" si="74"/>
        <v>0</v>
      </c>
      <c r="BF47" s="71">
        <f t="shared" si="74"/>
        <v>0</v>
      </c>
      <c r="BG47" s="71">
        <f t="shared" si="74"/>
        <v>0</v>
      </c>
      <c r="BH47" s="71">
        <f t="shared" si="74"/>
        <v>0</v>
      </c>
      <c r="BI47" s="71">
        <f t="shared" si="74"/>
        <v>0</v>
      </c>
      <c r="BJ47" s="71">
        <f t="shared" si="74"/>
        <v>0</v>
      </c>
      <c r="BK47" s="71">
        <f t="shared" si="74"/>
        <v>0</v>
      </c>
      <c r="BL47" s="71">
        <f t="shared" si="74"/>
        <v>0</v>
      </c>
      <c r="BM47" s="71">
        <f t="shared" si="75"/>
        <v>0</v>
      </c>
      <c r="BN47" s="71">
        <f t="shared" si="75"/>
        <v>0</v>
      </c>
      <c r="BO47" s="71">
        <f t="shared" si="75"/>
        <v>0</v>
      </c>
      <c r="BP47" s="71">
        <f t="shared" si="75"/>
        <v>0</v>
      </c>
      <c r="BQ47" s="71">
        <f t="shared" si="75"/>
        <v>0</v>
      </c>
      <c r="BR47" s="71">
        <f t="shared" si="75"/>
        <v>0</v>
      </c>
      <c r="BS47" s="71">
        <f t="shared" si="75"/>
        <v>0</v>
      </c>
      <c r="BT47" s="71">
        <f t="shared" si="75"/>
        <v>0</v>
      </c>
      <c r="BU47" s="71">
        <f t="shared" si="75"/>
        <v>0</v>
      </c>
      <c r="BV47" s="71">
        <f t="shared" si="75"/>
        <v>0</v>
      </c>
      <c r="BW47" s="71">
        <f t="shared" si="75"/>
        <v>0</v>
      </c>
      <c r="BX47" s="71">
        <f t="shared" si="75"/>
        <v>0</v>
      </c>
      <c r="BY47" s="71">
        <f t="shared" si="75"/>
        <v>0</v>
      </c>
      <c r="BZ47" s="71">
        <f t="shared" si="75"/>
        <v>0</v>
      </c>
      <c r="CA47" s="71">
        <f t="shared" si="75"/>
        <v>0</v>
      </c>
      <c r="CB47" s="71">
        <f t="shared" si="75"/>
        <v>0</v>
      </c>
      <c r="CC47" s="71">
        <f t="shared" si="76"/>
        <v>0</v>
      </c>
      <c r="CD47" s="71">
        <f t="shared" si="76"/>
        <v>0</v>
      </c>
      <c r="CE47" s="71">
        <f t="shared" si="76"/>
        <v>0</v>
      </c>
      <c r="CF47" s="71">
        <f t="shared" si="76"/>
        <v>0</v>
      </c>
      <c r="CG47" s="71">
        <f t="shared" si="76"/>
        <v>0</v>
      </c>
      <c r="CH47" s="71">
        <f t="shared" si="76"/>
        <v>0</v>
      </c>
    </row>
    <row r="48" spans="1:86" x14ac:dyDescent="0.2">
      <c r="A48" s="98">
        <v>36</v>
      </c>
      <c r="B48" s="94" t="s">
        <v>164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6">
        <v>0</v>
      </c>
      <c r="P48" s="71">
        <f t="shared" si="77"/>
        <v>0</v>
      </c>
      <c r="Q48" s="71">
        <f t="shared" si="72"/>
        <v>0</v>
      </c>
      <c r="R48" s="71">
        <f t="shared" si="72"/>
        <v>0</v>
      </c>
      <c r="S48" s="71">
        <f t="shared" si="72"/>
        <v>0</v>
      </c>
      <c r="T48" s="71">
        <f t="shared" si="72"/>
        <v>0</v>
      </c>
      <c r="U48" s="71">
        <f t="shared" si="72"/>
        <v>0</v>
      </c>
      <c r="V48" s="71">
        <f t="shared" si="72"/>
        <v>0</v>
      </c>
      <c r="W48" s="71">
        <f t="shared" si="72"/>
        <v>0</v>
      </c>
      <c r="X48" s="71">
        <f t="shared" si="72"/>
        <v>0</v>
      </c>
      <c r="Y48" s="71">
        <f t="shared" si="72"/>
        <v>0</v>
      </c>
      <c r="Z48" s="71">
        <f t="shared" si="72"/>
        <v>0</v>
      </c>
      <c r="AA48" s="71">
        <f t="shared" si="72"/>
        <v>0</v>
      </c>
      <c r="AB48" s="71">
        <f t="shared" si="72"/>
        <v>0</v>
      </c>
      <c r="AC48" s="71">
        <f t="shared" si="72"/>
        <v>0</v>
      </c>
      <c r="AD48" s="71">
        <f t="shared" si="72"/>
        <v>0</v>
      </c>
      <c r="AE48" s="71">
        <f t="shared" si="72"/>
        <v>0</v>
      </c>
      <c r="AF48" s="71">
        <f t="shared" si="72"/>
        <v>0</v>
      </c>
      <c r="AG48" s="71">
        <f t="shared" si="73"/>
        <v>0</v>
      </c>
      <c r="AH48" s="71">
        <f t="shared" si="73"/>
        <v>0</v>
      </c>
      <c r="AI48" s="71">
        <f t="shared" si="73"/>
        <v>0</v>
      </c>
      <c r="AJ48" s="71">
        <f t="shared" si="73"/>
        <v>0</v>
      </c>
      <c r="AK48" s="71">
        <f t="shared" si="73"/>
        <v>0</v>
      </c>
      <c r="AL48" s="71">
        <f t="shared" si="73"/>
        <v>0</v>
      </c>
      <c r="AM48" s="71">
        <f t="shared" si="73"/>
        <v>0</v>
      </c>
      <c r="AN48" s="71">
        <f t="shared" si="73"/>
        <v>0</v>
      </c>
      <c r="AO48" s="71">
        <f t="shared" si="73"/>
        <v>0</v>
      </c>
      <c r="AP48" s="71">
        <f t="shared" si="73"/>
        <v>0</v>
      </c>
      <c r="AQ48" s="71">
        <f t="shared" si="73"/>
        <v>0</v>
      </c>
      <c r="AR48" s="71">
        <f t="shared" si="73"/>
        <v>0</v>
      </c>
      <c r="AS48" s="71">
        <f t="shared" si="73"/>
        <v>0</v>
      </c>
      <c r="AT48" s="71">
        <f t="shared" si="73"/>
        <v>0</v>
      </c>
      <c r="AU48" s="71">
        <f t="shared" si="73"/>
        <v>0</v>
      </c>
      <c r="AV48" s="71">
        <f t="shared" si="73"/>
        <v>0</v>
      </c>
      <c r="AW48" s="71">
        <f t="shared" si="74"/>
        <v>0</v>
      </c>
      <c r="AX48" s="71">
        <f t="shared" si="74"/>
        <v>0</v>
      </c>
      <c r="AY48" s="71">
        <f t="shared" si="74"/>
        <v>0</v>
      </c>
      <c r="AZ48" s="71">
        <f t="shared" si="74"/>
        <v>0</v>
      </c>
      <c r="BA48" s="71">
        <f t="shared" si="74"/>
        <v>0</v>
      </c>
      <c r="BB48" s="71">
        <f t="shared" si="74"/>
        <v>0</v>
      </c>
      <c r="BC48" s="71">
        <f t="shared" si="74"/>
        <v>0</v>
      </c>
      <c r="BD48" s="71">
        <f t="shared" si="74"/>
        <v>0</v>
      </c>
      <c r="BE48" s="71">
        <f t="shared" si="74"/>
        <v>0</v>
      </c>
      <c r="BF48" s="71">
        <f t="shared" si="74"/>
        <v>0</v>
      </c>
      <c r="BG48" s="71">
        <f t="shared" si="74"/>
        <v>0</v>
      </c>
      <c r="BH48" s="71">
        <f t="shared" si="74"/>
        <v>0</v>
      </c>
      <c r="BI48" s="71">
        <f t="shared" si="74"/>
        <v>0</v>
      </c>
      <c r="BJ48" s="71">
        <f t="shared" si="74"/>
        <v>0</v>
      </c>
      <c r="BK48" s="71">
        <f t="shared" si="74"/>
        <v>0</v>
      </c>
      <c r="BL48" s="71">
        <f t="shared" si="74"/>
        <v>0</v>
      </c>
      <c r="BM48" s="71">
        <f t="shared" si="75"/>
        <v>0</v>
      </c>
      <c r="BN48" s="71">
        <f t="shared" si="75"/>
        <v>0</v>
      </c>
      <c r="BO48" s="71">
        <f t="shared" si="75"/>
        <v>0</v>
      </c>
      <c r="BP48" s="71">
        <f t="shared" si="75"/>
        <v>0</v>
      </c>
      <c r="BQ48" s="71">
        <f t="shared" si="75"/>
        <v>0</v>
      </c>
      <c r="BR48" s="71">
        <f t="shared" si="75"/>
        <v>0</v>
      </c>
      <c r="BS48" s="71">
        <f t="shared" si="75"/>
        <v>0</v>
      </c>
      <c r="BT48" s="71">
        <f t="shared" si="75"/>
        <v>0</v>
      </c>
      <c r="BU48" s="71">
        <f t="shared" si="75"/>
        <v>0</v>
      </c>
      <c r="BV48" s="71">
        <f t="shared" si="75"/>
        <v>0</v>
      </c>
      <c r="BW48" s="71">
        <f t="shared" si="75"/>
        <v>0</v>
      </c>
      <c r="BX48" s="71">
        <f t="shared" si="75"/>
        <v>0</v>
      </c>
      <c r="BY48" s="71">
        <f t="shared" si="75"/>
        <v>0</v>
      </c>
      <c r="BZ48" s="71">
        <f t="shared" si="75"/>
        <v>0</v>
      </c>
      <c r="CA48" s="71">
        <f t="shared" si="75"/>
        <v>0</v>
      </c>
      <c r="CB48" s="71">
        <f t="shared" si="75"/>
        <v>0</v>
      </c>
      <c r="CC48" s="71">
        <f t="shared" si="76"/>
        <v>0</v>
      </c>
      <c r="CD48" s="71">
        <f t="shared" si="76"/>
        <v>0</v>
      </c>
      <c r="CE48" s="71">
        <f t="shared" si="76"/>
        <v>0</v>
      </c>
      <c r="CF48" s="71">
        <f t="shared" si="76"/>
        <v>0</v>
      </c>
      <c r="CG48" s="71">
        <f t="shared" si="76"/>
        <v>0</v>
      </c>
      <c r="CH48" s="71">
        <f t="shared" si="76"/>
        <v>0</v>
      </c>
    </row>
    <row r="49" spans="1:86" x14ac:dyDescent="0.2">
      <c r="A49" s="98">
        <v>37</v>
      </c>
      <c r="B49" s="94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94"/>
    </row>
    <row r="50" spans="1:86" x14ac:dyDescent="0.2">
      <c r="A50" s="98">
        <v>38</v>
      </c>
      <c r="B50" s="94" t="s">
        <v>165</v>
      </c>
      <c r="C50" s="35">
        <f t="shared" ref="C50:BN50" si="78">C55*C57</f>
        <v>170090.47903544042</v>
      </c>
      <c r="D50" s="35">
        <f t="shared" si="78"/>
        <v>168555.03046115179</v>
      </c>
      <c r="E50" s="35">
        <f t="shared" si="78"/>
        <v>166489.15419756345</v>
      </c>
      <c r="F50" s="35">
        <f t="shared" si="78"/>
        <v>165223.5723423922</v>
      </c>
      <c r="G50" s="35">
        <f t="shared" si="78"/>
        <v>163920.76749148066</v>
      </c>
      <c r="H50" s="35">
        <f t="shared" si="78"/>
        <v>163771.87550851933</v>
      </c>
      <c r="I50" s="35">
        <f t="shared" si="78"/>
        <v>165921.5035125234</v>
      </c>
      <c r="J50" s="35">
        <f t="shared" si="78"/>
        <v>168071.1315165275</v>
      </c>
      <c r="K50" s="35">
        <f t="shared" si="78"/>
        <v>170602.29522686999</v>
      </c>
      <c r="L50" s="35">
        <f t="shared" si="78"/>
        <v>172202.88404370419</v>
      </c>
      <c r="M50" s="35">
        <f t="shared" si="78"/>
        <v>171988.85181819729</v>
      </c>
      <c r="N50" s="35">
        <f t="shared" si="78"/>
        <v>173850.00160521382</v>
      </c>
      <c r="O50" s="35">
        <f t="shared" si="78"/>
        <v>170788.41020557162</v>
      </c>
      <c r="P50" s="35">
        <f t="shared" si="78"/>
        <v>169252.96163128299</v>
      </c>
      <c r="Q50" s="35">
        <f>Q55*Q57</f>
        <v>167187.08536769464</v>
      </c>
      <c r="R50" s="35">
        <f t="shared" si="78"/>
        <v>165921.5035125234</v>
      </c>
      <c r="S50" s="35">
        <f t="shared" si="78"/>
        <v>164618.69866161185</v>
      </c>
      <c r="T50" s="35">
        <f t="shared" si="78"/>
        <v>164469.80667865052</v>
      </c>
      <c r="U50" s="35">
        <f t="shared" si="78"/>
        <v>166619.4346826546</v>
      </c>
      <c r="V50" s="35">
        <f t="shared" si="78"/>
        <v>168769.0626866587</v>
      </c>
      <c r="W50" s="35">
        <f t="shared" si="78"/>
        <v>171300.22639700118</v>
      </c>
      <c r="X50" s="35">
        <f t="shared" si="78"/>
        <v>172900.81521383539</v>
      </c>
      <c r="Y50" s="35">
        <f t="shared" si="78"/>
        <v>172686.78298832849</v>
      </c>
      <c r="Z50" s="35">
        <f t="shared" si="78"/>
        <v>174547.93277534502</v>
      </c>
      <c r="AA50" s="35">
        <f t="shared" si="78"/>
        <v>171486.34137570282</v>
      </c>
      <c r="AB50" s="35">
        <f t="shared" si="78"/>
        <v>169950.89280141419</v>
      </c>
      <c r="AC50" s="35">
        <f t="shared" si="78"/>
        <v>167885.01653782584</v>
      </c>
      <c r="AD50" s="35">
        <f t="shared" si="78"/>
        <v>166619.4346826546</v>
      </c>
      <c r="AE50" s="35">
        <f t="shared" si="78"/>
        <v>165316.62983174305</v>
      </c>
      <c r="AF50" s="35">
        <f t="shared" si="78"/>
        <v>165167.73784878172</v>
      </c>
      <c r="AG50" s="35">
        <f t="shared" si="78"/>
        <v>167317.36585278579</v>
      </c>
      <c r="AH50" s="35">
        <f t="shared" si="78"/>
        <v>169466.99385678989</v>
      </c>
      <c r="AI50" s="35">
        <f t="shared" si="78"/>
        <v>171998.15756713238</v>
      </c>
      <c r="AJ50" s="35">
        <f t="shared" si="78"/>
        <v>173598.74638396659</v>
      </c>
      <c r="AK50" s="35">
        <f t="shared" si="78"/>
        <v>173384.71415845968</v>
      </c>
      <c r="AL50" s="35">
        <f t="shared" si="78"/>
        <v>175245.86394547622</v>
      </c>
      <c r="AM50" s="35">
        <f t="shared" si="78"/>
        <v>172184.27254583401</v>
      </c>
      <c r="AN50" s="35">
        <f t="shared" si="78"/>
        <v>170648.82397154538</v>
      </c>
      <c r="AO50" s="35">
        <f t="shared" si="78"/>
        <v>168582.94770795704</v>
      </c>
      <c r="AP50" s="35">
        <f t="shared" si="78"/>
        <v>167317.36585278579</v>
      </c>
      <c r="AQ50" s="35">
        <f t="shared" si="78"/>
        <v>166014.56100187424</v>
      </c>
      <c r="AR50" s="35">
        <f t="shared" si="78"/>
        <v>165865.66901891291</v>
      </c>
      <c r="AS50" s="35">
        <f t="shared" si="78"/>
        <v>168015.29702291702</v>
      </c>
      <c r="AT50" s="35">
        <f t="shared" si="78"/>
        <v>170164.92502692109</v>
      </c>
      <c r="AU50" s="35">
        <f t="shared" si="78"/>
        <v>172696.08873726358</v>
      </c>
      <c r="AV50" s="35">
        <f t="shared" si="78"/>
        <v>174296.67755409778</v>
      </c>
      <c r="AW50" s="35">
        <f t="shared" si="78"/>
        <v>174082.64532859088</v>
      </c>
      <c r="AX50" s="35">
        <f t="shared" si="78"/>
        <v>175943.79511560741</v>
      </c>
      <c r="AY50" s="35">
        <f t="shared" si="78"/>
        <v>172882.20371596521</v>
      </c>
      <c r="AZ50" s="35">
        <f t="shared" si="78"/>
        <v>171346.75514167658</v>
      </c>
      <c r="BA50" s="35">
        <f t="shared" si="78"/>
        <v>169280.87887808823</v>
      </c>
      <c r="BB50" s="35">
        <f t="shared" si="78"/>
        <v>168015.29702291702</v>
      </c>
      <c r="BC50" s="35">
        <f t="shared" si="78"/>
        <v>166712.49217200544</v>
      </c>
      <c r="BD50" s="35">
        <f t="shared" si="78"/>
        <v>166563.60018904411</v>
      </c>
      <c r="BE50" s="35">
        <f t="shared" si="78"/>
        <v>168713.22819304821</v>
      </c>
      <c r="BF50" s="35">
        <f t="shared" si="78"/>
        <v>170862.85619705229</v>
      </c>
      <c r="BG50" s="35">
        <f t="shared" si="78"/>
        <v>173394.01990739477</v>
      </c>
      <c r="BH50" s="35">
        <f t="shared" si="78"/>
        <v>174994.60872422898</v>
      </c>
      <c r="BI50" s="35">
        <f t="shared" si="78"/>
        <v>174780.57649872208</v>
      </c>
      <c r="BJ50" s="35">
        <f t="shared" si="78"/>
        <v>176641.72628573861</v>
      </c>
      <c r="BK50" s="35">
        <f t="shared" si="78"/>
        <v>173580.13488609641</v>
      </c>
      <c r="BL50" s="35">
        <f t="shared" si="78"/>
        <v>172044.68631180777</v>
      </c>
      <c r="BM50" s="35">
        <f t="shared" si="78"/>
        <v>169978.81004821943</v>
      </c>
      <c r="BN50" s="35">
        <f t="shared" si="78"/>
        <v>168713.22819304821</v>
      </c>
      <c r="BO50" s="35">
        <f t="shared" ref="BO50:CH50" si="79">BO55*BO57</f>
        <v>167410.42334213664</v>
      </c>
      <c r="BP50" s="35">
        <f t="shared" si="79"/>
        <v>167261.53135917531</v>
      </c>
      <c r="BQ50" s="35">
        <f t="shared" si="79"/>
        <v>169411.15936317941</v>
      </c>
      <c r="BR50" s="35">
        <f t="shared" si="79"/>
        <v>171560.78736718348</v>
      </c>
      <c r="BS50" s="35">
        <f t="shared" si="79"/>
        <v>174091.95107752597</v>
      </c>
      <c r="BT50" s="35">
        <f t="shared" si="79"/>
        <v>175692.53989436018</v>
      </c>
      <c r="BU50" s="35">
        <f t="shared" si="79"/>
        <v>175478.50766885327</v>
      </c>
      <c r="BV50" s="35">
        <f t="shared" si="79"/>
        <v>177339.6574558698</v>
      </c>
      <c r="BW50" s="35">
        <f t="shared" si="79"/>
        <v>174278.06605622763</v>
      </c>
      <c r="BX50" s="35">
        <f t="shared" si="79"/>
        <v>172742.61748193897</v>
      </c>
      <c r="BY50" s="35">
        <f t="shared" si="79"/>
        <v>170676.74121835062</v>
      </c>
      <c r="BZ50" s="35">
        <f t="shared" si="79"/>
        <v>169411.15936317941</v>
      </c>
      <c r="CA50" s="35">
        <f t="shared" si="79"/>
        <v>168108.35451226783</v>
      </c>
      <c r="CB50" s="35">
        <f t="shared" si="79"/>
        <v>167959.4625293065</v>
      </c>
      <c r="CC50" s="35">
        <f t="shared" si="79"/>
        <v>170109.09053331061</v>
      </c>
      <c r="CD50" s="35">
        <f t="shared" si="79"/>
        <v>172258.71853731468</v>
      </c>
      <c r="CE50" s="35">
        <f t="shared" si="79"/>
        <v>174789.88224765717</v>
      </c>
      <c r="CF50" s="35">
        <f t="shared" si="79"/>
        <v>176390.47106449137</v>
      </c>
      <c r="CG50" s="35">
        <f t="shared" si="79"/>
        <v>176176.43883898447</v>
      </c>
      <c r="CH50" s="35">
        <f t="shared" si="79"/>
        <v>178037.588626001</v>
      </c>
    </row>
    <row r="51" spans="1:86" x14ac:dyDescent="0.2">
      <c r="A51" s="98">
        <v>39</v>
      </c>
      <c r="B51" s="94" t="s">
        <v>166</v>
      </c>
      <c r="C51" s="35">
        <f t="shared" ref="C51:N51" si="80">C59-C50</f>
        <v>196113.02736455959</v>
      </c>
      <c r="D51" s="35">
        <f t="shared" si="80"/>
        <v>49055.875338848215</v>
      </c>
      <c r="E51" s="35">
        <f t="shared" si="80"/>
        <v>-20062.816497563443</v>
      </c>
      <c r="F51" s="35">
        <f t="shared" si="80"/>
        <v>-22968.724842392199</v>
      </c>
      <c r="G51" s="35">
        <f t="shared" si="80"/>
        <v>-28547.41729148067</v>
      </c>
      <c r="H51" s="35">
        <f t="shared" si="80"/>
        <v>28547.41729148067</v>
      </c>
      <c r="I51" s="35">
        <f t="shared" si="80"/>
        <v>87370.999287476618</v>
      </c>
      <c r="J51" s="35">
        <f t="shared" si="80"/>
        <v>140669.37558347249</v>
      </c>
      <c r="K51" s="35">
        <f t="shared" si="80"/>
        <v>431702.86627312994</v>
      </c>
      <c r="L51" s="35">
        <f t="shared" si="80"/>
        <v>766871.46105629578</v>
      </c>
      <c r="M51" s="35">
        <f t="shared" si="80"/>
        <v>800648.36658180272</v>
      </c>
      <c r="N51" s="35">
        <f t="shared" si="80"/>
        <v>620184.6317947862</v>
      </c>
      <c r="O51" s="72">
        <f>O53*O57*O$14</f>
        <v>273197.04341557866</v>
      </c>
      <c r="P51" s="72">
        <f t="shared" ref="P51:Z51" si="81">P53*P57*P$14</f>
        <v>95511.374745969966</v>
      </c>
      <c r="Q51" s="72">
        <f t="shared" si="81"/>
        <v>15600.44977843314</v>
      </c>
      <c r="R51" s="72">
        <f t="shared" si="81"/>
        <v>0</v>
      </c>
      <c r="S51" s="72">
        <f t="shared" si="81"/>
        <v>0</v>
      </c>
      <c r="T51" s="72">
        <f t="shared" si="81"/>
        <v>1461.609226867826</v>
      </c>
      <c r="U51" s="72">
        <f t="shared" si="81"/>
        <v>57747.788563747228</v>
      </c>
      <c r="V51" s="72">
        <f t="shared" si="81"/>
        <v>278215.83603525476</v>
      </c>
      <c r="W51" s="72">
        <f t="shared" si="81"/>
        <v>503123.37474394374</v>
      </c>
      <c r="X51" s="72">
        <f t="shared" si="81"/>
        <v>633051.95016997471</v>
      </c>
      <c r="Y51" s="72">
        <f t="shared" si="81"/>
        <v>691351.62563965737</v>
      </c>
      <c r="Z51" s="72">
        <f t="shared" si="81"/>
        <v>463800.26458297973</v>
      </c>
      <c r="AA51" s="72">
        <f>AA53*AA57*AA$14</f>
        <v>274332.3379832739</v>
      </c>
      <c r="AB51" s="72">
        <f t="shared" ref="AB51:AL51" si="82">AB53*AB57*AB$14</f>
        <v>95911.821842779027</v>
      </c>
      <c r="AC51" s="72">
        <f t="shared" si="82"/>
        <v>15666.652180962717</v>
      </c>
      <c r="AD51" s="72">
        <f t="shared" si="82"/>
        <v>0</v>
      </c>
      <c r="AE51" s="72">
        <f t="shared" si="82"/>
        <v>0</v>
      </c>
      <c r="AF51" s="72">
        <f t="shared" si="82"/>
        <v>1467.9125566363773</v>
      </c>
      <c r="AG51" s="72">
        <f t="shared" si="82"/>
        <v>57993.669669534087</v>
      </c>
      <c r="AH51" s="72">
        <f t="shared" si="82"/>
        <v>279385.59119003266</v>
      </c>
      <c r="AI51" s="72">
        <f t="shared" si="82"/>
        <v>505208.00511096447</v>
      </c>
      <c r="AJ51" s="72">
        <f t="shared" si="82"/>
        <v>635651.04527293181</v>
      </c>
      <c r="AK51" s="72">
        <f t="shared" si="82"/>
        <v>694193.5384100324</v>
      </c>
      <c r="AL51" s="72">
        <f t="shared" si="82"/>
        <v>465686.80211315007</v>
      </c>
      <c r="AM51" s="72">
        <f>AM53*AM57*AM$14</f>
        <v>275467.76924884674</v>
      </c>
      <c r="AN51" s="72">
        <f t="shared" ref="AN51:AX51" si="83">AN53*AN57*AN$14</f>
        <v>96312.317216673517</v>
      </c>
      <c r="AO51" s="72">
        <f t="shared" si="83"/>
        <v>15732.862578133614</v>
      </c>
      <c r="AP51" s="72">
        <f t="shared" si="83"/>
        <v>0</v>
      </c>
      <c r="AQ51" s="72">
        <f t="shared" si="83"/>
        <v>0</v>
      </c>
      <c r="AR51" s="72">
        <f t="shared" si="83"/>
        <v>1474.2166492795295</v>
      </c>
      <c r="AS51" s="72">
        <f t="shared" si="83"/>
        <v>58239.580481762467</v>
      </c>
      <c r="AT51" s="72">
        <f t="shared" si="83"/>
        <v>280555.48742361844</v>
      </c>
      <c r="AU51" s="72">
        <f t="shared" si="83"/>
        <v>507292.88637833268</v>
      </c>
      <c r="AV51" s="72">
        <f t="shared" si="83"/>
        <v>638250.45278805553</v>
      </c>
      <c r="AW51" s="72">
        <f t="shared" si="83"/>
        <v>697035.79283895344</v>
      </c>
      <c r="AX51" s="72">
        <f t="shared" si="83"/>
        <v>467573.56610135158</v>
      </c>
      <c r="AY51" s="72">
        <f>AY53*AY57*AY$14</f>
        <v>276603.19689643249</v>
      </c>
      <c r="AZ51" s="72">
        <f t="shared" ref="AZ51:BJ51" si="84">AZ53*AZ57*AZ$14</f>
        <v>96712.811806327009</v>
      </c>
      <c r="BA51" s="72">
        <f t="shared" si="84"/>
        <v>15799.072955108653</v>
      </c>
      <c r="BB51" s="72">
        <f t="shared" si="84"/>
        <v>0</v>
      </c>
      <c r="BC51" s="72">
        <f t="shared" si="84"/>
        <v>0</v>
      </c>
      <c r="BD51" s="72">
        <f t="shared" si="84"/>
        <v>1480.5207537138447</v>
      </c>
      <c r="BE51" s="72">
        <f t="shared" si="84"/>
        <v>58485.491330713907</v>
      </c>
      <c r="BF51" s="72">
        <f t="shared" si="84"/>
        <v>281725.3818192833</v>
      </c>
      <c r="BG51" s="72">
        <f t="shared" si="84"/>
        <v>509377.76014891878</v>
      </c>
      <c r="BH51" s="72">
        <f t="shared" si="84"/>
        <v>640849.84762939869</v>
      </c>
      <c r="BI51" s="72">
        <f t="shared" si="84"/>
        <v>699878.03389642842</v>
      </c>
      <c r="BJ51" s="72">
        <f t="shared" si="84"/>
        <v>469460.3184061604</v>
      </c>
      <c r="BK51" s="72">
        <f>BK53*BK57*BK$14</f>
        <v>277738.43985905184</v>
      </c>
      <c r="BL51" s="72">
        <f t="shared" ref="BL51:BV51" si="85">BL53*BL57*BL$14</f>
        <v>97113.242294432406</v>
      </c>
      <c r="BM51" s="72">
        <f t="shared" si="85"/>
        <v>15865.272966483537</v>
      </c>
      <c r="BN51" s="72">
        <f t="shared" si="85"/>
        <v>0</v>
      </c>
      <c r="BO51" s="72">
        <f t="shared" si="85"/>
        <v>0</v>
      </c>
      <c r="BP51" s="72">
        <f t="shared" si="85"/>
        <v>1486.8239002444045</v>
      </c>
      <c r="BQ51" s="72">
        <f t="shared" si="85"/>
        <v>58731.36391754901</v>
      </c>
      <c r="BR51" s="72">
        <f t="shared" si="85"/>
        <v>282895.08992544975</v>
      </c>
      <c r="BS51" s="72">
        <f t="shared" si="85"/>
        <v>511462.29299364373</v>
      </c>
      <c r="BT51" s="72">
        <f t="shared" si="85"/>
        <v>643448.81036414357</v>
      </c>
      <c r="BU51" s="72">
        <f t="shared" si="85"/>
        <v>702719.8035079774</v>
      </c>
      <c r="BV51" s="72">
        <f t="shared" si="85"/>
        <v>471346.75180929829</v>
      </c>
      <c r="BW51" s="72">
        <f>BW53*BW57*BW$14</f>
        <v>278873.65700361331</v>
      </c>
      <c r="BX51" s="72">
        <f t="shared" ref="BX51:CH51" si="86">BX53*BX57*BX$14</f>
        <v>97513.664219302562</v>
      </c>
      <c r="BY51" s="72">
        <f t="shared" si="86"/>
        <v>15931.471683096124</v>
      </c>
      <c r="BZ51" s="72">
        <f t="shared" si="86"/>
        <v>0</v>
      </c>
      <c r="CA51" s="72">
        <f t="shared" si="86"/>
        <v>0</v>
      </c>
      <c r="CB51" s="72">
        <f t="shared" si="86"/>
        <v>1493.1269386474848</v>
      </c>
      <c r="CC51" s="72">
        <f t="shared" si="86"/>
        <v>58977.231818968634</v>
      </c>
      <c r="CD51" s="72">
        <f t="shared" si="86"/>
        <v>284064.77351774706</v>
      </c>
      <c r="CE51" s="72">
        <f t="shared" si="86"/>
        <v>513546.77748836455</v>
      </c>
      <c r="CF51" s="72">
        <f t="shared" si="86"/>
        <v>646047.7091412259</v>
      </c>
      <c r="CG51" s="72">
        <f t="shared" si="86"/>
        <v>705561.50372400787</v>
      </c>
      <c r="CH51" s="72">
        <f t="shared" si="86"/>
        <v>473233.1360447061</v>
      </c>
    </row>
    <row r="52" spans="1:86" x14ac:dyDescent="0.2">
      <c r="A52" s="98">
        <v>40</v>
      </c>
      <c r="B52" s="94" t="s">
        <v>167</v>
      </c>
      <c r="C52" s="73">
        <f t="shared" ref="C52:N52" si="87">C51/C57</f>
        <v>10.729457673955553</v>
      </c>
      <c r="D52" s="73">
        <f t="shared" si="87"/>
        <v>2.7083241505464701</v>
      </c>
      <c r="E52" s="73">
        <f t="shared" si="87"/>
        <v>-1.1213915654554492</v>
      </c>
      <c r="F52" s="73">
        <f t="shared" si="87"/>
        <v>-1.2936482592166825</v>
      </c>
      <c r="G52" s="73">
        <f t="shared" si="87"/>
        <v>-1.6206311263968589</v>
      </c>
      <c r="H52" s="73">
        <f t="shared" si="87"/>
        <v>1.622104511135898</v>
      </c>
      <c r="I52" s="73">
        <f t="shared" si="87"/>
        <v>4.9002243010362658</v>
      </c>
      <c r="J52" s="73">
        <f t="shared" si="87"/>
        <v>7.7885707094553176</v>
      </c>
      <c r="K52" s="73">
        <f t="shared" si="87"/>
        <v>23.547857212301857</v>
      </c>
      <c r="L52" s="73">
        <f t="shared" si="87"/>
        <v>41.44131105410947</v>
      </c>
      <c r="M52" s="73">
        <f t="shared" si="87"/>
        <v>43.320439702510697</v>
      </c>
      <c r="N52" s="73">
        <f t="shared" si="87"/>
        <v>33.196907814730018</v>
      </c>
      <c r="O52" s="108">
        <f>O51/O57</f>
        <v>14.885688629410923</v>
      </c>
      <c r="P52" s="74">
        <f t="shared" ref="P52:Z52" si="88">P51/P57</f>
        <v>5.2513401553755203</v>
      </c>
      <c r="Q52" s="74">
        <f t="shared" si="88"/>
        <v>0.8683318367156373</v>
      </c>
      <c r="R52" s="74">
        <f t="shared" si="88"/>
        <v>0</v>
      </c>
      <c r="S52" s="74">
        <f t="shared" si="88"/>
        <v>0</v>
      </c>
      <c r="T52" s="74">
        <f t="shared" si="88"/>
        <v>8.2698270163394025E-2</v>
      </c>
      <c r="U52" s="74">
        <f t="shared" si="88"/>
        <v>3.2252325363723666</v>
      </c>
      <c r="V52" s="74">
        <f t="shared" si="88"/>
        <v>15.340529115309591</v>
      </c>
      <c r="W52" s="74">
        <f t="shared" si="88"/>
        <v>27.331778289001726</v>
      </c>
      <c r="X52" s="74">
        <f t="shared" si="88"/>
        <v>34.071687307318335</v>
      </c>
      <c r="Y52" s="74">
        <f t="shared" si="88"/>
        <v>37.255570708609007</v>
      </c>
      <c r="Z52" s="74">
        <f t="shared" si="88"/>
        <v>24.726782778854812</v>
      </c>
      <c r="AA52" s="74">
        <f>AA51/AA57</f>
        <v>14.886712501805617</v>
      </c>
      <c r="AB52" s="74">
        <f t="shared" ref="AB52:AL52" si="89">AB51/AB57</f>
        <v>5.2517013548036484</v>
      </c>
      <c r="AC52" s="74">
        <f t="shared" si="89"/>
        <v>0.86839156260532768</v>
      </c>
      <c r="AD52" s="74">
        <f t="shared" si="89"/>
        <v>0</v>
      </c>
      <c r="AE52" s="74">
        <f t="shared" si="89"/>
        <v>0</v>
      </c>
      <c r="AF52" s="74">
        <f t="shared" si="89"/>
        <v>8.2703958343364539E-2</v>
      </c>
      <c r="AG52" s="74">
        <f t="shared" si="89"/>
        <v>3.2254543753912173</v>
      </c>
      <c r="AH52" s="74">
        <f t="shared" si="89"/>
        <v>15.341584272694123</v>
      </c>
      <c r="AI52" s="74">
        <f t="shared" si="89"/>
        <v>27.33365823248198</v>
      </c>
      <c r="AJ52" s="74">
        <f t="shared" si="89"/>
        <v>34.074030837466189</v>
      </c>
      <c r="AK52" s="74">
        <f t="shared" si="89"/>
        <v>37.258133233685726</v>
      </c>
      <c r="AL52" s="74">
        <f t="shared" si="89"/>
        <v>24.728483544665998</v>
      </c>
      <c r="AM52" s="74">
        <f>AM51/AM57</f>
        <v>14.887735461754675</v>
      </c>
      <c r="AN52" s="74">
        <f t="shared" ref="AN52:AX52" si="90">AN51/AN57</f>
        <v>5.252062232341232</v>
      </c>
      <c r="AO52" s="74">
        <f t="shared" si="90"/>
        <v>0.86845123526902268</v>
      </c>
      <c r="AP52" s="74">
        <f t="shared" si="90"/>
        <v>0</v>
      </c>
      <c r="AQ52" s="74">
        <f t="shared" si="90"/>
        <v>0</v>
      </c>
      <c r="AR52" s="74">
        <f t="shared" si="90"/>
        <v>8.2709641454192628E-2</v>
      </c>
      <c r="AS52" s="74">
        <f t="shared" si="90"/>
        <v>3.2256760167135123</v>
      </c>
      <c r="AT52" s="74">
        <f t="shared" si="90"/>
        <v>15.342638489752732</v>
      </c>
      <c r="AU52" s="74">
        <f t="shared" si="90"/>
        <v>27.335536500610662</v>
      </c>
      <c r="AV52" s="74">
        <f t="shared" si="90"/>
        <v>34.076372279127362</v>
      </c>
      <c r="AW52" s="74">
        <f t="shared" si="90"/>
        <v>37.260693475113776</v>
      </c>
      <c r="AX52" s="74">
        <f t="shared" si="90"/>
        <v>24.730182794803596</v>
      </c>
      <c r="AY52" s="74">
        <f>AY51/AY57</f>
        <v>14.888749967511707</v>
      </c>
      <c r="AZ52" s="74">
        <f t="shared" ref="AZ52:BJ52" si="91">AZ51/AZ57</f>
        <v>5.252420127427742</v>
      </c>
      <c r="BA52" s="74">
        <f t="shared" si="91"/>
        <v>0.86851041477151636</v>
      </c>
      <c r="BB52" s="74">
        <f t="shared" si="91"/>
        <v>0</v>
      </c>
      <c r="BC52" s="74">
        <f t="shared" si="91"/>
        <v>0</v>
      </c>
      <c r="BD52" s="74">
        <f t="shared" si="91"/>
        <v>8.2715277597287265E-2</v>
      </c>
      <c r="BE52" s="74">
        <f t="shared" si="91"/>
        <v>3.2258958262942032</v>
      </c>
      <c r="BF52" s="74">
        <f t="shared" si="91"/>
        <v>15.343683994296786</v>
      </c>
      <c r="BG52" s="74">
        <f t="shared" si="91"/>
        <v>27.337399245903438</v>
      </c>
      <c r="BH52" s="74">
        <f t="shared" si="91"/>
        <v>34.078694370082353</v>
      </c>
      <c r="BI52" s="74">
        <f t="shared" si="91"/>
        <v>37.263232557577915</v>
      </c>
      <c r="BJ52" s="74">
        <f t="shared" si="91"/>
        <v>24.731868001588893</v>
      </c>
      <c r="BK52" s="74">
        <f>BK51/BK57</f>
        <v>14.889746413930833</v>
      </c>
      <c r="BL52" s="74">
        <f t="shared" ref="BL52:BV52" si="92">BL51/BL57</f>
        <v>5.2527716515811553</v>
      </c>
      <c r="BM52" s="74">
        <f t="shared" si="92"/>
        <v>0.86856854081263202</v>
      </c>
      <c r="BN52" s="74">
        <f t="shared" si="92"/>
        <v>0</v>
      </c>
      <c r="BO52" s="74">
        <f t="shared" si="92"/>
        <v>0</v>
      </c>
      <c r="BP52" s="74">
        <f t="shared" si="92"/>
        <v>8.2720813410726859E-2</v>
      </c>
      <c r="BQ52" s="74">
        <f t="shared" si="92"/>
        <v>3.2261117230183474</v>
      </c>
      <c r="BR52" s="74">
        <f t="shared" si="92"/>
        <v>15.344710887689832</v>
      </c>
      <c r="BS52" s="74">
        <f t="shared" si="92"/>
        <v>27.339228832245229</v>
      </c>
      <c r="BT52" s="74">
        <f t="shared" si="92"/>
        <v>34.080975125219467</v>
      </c>
      <c r="BU52" s="74">
        <f t="shared" si="92"/>
        <v>37.265726441532451</v>
      </c>
      <c r="BV52" s="74">
        <f t="shared" si="92"/>
        <v>24.733523209807331</v>
      </c>
      <c r="BW52" s="74">
        <f>BW51/BW57</f>
        <v>14.890733500833688</v>
      </c>
      <c r="BX52" s="74">
        <f t="shared" ref="BX52:CH52" si="93">BX51/BX57</f>
        <v>5.2531198739052183</v>
      </c>
      <c r="BY52" s="74">
        <f t="shared" si="93"/>
        <v>0.86862612088196522</v>
      </c>
      <c r="BZ52" s="74">
        <f t="shared" si="93"/>
        <v>0</v>
      </c>
      <c r="CA52" s="74">
        <f t="shared" si="93"/>
        <v>0</v>
      </c>
      <c r="CB52" s="74">
        <f t="shared" si="93"/>
        <v>8.2726297226853832E-2</v>
      </c>
      <c r="CC52" s="74">
        <f t="shared" si="93"/>
        <v>3.2263255918472993</v>
      </c>
      <c r="CD52" s="74">
        <f t="shared" si="93"/>
        <v>15.345728135581387</v>
      </c>
      <c r="CE52" s="74">
        <f t="shared" si="93"/>
        <v>27.341041233475192</v>
      </c>
      <c r="CF52" s="74">
        <f t="shared" si="93"/>
        <v>34.083234457463774</v>
      </c>
      <c r="CG52" s="74">
        <f t="shared" si="93"/>
        <v>37.268196900697646</v>
      </c>
      <c r="CH52" s="74">
        <f t="shared" si="93"/>
        <v>24.735162870829296</v>
      </c>
    </row>
    <row r="53" spans="1:86" x14ac:dyDescent="0.2">
      <c r="A53" s="98">
        <v>41</v>
      </c>
      <c r="B53" s="94" t="s">
        <v>168</v>
      </c>
      <c r="C53" s="109">
        <f>SUM(C52:N52)/SUM(C$13:N$13)</f>
        <v>4.1346227772450589E-2</v>
      </c>
      <c r="D53" s="109">
        <f>C53</f>
        <v>4.1346227772450589E-2</v>
      </c>
      <c r="E53" s="109">
        <f t="shared" ref="E53:N53" si="94">D53</f>
        <v>4.1346227772450589E-2</v>
      </c>
      <c r="F53" s="109">
        <f t="shared" si="94"/>
        <v>4.1346227772450589E-2</v>
      </c>
      <c r="G53" s="109">
        <f t="shared" si="94"/>
        <v>4.1346227772450589E-2</v>
      </c>
      <c r="H53" s="109">
        <f t="shared" si="94"/>
        <v>4.1346227772450589E-2</v>
      </c>
      <c r="I53" s="109">
        <f t="shared" si="94"/>
        <v>4.1346227772450589E-2</v>
      </c>
      <c r="J53" s="109">
        <f t="shared" si="94"/>
        <v>4.1346227772450589E-2</v>
      </c>
      <c r="K53" s="109">
        <f t="shared" si="94"/>
        <v>4.1346227772450589E-2</v>
      </c>
      <c r="L53" s="109">
        <f t="shared" si="94"/>
        <v>4.1346227772450589E-2</v>
      </c>
      <c r="M53" s="109">
        <f t="shared" si="94"/>
        <v>4.1346227772450589E-2</v>
      </c>
      <c r="N53" s="109">
        <f t="shared" si="94"/>
        <v>4.1346227772450589E-2</v>
      </c>
      <c r="O53" s="76">
        <f>((SUM(C58:N58)/AVERAGE(C57:N57)+O48)*AVERAGE(O57:Z57)-SUM(O50:Z50))/(O57*O$14+P57*P$14+Q57*Q$14+R57*R$14+S57*S$14+T57*T$14+U57*U$14+V57*V$14+W57*W$14+X57*X$14+Y57*Y$14+Z57*Z$14)</f>
        <v>4.1349135081697012E-2</v>
      </c>
      <c r="P53" s="75">
        <f>O53</f>
        <v>4.1349135081697012E-2</v>
      </c>
      <c r="Q53" s="75">
        <f t="shared" ref="Q53:Z53" si="95">P53</f>
        <v>4.1349135081697012E-2</v>
      </c>
      <c r="R53" s="75">
        <f t="shared" si="95"/>
        <v>4.1349135081697012E-2</v>
      </c>
      <c r="S53" s="75">
        <f t="shared" si="95"/>
        <v>4.1349135081697012E-2</v>
      </c>
      <c r="T53" s="75">
        <f t="shared" si="95"/>
        <v>4.1349135081697012E-2</v>
      </c>
      <c r="U53" s="75">
        <f t="shared" si="95"/>
        <v>4.1349135081697012E-2</v>
      </c>
      <c r="V53" s="75">
        <f t="shared" si="95"/>
        <v>4.1349135081697012E-2</v>
      </c>
      <c r="W53" s="75">
        <f t="shared" si="95"/>
        <v>4.1349135081697012E-2</v>
      </c>
      <c r="X53" s="75">
        <f t="shared" si="95"/>
        <v>4.1349135081697012E-2</v>
      </c>
      <c r="Y53" s="75">
        <f t="shared" si="95"/>
        <v>4.1349135081697012E-2</v>
      </c>
      <c r="Z53" s="75">
        <f t="shared" si="95"/>
        <v>4.1349135081697012E-2</v>
      </c>
      <c r="AA53" s="76">
        <f>((SUM(O58:Z58)/AVERAGE(O57:Z57)+AA48)*AVERAGE(AA57:AL57)-SUM(AA50:AL50))/(AA57*AA$14+AB57*AB$14+AC57*AC$14+AD57*AD$14+AE57*AE$14+AF57*AF$14+AG57*AG$14+AH57*AH$14+AI57*AI$14+AJ57*AJ$14+AK57*AK$14+AL57*AL$14)</f>
        <v>4.135197917168227E-2</v>
      </c>
      <c r="AB53" s="75">
        <f>AA53</f>
        <v>4.135197917168227E-2</v>
      </c>
      <c r="AC53" s="75">
        <f t="shared" ref="AC53:AL53" si="96">AB53</f>
        <v>4.135197917168227E-2</v>
      </c>
      <c r="AD53" s="75">
        <f t="shared" si="96"/>
        <v>4.135197917168227E-2</v>
      </c>
      <c r="AE53" s="75">
        <f t="shared" si="96"/>
        <v>4.135197917168227E-2</v>
      </c>
      <c r="AF53" s="75">
        <f t="shared" si="96"/>
        <v>4.135197917168227E-2</v>
      </c>
      <c r="AG53" s="75">
        <f t="shared" si="96"/>
        <v>4.135197917168227E-2</v>
      </c>
      <c r="AH53" s="75">
        <f t="shared" si="96"/>
        <v>4.135197917168227E-2</v>
      </c>
      <c r="AI53" s="75">
        <f t="shared" si="96"/>
        <v>4.135197917168227E-2</v>
      </c>
      <c r="AJ53" s="75">
        <f t="shared" si="96"/>
        <v>4.135197917168227E-2</v>
      </c>
      <c r="AK53" s="75">
        <f t="shared" si="96"/>
        <v>4.135197917168227E-2</v>
      </c>
      <c r="AL53" s="75">
        <f t="shared" si="96"/>
        <v>4.135197917168227E-2</v>
      </c>
      <c r="AM53" s="76">
        <f>((SUM(AA58:AL58)/AVERAGE(AA57:AL57)+AM48)*AVERAGE(AM57:AX57)-SUM(AM50:AX50))/(AM57*AM$14+AN57*AN$14+AO57*AO$14+AP57*AP$14+AQ57*AQ$14+AR57*AR$14+AS57*AS$14+AT57*AT$14+AU57*AU$14+AV57*AV$14+AW57*AW$14+AX57*AX$14)</f>
        <v>4.1354820727096314E-2</v>
      </c>
      <c r="AN53" s="75">
        <f>AM53</f>
        <v>4.1354820727096314E-2</v>
      </c>
      <c r="AO53" s="75">
        <f t="shared" ref="AO53:AX53" si="97">AN53</f>
        <v>4.1354820727096314E-2</v>
      </c>
      <c r="AP53" s="75">
        <f t="shared" si="97"/>
        <v>4.1354820727096314E-2</v>
      </c>
      <c r="AQ53" s="75">
        <f t="shared" si="97"/>
        <v>4.1354820727096314E-2</v>
      </c>
      <c r="AR53" s="75">
        <f t="shared" si="97"/>
        <v>4.1354820727096314E-2</v>
      </c>
      <c r="AS53" s="75">
        <f t="shared" si="97"/>
        <v>4.1354820727096314E-2</v>
      </c>
      <c r="AT53" s="75">
        <f t="shared" si="97"/>
        <v>4.1354820727096314E-2</v>
      </c>
      <c r="AU53" s="75">
        <f t="shared" si="97"/>
        <v>4.1354820727096314E-2</v>
      </c>
      <c r="AV53" s="75">
        <f t="shared" si="97"/>
        <v>4.1354820727096314E-2</v>
      </c>
      <c r="AW53" s="75">
        <f t="shared" si="97"/>
        <v>4.1354820727096314E-2</v>
      </c>
      <c r="AX53" s="75">
        <f t="shared" si="97"/>
        <v>4.1354820727096314E-2</v>
      </c>
      <c r="AY53" s="76">
        <f>((SUM(AM58:AX58)/AVERAGE(AM57:AX57)+AY48)*AVERAGE(AY57:BJ57)-SUM(AY50:BJ50))/(AY57*AY$14+AZ57*AZ$14+BA57*BA$14+BB57*BB$14+BC57*BC$14+BD57*BD$14+BE57*BE$14+BF57*BF$14+BG57*BG$14+BH57*BH$14+BI57*BI$14+BJ57*BJ$14)</f>
        <v>4.1357638798643633E-2</v>
      </c>
      <c r="AZ53" s="75">
        <f>AY53</f>
        <v>4.1357638798643633E-2</v>
      </c>
      <c r="BA53" s="75">
        <f t="shared" ref="BA53:BJ53" si="98">AZ53</f>
        <v>4.1357638798643633E-2</v>
      </c>
      <c r="BB53" s="75">
        <f t="shared" si="98"/>
        <v>4.1357638798643633E-2</v>
      </c>
      <c r="BC53" s="75">
        <f t="shared" si="98"/>
        <v>4.1357638798643633E-2</v>
      </c>
      <c r="BD53" s="75">
        <f t="shared" si="98"/>
        <v>4.1357638798643633E-2</v>
      </c>
      <c r="BE53" s="75">
        <f t="shared" si="98"/>
        <v>4.1357638798643633E-2</v>
      </c>
      <c r="BF53" s="75">
        <f t="shared" si="98"/>
        <v>4.1357638798643633E-2</v>
      </c>
      <c r="BG53" s="75">
        <f t="shared" si="98"/>
        <v>4.1357638798643633E-2</v>
      </c>
      <c r="BH53" s="75">
        <f t="shared" si="98"/>
        <v>4.1357638798643633E-2</v>
      </c>
      <c r="BI53" s="75">
        <f t="shared" si="98"/>
        <v>4.1357638798643633E-2</v>
      </c>
      <c r="BJ53" s="75">
        <f t="shared" si="98"/>
        <v>4.1357638798643633E-2</v>
      </c>
      <c r="BK53" s="76">
        <f>((SUM(AY58:BJ58)/AVERAGE(AY57:BJ57)+BK48)*AVERAGE(BK57:BV57)-SUM(BK50:BV50))/(BK57*BK$14+BL57*BL$14+BM57*BM$14+BN57*BN$14+BO57*BO$14+BP57*BP$14+BQ57*BQ$14+BR57*BR$14+BS57*BS$14+BT57*BT$14+BU57*BU$14+BV57*BV$14)</f>
        <v>4.136040670536343E-2</v>
      </c>
      <c r="BL53" s="75">
        <f>BK53</f>
        <v>4.136040670536343E-2</v>
      </c>
      <c r="BM53" s="75">
        <f t="shared" ref="BM53:BV53" si="99">BL53</f>
        <v>4.136040670536343E-2</v>
      </c>
      <c r="BN53" s="75">
        <f t="shared" si="99"/>
        <v>4.136040670536343E-2</v>
      </c>
      <c r="BO53" s="75">
        <f t="shared" si="99"/>
        <v>4.136040670536343E-2</v>
      </c>
      <c r="BP53" s="75">
        <f t="shared" si="99"/>
        <v>4.136040670536343E-2</v>
      </c>
      <c r="BQ53" s="75">
        <f t="shared" si="99"/>
        <v>4.136040670536343E-2</v>
      </c>
      <c r="BR53" s="75">
        <f t="shared" si="99"/>
        <v>4.136040670536343E-2</v>
      </c>
      <c r="BS53" s="75">
        <f t="shared" si="99"/>
        <v>4.136040670536343E-2</v>
      </c>
      <c r="BT53" s="75">
        <f t="shared" si="99"/>
        <v>4.136040670536343E-2</v>
      </c>
      <c r="BU53" s="75">
        <f t="shared" si="99"/>
        <v>4.136040670536343E-2</v>
      </c>
      <c r="BV53" s="75">
        <f t="shared" si="99"/>
        <v>4.136040670536343E-2</v>
      </c>
      <c r="BW53" s="76">
        <f>((SUM(BK58:BV58)/AVERAGE(BK57:BV57)+BW48)*AVERAGE(BW57:CH57)-SUM(BW50:CH50))/(BW57*BW$14+BX57*BX$14+BY57*BY$14+BZ57*BZ$14+CA57*CA$14+CB57*CB$14+CC57*CC$14+CD57*CD$14+CE57*CE$14+CF57*CF$14+CG57*CG$14+CH57*CH$14)</f>
        <v>4.1363148613426916E-2</v>
      </c>
      <c r="BX53" s="75">
        <f>BW53</f>
        <v>4.1363148613426916E-2</v>
      </c>
      <c r="BY53" s="75">
        <f t="shared" ref="BY53:CH53" si="100">BX53</f>
        <v>4.1363148613426916E-2</v>
      </c>
      <c r="BZ53" s="75">
        <f t="shared" si="100"/>
        <v>4.1363148613426916E-2</v>
      </c>
      <c r="CA53" s="75">
        <f t="shared" si="100"/>
        <v>4.1363148613426916E-2</v>
      </c>
      <c r="CB53" s="75">
        <f t="shared" si="100"/>
        <v>4.1363148613426916E-2</v>
      </c>
      <c r="CC53" s="75">
        <f t="shared" si="100"/>
        <v>4.1363148613426916E-2</v>
      </c>
      <c r="CD53" s="75">
        <f t="shared" si="100"/>
        <v>4.1363148613426916E-2</v>
      </c>
      <c r="CE53" s="75">
        <f t="shared" si="100"/>
        <v>4.1363148613426916E-2</v>
      </c>
      <c r="CF53" s="75">
        <f t="shared" si="100"/>
        <v>4.1363148613426916E-2</v>
      </c>
      <c r="CG53" s="75">
        <f t="shared" si="100"/>
        <v>4.1363148613426916E-2</v>
      </c>
      <c r="CH53" s="75">
        <f t="shared" si="100"/>
        <v>4.1363148613426916E-2</v>
      </c>
    </row>
    <row r="54" spans="1:86" x14ac:dyDescent="0.2">
      <c r="A54" s="98">
        <v>42</v>
      </c>
      <c r="B54" s="94" t="s">
        <v>169</v>
      </c>
      <c r="C54" s="94">
        <f>ROUND(C53*C$14,4)</f>
        <v>14.884600000000001</v>
      </c>
      <c r="D54" s="94">
        <f t="shared" ref="D54:BO54" si="101">ROUND(D53*D$14,4)</f>
        <v>5.2510000000000003</v>
      </c>
      <c r="E54" s="94">
        <f t="shared" si="101"/>
        <v>0.86829999999999996</v>
      </c>
      <c r="F54" s="94">
        <f t="shared" si="101"/>
        <v>0</v>
      </c>
      <c r="G54" s="94">
        <f t="shared" si="101"/>
        <v>0</v>
      </c>
      <c r="H54" s="94">
        <f t="shared" si="101"/>
        <v>8.2699999999999996E-2</v>
      </c>
      <c r="I54" s="94">
        <f t="shared" si="101"/>
        <v>3.2250000000000001</v>
      </c>
      <c r="J54" s="94">
        <f t="shared" si="101"/>
        <v>15.339499999999999</v>
      </c>
      <c r="K54" s="94">
        <f t="shared" si="101"/>
        <v>27.329899999999999</v>
      </c>
      <c r="L54" s="94">
        <f t="shared" si="101"/>
        <v>34.069299999999998</v>
      </c>
      <c r="M54" s="94">
        <f t="shared" si="101"/>
        <v>37.253</v>
      </c>
      <c r="N54" s="94">
        <f t="shared" si="101"/>
        <v>24.725000000000001</v>
      </c>
      <c r="O54" s="94">
        <f t="shared" si="101"/>
        <v>14.8857</v>
      </c>
      <c r="P54" s="14">
        <f t="shared" si="101"/>
        <v>5.2512999999999996</v>
      </c>
      <c r="Q54" s="14">
        <f t="shared" si="101"/>
        <v>0.86829999999999996</v>
      </c>
      <c r="R54" s="14">
        <f t="shared" si="101"/>
        <v>0</v>
      </c>
      <c r="S54" s="14">
        <f t="shared" si="101"/>
        <v>0</v>
      </c>
      <c r="T54" s="14">
        <f t="shared" si="101"/>
        <v>8.2699999999999996E-2</v>
      </c>
      <c r="U54" s="14">
        <f t="shared" si="101"/>
        <v>3.2252000000000001</v>
      </c>
      <c r="V54" s="14">
        <f t="shared" si="101"/>
        <v>15.3405</v>
      </c>
      <c r="W54" s="14">
        <f t="shared" si="101"/>
        <v>27.331800000000001</v>
      </c>
      <c r="X54" s="14">
        <f t="shared" si="101"/>
        <v>34.0717</v>
      </c>
      <c r="Y54" s="14">
        <f t="shared" si="101"/>
        <v>37.255600000000001</v>
      </c>
      <c r="Z54" s="14">
        <f t="shared" si="101"/>
        <v>24.726800000000001</v>
      </c>
      <c r="AA54" s="14">
        <f t="shared" si="101"/>
        <v>14.886699999999999</v>
      </c>
      <c r="AB54" s="14">
        <f t="shared" si="101"/>
        <v>5.2516999999999996</v>
      </c>
      <c r="AC54" s="14">
        <f t="shared" si="101"/>
        <v>0.86839999999999995</v>
      </c>
      <c r="AD54" s="14">
        <f t="shared" si="101"/>
        <v>0</v>
      </c>
      <c r="AE54" s="14">
        <f t="shared" si="101"/>
        <v>0</v>
      </c>
      <c r="AF54" s="14">
        <f t="shared" si="101"/>
        <v>8.2699999999999996E-2</v>
      </c>
      <c r="AG54" s="14">
        <f t="shared" si="101"/>
        <v>3.2254999999999998</v>
      </c>
      <c r="AH54" s="14">
        <f t="shared" si="101"/>
        <v>15.3416</v>
      </c>
      <c r="AI54" s="14">
        <f t="shared" si="101"/>
        <v>27.3337</v>
      </c>
      <c r="AJ54" s="14">
        <f t="shared" si="101"/>
        <v>34.073999999999998</v>
      </c>
      <c r="AK54" s="14">
        <f t="shared" si="101"/>
        <v>37.258099999999999</v>
      </c>
      <c r="AL54" s="14">
        <f t="shared" si="101"/>
        <v>24.7285</v>
      </c>
      <c r="AM54" s="14">
        <f t="shared" si="101"/>
        <v>14.887700000000001</v>
      </c>
      <c r="AN54" s="14">
        <f t="shared" si="101"/>
        <v>5.2521000000000004</v>
      </c>
      <c r="AO54" s="14">
        <f t="shared" si="101"/>
        <v>0.86850000000000005</v>
      </c>
      <c r="AP54" s="14">
        <f t="shared" si="101"/>
        <v>0</v>
      </c>
      <c r="AQ54" s="14">
        <f t="shared" si="101"/>
        <v>0</v>
      </c>
      <c r="AR54" s="14">
        <f t="shared" si="101"/>
        <v>8.2699999999999996E-2</v>
      </c>
      <c r="AS54" s="14">
        <f t="shared" si="101"/>
        <v>3.2256999999999998</v>
      </c>
      <c r="AT54" s="14">
        <f t="shared" si="101"/>
        <v>15.342599999999999</v>
      </c>
      <c r="AU54" s="14">
        <f t="shared" si="101"/>
        <v>27.3355</v>
      </c>
      <c r="AV54" s="14">
        <f t="shared" si="101"/>
        <v>34.0764</v>
      </c>
      <c r="AW54" s="14">
        <f t="shared" si="101"/>
        <v>37.2607</v>
      </c>
      <c r="AX54" s="14">
        <f t="shared" si="101"/>
        <v>24.7302</v>
      </c>
      <c r="AY54" s="14">
        <f t="shared" si="101"/>
        <v>14.8887</v>
      </c>
      <c r="AZ54" s="14">
        <f t="shared" si="101"/>
        <v>5.2523999999999997</v>
      </c>
      <c r="BA54" s="14">
        <f t="shared" si="101"/>
        <v>0.86850000000000005</v>
      </c>
      <c r="BB54" s="14">
        <f t="shared" si="101"/>
        <v>0</v>
      </c>
      <c r="BC54" s="14">
        <f t="shared" si="101"/>
        <v>0</v>
      </c>
      <c r="BD54" s="14">
        <f t="shared" si="101"/>
        <v>8.2699999999999996E-2</v>
      </c>
      <c r="BE54" s="14">
        <f t="shared" si="101"/>
        <v>3.2259000000000002</v>
      </c>
      <c r="BF54" s="14">
        <f t="shared" si="101"/>
        <v>15.3437</v>
      </c>
      <c r="BG54" s="14">
        <f t="shared" si="101"/>
        <v>27.337399999999999</v>
      </c>
      <c r="BH54" s="14">
        <f t="shared" si="101"/>
        <v>34.078699999999998</v>
      </c>
      <c r="BI54" s="14">
        <f t="shared" si="101"/>
        <v>37.263199999999998</v>
      </c>
      <c r="BJ54" s="14">
        <f t="shared" si="101"/>
        <v>24.7319</v>
      </c>
      <c r="BK54" s="14">
        <f t="shared" si="101"/>
        <v>14.889699999999999</v>
      </c>
      <c r="BL54" s="14">
        <f t="shared" si="101"/>
        <v>5.2527999999999997</v>
      </c>
      <c r="BM54" s="14">
        <f t="shared" si="101"/>
        <v>0.86860000000000004</v>
      </c>
      <c r="BN54" s="14">
        <f t="shared" si="101"/>
        <v>0</v>
      </c>
      <c r="BO54" s="14">
        <f t="shared" si="101"/>
        <v>0</v>
      </c>
      <c r="BP54" s="14">
        <f t="shared" ref="BP54:CH54" si="102">ROUND(BP53*BP$14,4)</f>
        <v>8.2699999999999996E-2</v>
      </c>
      <c r="BQ54" s="14">
        <f t="shared" si="102"/>
        <v>3.2261000000000002</v>
      </c>
      <c r="BR54" s="14">
        <f t="shared" si="102"/>
        <v>15.3447</v>
      </c>
      <c r="BS54" s="14">
        <f t="shared" si="102"/>
        <v>27.339200000000002</v>
      </c>
      <c r="BT54" s="14">
        <f t="shared" si="102"/>
        <v>34.081000000000003</v>
      </c>
      <c r="BU54" s="14">
        <f t="shared" si="102"/>
        <v>37.265700000000002</v>
      </c>
      <c r="BV54" s="14">
        <f t="shared" si="102"/>
        <v>24.733499999999999</v>
      </c>
      <c r="BW54" s="14">
        <f t="shared" si="102"/>
        <v>14.890700000000001</v>
      </c>
      <c r="BX54" s="14">
        <f t="shared" si="102"/>
        <v>5.2530999999999999</v>
      </c>
      <c r="BY54" s="14">
        <f t="shared" si="102"/>
        <v>0.86860000000000004</v>
      </c>
      <c r="BZ54" s="14">
        <f t="shared" si="102"/>
        <v>0</v>
      </c>
      <c r="CA54" s="14">
        <f t="shared" si="102"/>
        <v>0</v>
      </c>
      <c r="CB54" s="14">
        <f t="shared" si="102"/>
        <v>8.2699999999999996E-2</v>
      </c>
      <c r="CC54" s="14">
        <f t="shared" si="102"/>
        <v>3.2263000000000002</v>
      </c>
      <c r="CD54" s="14">
        <f t="shared" si="102"/>
        <v>15.345700000000001</v>
      </c>
      <c r="CE54" s="14">
        <f t="shared" si="102"/>
        <v>27.341000000000001</v>
      </c>
      <c r="CF54" s="14">
        <f t="shared" si="102"/>
        <v>34.083199999999998</v>
      </c>
      <c r="CG54" s="14">
        <f t="shared" si="102"/>
        <v>37.2682</v>
      </c>
      <c r="CH54" s="14">
        <f t="shared" si="102"/>
        <v>24.735199999999999</v>
      </c>
    </row>
    <row r="55" spans="1:86" x14ac:dyDescent="0.2">
      <c r="A55" s="98">
        <v>43</v>
      </c>
      <c r="B55" s="94" t="s">
        <v>170</v>
      </c>
      <c r="C55" s="110">
        <f>(G59+H59)/(G57+H57)</f>
        <v>9.3057489350826366</v>
      </c>
      <c r="D55" s="111">
        <f t="shared" ref="D55:N55" si="103">C55</f>
        <v>9.3057489350826366</v>
      </c>
      <c r="E55" s="111">
        <f t="shared" si="103"/>
        <v>9.3057489350826366</v>
      </c>
      <c r="F55" s="111">
        <f t="shared" si="103"/>
        <v>9.3057489350826366</v>
      </c>
      <c r="G55" s="111">
        <f t="shared" si="103"/>
        <v>9.3057489350826366</v>
      </c>
      <c r="H55" s="111">
        <f t="shared" si="103"/>
        <v>9.3057489350826366</v>
      </c>
      <c r="I55" s="111">
        <f t="shared" si="103"/>
        <v>9.3057489350826366</v>
      </c>
      <c r="J55" s="111">
        <f t="shared" si="103"/>
        <v>9.3057489350826366</v>
      </c>
      <c r="K55" s="111">
        <f t="shared" si="103"/>
        <v>9.3057489350826366</v>
      </c>
      <c r="L55" s="111">
        <f t="shared" si="103"/>
        <v>9.3057489350826366</v>
      </c>
      <c r="M55" s="111">
        <f t="shared" si="103"/>
        <v>9.3057489350826366</v>
      </c>
      <c r="N55" s="111">
        <f t="shared" si="103"/>
        <v>9.3057489350826366</v>
      </c>
      <c r="O55" s="111">
        <f>C55+O47</f>
        <v>9.3057489350826366</v>
      </c>
      <c r="P55" s="77">
        <f t="shared" ref="P55:Z55" si="104">D55+P47</f>
        <v>9.3057489350826366</v>
      </c>
      <c r="Q55" s="77">
        <f t="shared" si="104"/>
        <v>9.3057489350826366</v>
      </c>
      <c r="R55" s="77">
        <f t="shared" si="104"/>
        <v>9.3057489350826366</v>
      </c>
      <c r="S55" s="77">
        <f t="shared" si="104"/>
        <v>9.3057489350826366</v>
      </c>
      <c r="T55" s="77">
        <f t="shared" si="104"/>
        <v>9.3057489350826366</v>
      </c>
      <c r="U55" s="77">
        <f t="shared" si="104"/>
        <v>9.3057489350826366</v>
      </c>
      <c r="V55" s="77">
        <f t="shared" si="104"/>
        <v>9.3057489350826366</v>
      </c>
      <c r="W55" s="77">
        <f t="shared" si="104"/>
        <v>9.3057489350826366</v>
      </c>
      <c r="X55" s="77">
        <f t="shared" si="104"/>
        <v>9.3057489350826366</v>
      </c>
      <c r="Y55" s="77">
        <f t="shared" si="104"/>
        <v>9.3057489350826366</v>
      </c>
      <c r="Z55" s="77">
        <f t="shared" si="104"/>
        <v>9.3057489350826366</v>
      </c>
      <c r="AA55" s="77">
        <f>O55+AA47</f>
        <v>9.3057489350826366</v>
      </c>
      <c r="AB55" s="77">
        <f t="shared" ref="AB55:AL55" si="105">P55+AB47</f>
        <v>9.3057489350826366</v>
      </c>
      <c r="AC55" s="77">
        <f t="shared" si="105"/>
        <v>9.3057489350826366</v>
      </c>
      <c r="AD55" s="77">
        <f t="shared" si="105"/>
        <v>9.3057489350826366</v>
      </c>
      <c r="AE55" s="77">
        <f t="shared" si="105"/>
        <v>9.3057489350826366</v>
      </c>
      <c r="AF55" s="77">
        <f t="shared" si="105"/>
        <v>9.3057489350826366</v>
      </c>
      <c r="AG55" s="77">
        <f t="shared" si="105"/>
        <v>9.3057489350826366</v>
      </c>
      <c r="AH55" s="77">
        <f t="shared" si="105"/>
        <v>9.3057489350826366</v>
      </c>
      <c r="AI55" s="77">
        <f t="shared" si="105"/>
        <v>9.3057489350826366</v>
      </c>
      <c r="AJ55" s="77">
        <f t="shared" si="105"/>
        <v>9.3057489350826366</v>
      </c>
      <c r="AK55" s="77">
        <f t="shared" si="105"/>
        <v>9.3057489350826366</v>
      </c>
      <c r="AL55" s="77">
        <f t="shared" si="105"/>
        <v>9.3057489350826366</v>
      </c>
      <c r="AM55" s="77">
        <f>AA55+AM47</f>
        <v>9.3057489350826366</v>
      </c>
      <c r="AN55" s="77">
        <f t="shared" ref="AN55:AX55" si="106">AB55+AN47</f>
        <v>9.3057489350826366</v>
      </c>
      <c r="AO55" s="77">
        <f t="shared" si="106"/>
        <v>9.3057489350826366</v>
      </c>
      <c r="AP55" s="77">
        <f t="shared" si="106"/>
        <v>9.3057489350826366</v>
      </c>
      <c r="AQ55" s="77">
        <f t="shared" si="106"/>
        <v>9.3057489350826366</v>
      </c>
      <c r="AR55" s="77">
        <f t="shared" si="106"/>
        <v>9.3057489350826366</v>
      </c>
      <c r="AS55" s="77">
        <f t="shared" si="106"/>
        <v>9.3057489350826366</v>
      </c>
      <c r="AT55" s="77">
        <f t="shared" si="106"/>
        <v>9.3057489350826366</v>
      </c>
      <c r="AU55" s="77">
        <f t="shared" si="106"/>
        <v>9.3057489350826366</v>
      </c>
      <c r="AV55" s="77">
        <f t="shared" si="106"/>
        <v>9.3057489350826366</v>
      </c>
      <c r="AW55" s="77">
        <f t="shared" si="106"/>
        <v>9.3057489350826366</v>
      </c>
      <c r="AX55" s="77">
        <f t="shared" si="106"/>
        <v>9.3057489350826366</v>
      </c>
      <c r="AY55" s="77">
        <f>AM55+AY47</f>
        <v>9.3057489350826366</v>
      </c>
      <c r="AZ55" s="77">
        <f t="shared" ref="AZ55:BJ55" si="107">AN55+AZ47</f>
        <v>9.3057489350826366</v>
      </c>
      <c r="BA55" s="77">
        <f t="shared" si="107"/>
        <v>9.3057489350826366</v>
      </c>
      <c r="BB55" s="77">
        <f t="shared" si="107"/>
        <v>9.3057489350826366</v>
      </c>
      <c r="BC55" s="77">
        <f t="shared" si="107"/>
        <v>9.3057489350826366</v>
      </c>
      <c r="BD55" s="77">
        <f t="shared" si="107"/>
        <v>9.3057489350826366</v>
      </c>
      <c r="BE55" s="77">
        <f t="shared" si="107"/>
        <v>9.3057489350826366</v>
      </c>
      <c r="BF55" s="77">
        <f t="shared" si="107"/>
        <v>9.3057489350826366</v>
      </c>
      <c r="BG55" s="77">
        <f t="shared" si="107"/>
        <v>9.3057489350826366</v>
      </c>
      <c r="BH55" s="77">
        <f t="shared" si="107"/>
        <v>9.3057489350826366</v>
      </c>
      <c r="BI55" s="77">
        <f t="shared" si="107"/>
        <v>9.3057489350826366</v>
      </c>
      <c r="BJ55" s="77">
        <f t="shared" si="107"/>
        <v>9.3057489350826366</v>
      </c>
      <c r="BK55" s="77">
        <f>AY55+BK47</f>
        <v>9.3057489350826366</v>
      </c>
      <c r="BL55" s="77">
        <f t="shared" ref="BL55:BV55" si="108">AZ55+BL47</f>
        <v>9.3057489350826366</v>
      </c>
      <c r="BM55" s="77">
        <f t="shared" si="108"/>
        <v>9.3057489350826366</v>
      </c>
      <c r="BN55" s="77">
        <f t="shared" si="108"/>
        <v>9.3057489350826366</v>
      </c>
      <c r="BO55" s="77">
        <f t="shared" si="108"/>
        <v>9.3057489350826366</v>
      </c>
      <c r="BP55" s="77">
        <f t="shared" si="108"/>
        <v>9.3057489350826366</v>
      </c>
      <c r="BQ55" s="77">
        <f t="shared" si="108"/>
        <v>9.3057489350826366</v>
      </c>
      <c r="BR55" s="77">
        <f t="shared" si="108"/>
        <v>9.3057489350826366</v>
      </c>
      <c r="BS55" s="77">
        <f t="shared" si="108"/>
        <v>9.3057489350826366</v>
      </c>
      <c r="BT55" s="77">
        <f t="shared" si="108"/>
        <v>9.3057489350826366</v>
      </c>
      <c r="BU55" s="77">
        <f t="shared" si="108"/>
        <v>9.3057489350826366</v>
      </c>
      <c r="BV55" s="77">
        <f t="shared" si="108"/>
        <v>9.3057489350826366</v>
      </c>
      <c r="BW55" s="77">
        <f>BK55+BW47</f>
        <v>9.3057489350826366</v>
      </c>
      <c r="BX55" s="77">
        <f t="shared" ref="BX55:CH55" si="109">BL55+BX47</f>
        <v>9.3057489350826366</v>
      </c>
      <c r="BY55" s="77">
        <f t="shared" si="109"/>
        <v>9.3057489350826366</v>
      </c>
      <c r="BZ55" s="77">
        <f t="shared" si="109"/>
        <v>9.3057489350826366</v>
      </c>
      <c r="CA55" s="77">
        <f t="shared" si="109"/>
        <v>9.3057489350826366</v>
      </c>
      <c r="CB55" s="77">
        <f t="shared" si="109"/>
        <v>9.3057489350826366</v>
      </c>
      <c r="CC55" s="77">
        <f t="shared" si="109"/>
        <v>9.3057489350826366</v>
      </c>
      <c r="CD55" s="77">
        <f t="shared" si="109"/>
        <v>9.3057489350826366</v>
      </c>
      <c r="CE55" s="77">
        <f t="shared" si="109"/>
        <v>9.3057489350826366</v>
      </c>
      <c r="CF55" s="77">
        <f t="shared" si="109"/>
        <v>9.3057489350826366</v>
      </c>
      <c r="CG55" s="77">
        <f t="shared" si="109"/>
        <v>9.3057489350826366</v>
      </c>
      <c r="CH55" s="77">
        <f t="shared" si="109"/>
        <v>9.3057489350826366</v>
      </c>
    </row>
    <row r="56" spans="1:86" x14ac:dyDescent="0.2">
      <c r="A56" s="98">
        <v>44</v>
      </c>
      <c r="B56" s="94" t="s">
        <v>171</v>
      </c>
      <c r="C56" s="111">
        <f t="shared" ref="C56:BN56" si="110">C55+C54</f>
        <v>24.190348935082639</v>
      </c>
      <c r="D56" s="111">
        <f t="shared" si="110"/>
        <v>14.556748935082638</v>
      </c>
      <c r="E56" s="111">
        <f t="shared" si="110"/>
        <v>10.174048935082636</v>
      </c>
      <c r="F56" s="111">
        <f t="shared" si="110"/>
        <v>9.3057489350826366</v>
      </c>
      <c r="G56" s="111">
        <f t="shared" si="110"/>
        <v>9.3057489350826366</v>
      </c>
      <c r="H56" s="111">
        <f t="shared" si="110"/>
        <v>9.3884489350826357</v>
      </c>
      <c r="I56" s="111">
        <f t="shared" si="110"/>
        <v>12.530748935082636</v>
      </c>
      <c r="J56" s="111">
        <f t="shared" si="110"/>
        <v>24.645248935082634</v>
      </c>
      <c r="K56" s="111">
        <f t="shared" si="110"/>
        <v>36.635648935082635</v>
      </c>
      <c r="L56" s="111">
        <f t="shared" si="110"/>
        <v>43.375048935082631</v>
      </c>
      <c r="M56" s="111">
        <f t="shared" si="110"/>
        <v>46.558748935082633</v>
      </c>
      <c r="N56" s="111">
        <f t="shared" si="110"/>
        <v>34.030748935082642</v>
      </c>
      <c r="O56" s="111">
        <f t="shared" si="110"/>
        <v>24.191448935082636</v>
      </c>
      <c r="P56" s="77">
        <f t="shared" si="110"/>
        <v>14.557048935082637</v>
      </c>
      <c r="Q56" s="77">
        <f t="shared" si="110"/>
        <v>10.174048935082636</v>
      </c>
      <c r="R56" s="77">
        <f t="shared" si="110"/>
        <v>9.3057489350826366</v>
      </c>
      <c r="S56" s="77">
        <f t="shared" si="110"/>
        <v>9.3057489350826366</v>
      </c>
      <c r="T56" s="77">
        <f t="shared" si="110"/>
        <v>9.3884489350826357</v>
      </c>
      <c r="U56" s="77">
        <f t="shared" si="110"/>
        <v>12.530948935082638</v>
      </c>
      <c r="V56" s="77">
        <f t="shared" si="110"/>
        <v>24.646248935082639</v>
      </c>
      <c r="W56" s="77">
        <f t="shared" si="110"/>
        <v>36.637548935082634</v>
      </c>
      <c r="X56" s="77">
        <f t="shared" si="110"/>
        <v>43.37744893508264</v>
      </c>
      <c r="Y56" s="77">
        <f t="shared" si="110"/>
        <v>46.561348935082634</v>
      </c>
      <c r="Z56" s="77">
        <f t="shared" si="110"/>
        <v>34.032548935082637</v>
      </c>
      <c r="AA56" s="77">
        <f t="shared" si="110"/>
        <v>24.192448935082638</v>
      </c>
      <c r="AB56" s="77">
        <f t="shared" si="110"/>
        <v>14.557448935082636</v>
      </c>
      <c r="AC56" s="77">
        <f t="shared" si="110"/>
        <v>10.174148935082636</v>
      </c>
      <c r="AD56" s="77">
        <f t="shared" si="110"/>
        <v>9.3057489350826366</v>
      </c>
      <c r="AE56" s="77">
        <f t="shared" si="110"/>
        <v>9.3057489350826366</v>
      </c>
      <c r="AF56" s="77">
        <f t="shared" si="110"/>
        <v>9.3884489350826357</v>
      </c>
      <c r="AG56" s="77">
        <f t="shared" si="110"/>
        <v>12.531248935082637</v>
      </c>
      <c r="AH56" s="77">
        <f t="shared" si="110"/>
        <v>24.647348935082636</v>
      </c>
      <c r="AI56" s="77">
        <f t="shared" si="110"/>
        <v>36.63944893508264</v>
      </c>
      <c r="AJ56" s="77">
        <f t="shared" si="110"/>
        <v>43.379748935082631</v>
      </c>
      <c r="AK56" s="77">
        <f t="shared" si="110"/>
        <v>46.563848935082632</v>
      </c>
      <c r="AL56" s="77">
        <f t="shared" si="110"/>
        <v>34.034248935082637</v>
      </c>
      <c r="AM56" s="77">
        <f t="shared" si="110"/>
        <v>24.193448935082635</v>
      </c>
      <c r="AN56" s="77">
        <f t="shared" si="110"/>
        <v>14.557848935082637</v>
      </c>
      <c r="AO56" s="77">
        <f t="shared" si="110"/>
        <v>10.174248935082638</v>
      </c>
      <c r="AP56" s="77">
        <f t="shared" si="110"/>
        <v>9.3057489350826366</v>
      </c>
      <c r="AQ56" s="77">
        <f t="shared" si="110"/>
        <v>9.3057489350826366</v>
      </c>
      <c r="AR56" s="77">
        <f t="shared" si="110"/>
        <v>9.3884489350826357</v>
      </c>
      <c r="AS56" s="77">
        <f t="shared" si="110"/>
        <v>12.531448935082636</v>
      </c>
      <c r="AT56" s="77">
        <f t="shared" si="110"/>
        <v>24.648348935082637</v>
      </c>
      <c r="AU56" s="77">
        <f t="shared" si="110"/>
        <v>36.641248935082636</v>
      </c>
      <c r="AV56" s="77">
        <f t="shared" si="110"/>
        <v>43.38214893508264</v>
      </c>
      <c r="AW56" s="77">
        <f t="shared" si="110"/>
        <v>46.566448935082633</v>
      </c>
      <c r="AX56" s="77">
        <f t="shared" si="110"/>
        <v>34.035948935082637</v>
      </c>
      <c r="AY56" s="77">
        <f t="shared" si="110"/>
        <v>24.194448935082637</v>
      </c>
      <c r="AZ56" s="77">
        <f t="shared" si="110"/>
        <v>14.558148935082636</v>
      </c>
      <c r="BA56" s="77">
        <f t="shared" si="110"/>
        <v>10.174248935082638</v>
      </c>
      <c r="BB56" s="77">
        <f t="shared" si="110"/>
        <v>9.3057489350826366</v>
      </c>
      <c r="BC56" s="77">
        <f t="shared" si="110"/>
        <v>9.3057489350826366</v>
      </c>
      <c r="BD56" s="77">
        <f t="shared" si="110"/>
        <v>9.3884489350826357</v>
      </c>
      <c r="BE56" s="77">
        <f t="shared" si="110"/>
        <v>12.531648935082636</v>
      </c>
      <c r="BF56" s="77">
        <f t="shared" si="110"/>
        <v>24.649448935082638</v>
      </c>
      <c r="BG56" s="77">
        <f t="shared" si="110"/>
        <v>36.643148935082635</v>
      </c>
      <c r="BH56" s="77">
        <f t="shared" si="110"/>
        <v>43.384448935082631</v>
      </c>
      <c r="BI56" s="77">
        <f t="shared" si="110"/>
        <v>46.568948935082631</v>
      </c>
      <c r="BJ56" s="77">
        <f t="shared" si="110"/>
        <v>34.037648935082636</v>
      </c>
      <c r="BK56" s="77">
        <f t="shared" si="110"/>
        <v>24.195448935082638</v>
      </c>
      <c r="BL56" s="77">
        <f t="shared" si="110"/>
        <v>14.558548935082637</v>
      </c>
      <c r="BM56" s="77">
        <f t="shared" si="110"/>
        <v>10.174348935082637</v>
      </c>
      <c r="BN56" s="77">
        <f t="shared" si="110"/>
        <v>9.3057489350826366</v>
      </c>
      <c r="BO56" s="77">
        <f t="shared" ref="BO56:CH56" si="111">BO55+BO54</f>
        <v>9.3057489350826366</v>
      </c>
      <c r="BP56" s="77">
        <f t="shared" si="111"/>
        <v>9.3884489350826357</v>
      </c>
      <c r="BQ56" s="77">
        <f t="shared" si="111"/>
        <v>12.531848935082637</v>
      </c>
      <c r="BR56" s="77">
        <f t="shared" si="111"/>
        <v>24.650448935082636</v>
      </c>
      <c r="BS56" s="77">
        <f t="shared" si="111"/>
        <v>36.644948935082638</v>
      </c>
      <c r="BT56" s="77">
        <f t="shared" si="111"/>
        <v>43.386748935082636</v>
      </c>
      <c r="BU56" s="77">
        <f t="shared" si="111"/>
        <v>46.571448935082643</v>
      </c>
      <c r="BV56" s="77">
        <f t="shared" si="111"/>
        <v>34.039248935082639</v>
      </c>
      <c r="BW56" s="77">
        <f t="shared" si="111"/>
        <v>24.196448935082636</v>
      </c>
      <c r="BX56" s="77">
        <f t="shared" si="111"/>
        <v>14.558848935082636</v>
      </c>
      <c r="BY56" s="77">
        <f t="shared" si="111"/>
        <v>10.174348935082637</v>
      </c>
      <c r="BZ56" s="77">
        <f t="shared" si="111"/>
        <v>9.3057489350826366</v>
      </c>
      <c r="CA56" s="77">
        <f t="shared" si="111"/>
        <v>9.3057489350826366</v>
      </c>
      <c r="CB56" s="77">
        <f t="shared" si="111"/>
        <v>9.3884489350826357</v>
      </c>
      <c r="CC56" s="77">
        <f t="shared" si="111"/>
        <v>12.532048935082637</v>
      </c>
      <c r="CD56" s="77">
        <f t="shared" si="111"/>
        <v>24.651448935082637</v>
      </c>
      <c r="CE56" s="77">
        <f t="shared" si="111"/>
        <v>36.646748935082641</v>
      </c>
      <c r="CF56" s="77">
        <f t="shared" si="111"/>
        <v>43.388948935082638</v>
      </c>
      <c r="CG56" s="77">
        <f t="shared" si="111"/>
        <v>46.57394893508264</v>
      </c>
      <c r="CH56" s="77">
        <f t="shared" si="111"/>
        <v>34.040948935082639</v>
      </c>
    </row>
    <row r="57" spans="1:86" x14ac:dyDescent="0.2">
      <c r="A57" s="98">
        <v>45</v>
      </c>
      <c r="B57" s="94" t="s">
        <v>172</v>
      </c>
      <c r="C57" s="112">
        <v>18278</v>
      </c>
      <c r="D57" s="113">
        <v>18113</v>
      </c>
      <c r="E57" s="113">
        <v>17891</v>
      </c>
      <c r="F57" s="113">
        <v>17755</v>
      </c>
      <c r="G57" s="113">
        <v>17615</v>
      </c>
      <c r="H57" s="113">
        <v>17599</v>
      </c>
      <c r="I57" s="113">
        <v>17830</v>
      </c>
      <c r="J57" s="113">
        <v>18061</v>
      </c>
      <c r="K57" s="113">
        <v>18333</v>
      </c>
      <c r="L57" s="113">
        <v>18505</v>
      </c>
      <c r="M57" s="113">
        <v>18482</v>
      </c>
      <c r="N57" s="114">
        <v>18682</v>
      </c>
      <c r="O57" s="115">
        <f>C57+O46</f>
        <v>18353</v>
      </c>
      <c r="P57" s="78">
        <f t="shared" ref="P57:Z57" si="112">D57+P46</f>
        <v>18188</v>
      </c>
      <c r="Q57" s="78">
        <f t="shared" si="112"/>
        <v>17966</v>
      </c>
      <c r="R57" s="78">
        <f t="shared" si="112"/>
        <v>17830</v>
      </c>
      <c r="S57" s="78">
        <f t="shared" si="112"/>
        <v>17690</v>
      </c>
      <c r="T57" s="78">
        <f t="shared" si="112"/>
        <v>17674</v>
      </c>
      <c r="U57" s="78">
        <f t="shared" si="112"/>
        <v>17905</v>
      </c>
      <c r="V57" s="78">
        <f t="shared" si="112"/>
        <v>18136</v>
      </c>
      <c r="W57" s="78">
        <f t="shared" si="112"/>
        <v>18408</v>
      </c>
      <c r="X57" s="78">
        <f t="shared" si="112"/>
        <v>18580</v>
      </c>
      <c r="Y57" s="78">
        <f t="shared" si="112"/>
        <v>18557</v>
      </c>
      <c r="Z57" s="78">
        <f t="shared" si="112"/>
        <v>18757</v>
      </c>
      <c r="AA57" s="78">
        <f>O57+AA46</f>
        <v>18428</v>
      </c>
      <c r="AB57" s="78">
        <f t="shared" ref="AB57:AL57" si="113">P57+AB46</f>
        <v>18263</v>
      </c>
      <c r="AC57" s="78">
        <f t="shared" si="113"/>
        <v>18041</v>
      </c>
      <c r="AD57" s="78">
        <f t="shared" si="113"/>
        <v>17905</v>
      </c>
      <c r="AE57" s="78">
        <f t="shared" si="113"/>
        <v>17765</v>
      </c>
      <c r="AF57" s="78">
        <f t="shared" si="113"/>
        <v>17749</v>
      </c>
      <c r="AG57" s="78">
        <f t="shared" si="113"/>
        <v>17980</v>
      </c>
      <c r="AH57" s="78">
        <f t="shared" si="113"/>
        <v>18211</v>
      </c>
      <c r="AI57" s="78">
        <f t="shared" si="113"/>
        <v>18483</v>
      </c>
      <c r="AJ57" s="78">
        <f t="shared" si="113"/>
        <v>18655</v>
      </c>
      <c r="AK57" s="78">
        <f t="shared" si="113"/>
        <v>18632</v>
      </c>
      <c r="AL57" s="78">
        <f t="shared" si="113"/>
        <v>18832</v>
      </c>
      <c r="AM57" s="78">
        <f>AA57+AM46</f>
        <v>18503</v>
      </c>
      <c r="AN57" s="78">
        <f t="shared" ref="AN57:AX57" si="114">AB57+AN46</f>
        <v>18338</v>
      </c>
      <c r="AO57" s="78">
        <f t="shared" si="114"/>
        <v>18116</v>
      </c>
      <c r="AP57" s="78">
        <f t="shared" si="114"/>
        <v>17980</v>
      </c>
      <c r="AQ57" s="78">
        <f t="shared" si="114"/>
        <v>17840</v>
      </c>
      <c r="AR57" s="78">
        <f t="shared" si="114"/>
        <v>17824</v>
      </c>
      <c r="AS57" s="78">
        <f t="shared" si="114"/>
        <v>18055</v>
      </c>
      <c r="AT57" s="78">
        <f t="shared" si="114"/>
        <v>18286</v>
      </c>
      <c r="AU57" s="78">
        <f t="shared" si="114"/>
        <v>18558</v>
      </c>
      <c r="AV57" s="78">
        <f t="shared" si="114"/>
        <v>18730</v>
      </c>
      <c r="AW57" s="78">
        <f t="shared" si="114"/>
        <v>18707</v>
      </c>
      <c r="AX57" s="78">
        <f t="shared" si="114"/>
        <v>18907</v>
      </c>
      <c r="AY57" s="78">
        <f>AM57+AY46</f>
        <v>18578</v>
      </c>
      <c r="AZ57" s="78">
        <f t="shared" ref="AZ57:BJ57" si="115">AN57+AZ46</f>
        <v>18413</v>
      </c>
      <c r="BA57" s="78">
        <f t="shared" si="115"/>
        <v>18191</v>
      </c>
      <c r="BB57" s="78">
        <f t="shared" si="115"/>
        <v>18055</v>
      </c>
      <c r="BC57" s="78">
        <f t="shared" si="115"/>
        <v>17915</v>
      </c>
      <c r="BD57" s="78">
        <f t="shared" si="115"/>
        <v>17899</v>
      </c>
      <c r="BE57" s="78">
        <f t="shared" si="115"/>
        <v>18130</v>
      </c>
      <c r="BF57" s="78">
        <f t="shared" si="115"/>
        <v>18361</v>
      </c>
      <c r="BG57" s="78">
        <f t="shared" si="115"/>
        <v>18633</v>
      </c>
      <c r="BH57" s="78">
        <f t="shared" si="115"/>
        <v>18805</v>
      </c>
      <c r="BI57" s="78">
        <f t="shared" si="115"/>
        <v>18782</v>
      </c>
      <c r="BJ57" s="78">
        <f t="shared" si="115"/>
        <v>18982</v>
      </c>
      <c r="BK57" s="78">
        <f>AY57+BK46</f>
        <v>18653</v>
      </c>
      <c r="BL57" s="78">
        <f t="shared" ref="BL57:BV57" si="116">AZ57+BL46</f>
        <v>18488</v>
      </c>
      <c r="BM57" s="78">
        <f t="shared" si="116"/>
        <v>18266</v>
      </c>
      <c r="BN57" s="78">
        <f t="shared" si="116"/>
        <v>18130</v>
      </c>
      <c r="BO57" s="78">
        <f t="shared" si="116"/>
        <v>17990</v>
      </c>
      <c r="BP57" s="78">
        <f t="shared" si="116"/>
        <v>17974</v>
      </c>
      <c r="BQ57" s="78">
        <f t="shared" si="116"/>
        <v>18205</v>
      </c>
      <c r="BR57" s="78">
        <f t="shared" si="116"/>
        <v>18436</v>
      </c>
      <c r="BS57" s="78">
        <f t="shared" si="116"/>
        <v>18708</v>
      </c>
      <c r="BT57" s="78">
        <f t="shared" si="116"/>
        <v>18880</v>
      </c>
      <c r="BU57" s="78">
        <f t="shared" si="116"/>
        <v>18857</v>
      </c>
      <c r="BV57" s="78">
        <f t="shared" si="116"/>
        <v>19057</v>
      </c>
      <c r="BW57" s="78">
        <f>BK57+BW46</f>
        <v>18728</v>
      </c>
      <c r="BX57" s="78">
        <f t="shared" ref="BX57:CH57" si="117">BL57+BX46</f>
        <v>18563</v>
      </c>
      <c r="BY57" s="78">
        <f t="shared" si="117"/>
        <v>18341</v>
      </c>
      <c r="BZ57" s="78">
        <f t="shared" si="117"/>
        <v>18205</v>
      </c>
      <c r="CA57" s="78">
        <f t="shared" si="117"/>
        <v>18065</v>
      </c>
      <c r="CB57" s="78">
        <f t="shared" si="117"/>
        <v>18049</v>
      </c>
      <c r="CC57" s="78">
        <f t="shared" si="117"/>
        <v>18280</v>
      </c>
      <c r="CD57" s="78">
        <f t="shared" si="117"/>
        <v>18511</v>
      </c>
      <c r="CE57" s="78">
        <f t="shared" si="117"/>
        <v>18783</v>
      </c>
      <c r="CF57" s="78">
        <f t="shared" si="117"/>
        <v>18955</v>
      </c>
      <c r="CG57" s="78">
        <f t="shared" si="117"/>
        <v>18932</v>
      </c>
      <c r="CH57" s="78">
        <f t="shared" si="117"/>
        <v>19132</v>
      </c>
    </row>
    <row r="58" spans="1:86" x14ac:dyDescent="0.2">
      <c r="A58" s="98">
        <v>46</v>
      </c>
      <c r="B58" s="94" t="s">
        <v>173</v>
      </c>
      <c r="C58" s="35">
        <f t="shared" ref="C58:N58" si="118">C57*C56</f>
        <v>442151.19783544046</v>
      </c>
      <c r="D58" s="35">
        <f t="shared" si="118"/>
        <v>263666.39346115181</v>
      </c>
      <c r="E58" s="35">
        <f t="shared" si="118"/>
        <v>182023.90949756344</v>
      </c>
      <c r="F58" s="35">
        <f t="shared" si="118"/>
        <v>165223.5723423922</v>
      </c>
      <c r="G58" s="35">
        <f t="shared" si="118"/>
        <v>163920.76749148066</v>
      </c>
      <c r="H58" s="35">
        <f t="shared" si="118"/>
        <v>165227.31280851932</v>
      </c>
      <c r="I58" s="35">
        <f t="shared" si="118"/>
        <v>223423.2535125234</v>
      </c>
      <c r="J58" s="35">
        <f t="shared" si="118"/>
        <v>445117.84101652744</v>
      </c>
      <c r="K58" s="35">
        <f t="shared" si="118"/>
        <v>671641.35192686995</v>
      </c>
      <c r="L58" s="35">
        <f t="shared" si="118"/>
        <v>802655.28054370405</v>
      </c>
      <c r="M58" s="35">
        <f t="shared" si="118"/>
        <v>860498.79781819717</v>
      </c>
      <c r="N58" s="35">
        <f t="shared" si="118"/>
        <v>635762.45160521392</v>
      </c>
      <c r="O58" s="116">
        <f>O57*O56</f>
        <v>443985.6623055716</v>
      </c>
      <c r="P58" s="79">
        <f t="shared" ref="P58:Z58" si="119">P57*P56</f>
        <v>264763.60603128298</v>
      </c>
      <c r="Q58" s="79">
        <f t="shared" si="119"/>
        <v>182786.96316769463</v>
      </c>
      <c r="R58" s="79">
        <f t="shared" si="119"/>
        <v>165921.5035125234</v>
      </c>
      <c r="S58" s="79">
        <f t="shared" si="119"/>
        <v>164618.69866161185</v>
      </c>
      <c r="T58" s="79">
        <f t="shared" si="119"/>
        <v>165931.4464786505</v>
      </c>
      <c r="U58" s="79">
        <f t="shared" si="119"/>
        <v>224366.64068265463</v>
      </c>
      <c r="V58" s="79">
        <f t="shared" si="119"/>
        <v>446984.37068665872</v>
      </c>
      <c r="W58" s="79">
        <f t="shared" si="119"/>
        <v>674424.00079700118</v>
      </c>
      <c r="X58" s="79">
        <f t="shared" si="119"/>
        <v>805953.00121383544</v>
      </c>
      <c r="Y58" s="79">
        <f t="shared" si="119"/>
        <v>864038.95218832849</v>
      </c>
      <c r="Z58" s="79">
        <f t="shared" si="119"/>
        <v>638348.52037534502</v>
      </c>
      <c r="AA58" s="79">
        <f>AA57*AA56</f>
        <v>445818.44897570286</v>
      </c>
      <c r="AB58" s="79">
        <f t="shared" ref="AB58:AL58" si="120">AB57*AB56</f>
        <v>265862.68990141421</v>
      </c>
      <c r="AC58" s="79">
        <f t="shared" si="120"/>
        <v>183551.82093782583</v>
      </c>
      <c r="AD58" s="79">
        <f t="shared" si="120"/>
        <v>166619.4346826546</v>
      </c>
      <c r="AE58" s="79">
        <f t="shared" si="120"/>
        <v>165316.62983174305</v>
      </c>
      <c r="AF58" s="79">
        <f t="shared" si="120"/>
        <v>166635.58014878171</v>
      </c>
      <c r="AG58" s="79">
        <f t="shared" si="120"/>
        <v>225311.85585278581</v>
      </c>
      <c r="AH58" s="79">
        <f t="shared" si="120"/>
        <v>448852.8714567899</v>
      </c>
      <c r="AI58" s="79">
        <f t="shared" si="120"/>
        <v>677206.93466713245</v>
      </c>
      <c r="AJ58" s="79">
        <f t="shared" si="120"/>
        <v>809249.2163839665</v>
      </c>
      <c r="AK58" s="79">
        <f t="shared" si="120"/>
        <v>867577.63335845957</v>
      </c>
      <c r="AL58" s="79">
        <f t="shared" si="120"/>
        <v>640932.97594547621</v>
      </c>
      <c r="AM58" s="79">
        <f>AM57*AM56</f>
        <v>447651.38564583403</v>
      </c>
      <c r="AN58" s="79">
        <f t="shared" ref="AN58:AX58" si="121">AN57*AN56</f>
        <v>266961.83377154538</v>
      </c>
      <c r="AO58" s="79">
        <f t="shared" si="121"/>
        <v>184316.69370795705</v>
      </c>
      <c r="AP58" s="79">
        <f t="shared" si="121"/>
        <v>167317.36585278579</v>
      </c>
      <c r="AQ58" s="79">
        <f t="shared" si="121"/>
        <v>166014.56100187424</v>
      </c>
      <c r="AR58" s="79">
        <f t="shared" si="121"/>
        <v>167339.71381891289</v>
      </c>
      <c r="AS58" s="79">
        <f t="shared" si="121"/>
        <v>226255.31052291699</v>
      </c>
      <c r="AT58" s="79">
        <f t="shared" si="121"/>
        <v>450719.70862692111</v>
      </c>
      <c r="AU58" s="79">
        <f t="shared" si="121"/>
        <v>679988.29773726361</v>
      </c>
      <c r="AV58" s="79">
        <f t="shared" si="121"/>
        <v>812547.64955409779</v>
      </c>
      <c r="AW58" s="79">
        <f t="shared" si="121"/>
        <v>871118.56022859085</v>
      </c>
      <c r="AX58" s="79">
        <f t="shared" si="121"/>
        <v>643517.68651560741</v>
      </c>
      <c r="AY58" s="79">
        <f>AY57*AY56</f>
        <v>449484.47231596522</v>
      </c>
      <c r="AZ58" s="79">
        <f t="shared" ref="AZ58:BJ58" si="122">AZ57*AZ56</f>
        <v>268059.19634167658</v>
      </c>
      <c r="BA58" s="79">
        <f t="shared" si="122"/>
        <v>185079.76237808826</v>
      </c>
      <c r="BB58" s="79">
        <f t="shared" si="122"/>
        <v>168015.29702291702</v>
      </c>
      <c r="BC58" s="79">
        <f t="shared" si="122"/>
        <v>166712.49217200544</v>
      </c>
      <c r="BD58" s="79">
        <f t="shared" si="122"/>
        <v>168043.8474890441</v>
      </c>
      <c r="BE58" s="79">
        <f t="shared" si="122"/>
        <v>227198.79519304819</v>
      </c>
      <c r="BF58" s="79">
        <f t="shared" si="122"/>
        <v>452588.53189705231</v>
      </c>
      <c r="BG58" s="79">
        <f t="shared" si="122"/>
        <v>682771.79410739476</v>
      </c>
      <c r="BH58" s="79">
        <f t="shared" si="122"/>
        <v>815844.56222422887</v>
      </c>
      <c r="BI58" s="79">
        <f t="shared" si="122"/>
        <v>874657.998898722</v>
      </c>
      <c r="BJ58" s="79">
        <f t="shared" si="122"/>
        <v>646102.65208573861</v>
      </c>
      <c r="BK58" s="79">
        <f>BK57*BK56</f>
        <v>451317.70898609643</v>
      </c>
      <c r="BL58" s="79">
        <f t="shared" ref="BL58:BV58" si="123">BL57*BL56</f>
        <v>269158.4527118078</v>
      </c>
      <c r="BM58" s="79">
        <f t="shared" si="123"/>
        <v>185844.65764821947</v>
      </c>
      <c r="BN58" s="79">
        <f t="shared" si="123"/>
        <v>168713.22819304821</v>
      </c>
      <c r="BO58" s="79">
        <f t="shared" si="123"/>
        <v>167410.42334213664</v>
      </c>
      <c r="BP58" s="79">
        <f t="shared" si="123"/>
        <v>168747.98115917528</v>
      </c>
      <c r="BQ58" s="79">
        <f t="shared" si="123"/>
        <v>228142.3098631794</v>
      </c>
      <c r="BR58" s="79">
        <f t="shared" si="123"/>
        <v>454455.67656718346</v>
      </c>
      <c r="BS58" s="79">
        <f t="shared" si="123"/>
        <v>685553.70467752602</v>
      </c>
      <c r="BT58" s="79">
        <f t="shared" si="123"/>
        <v>819141.81989436015</v>
      </c>
      <c r="BU58" s="79">
        <f t="shared" si="123"/>
        <v>878197.81256885338</v>
      </c>
      <c r="BV58" s="79">
        <f t="shared" si="123"/>
        <v>648685.96695586981</v>
      </c>
      <c r="BW58" s="79">
        <f>BW57*BW56</f>
        <v>453151.09565622761</v>
      </c>
      <c r="BX58" s="79">
        <f t="shared" ref="BX58:CH58" si="124">BX57*BX56</f>
        <v>270255.91278193897</v>
      </c>
      <c r="BY58" s="79">
        <f t="shared" si="124"/>
        <v>186607.73381835065</v>
      </c>
      <c r="BZ58" s="79">
        <f t="shared" si="124"/>
        <v>169411.15936317941</v>
      </c>
      <c r="CA58" s="79">
        <f t="shared" si="124"/>
        <v>168108.35451226783</v>
      </c>
      <c r="CB58" s="79">
        <f t="shared" si="124"/>
        <v>169452.11482930649</v>
      </c>
      <c r="CC58" s="79">
        <f t="shared" si="124"/>
        <v>229085.8545333106</v>
      </c>
      <c r="CD58" s="79">
        <f t="shared" si="124"/>
        <v>456322.97123731469</v>
      </c>
      <c r="CE58" s="79">
        <f t="shared" si="124"/>
        <v>688335.88524765719</v>
      </c>
      <c r="CF58" s="79">
        <f t="shared" si="124"/>
        <v>822437.52706449141</v>
      </c>
      <c r="CG58" s="79">
        <f t="shared" si="124"/>
        <v>881738.00123898452</v>
      </c>
      <c r="CH58" s="79">
        <f t="shared" si="124"/>
        <v>651271.43502600107</v>
      </c>
    </row>
    <row r="59" spans="1:86" x14ac:dyDescent="0.2">
      <c r="A59" s="98">
        <v>47</v>
      </c>
      <c r="B59" s="94" t="s">
        <v>174</v>
      </c>
      <c r="C59" s="80">
        <v>366203.50640000001</v>
      </c>
      <c r="D59" s="81">
        <v>217610.90580000001</v>
      </c>
      <c r="E59" s="81">
        <v>146426.3377</v>
      </c>
      <c r="F59" s="81">
        <v>142254.8475</v>
      </c>
      <c r="G59" s="81">
        <v>135373.35019999999</v>
      </c>
      <c r="H59" s="81">
        <v>192319.2928</v>
      </c>
      <c r="I59" s="81">
        <v>253292.50280000002</v>
      </c>
      <c r="J59" s="81">
        <v>308740.50709999999</v>
      </c>
      <c r="K59" s="81">
        <v>602305.16149999993</v>
      </c>
      <c r="L59" s="81">
        <v>939074.34510000004</v>
      </c>
      <c r="M59" s="81">
        <v>972637.21840000001</v>
      </c>
      <c r="N59" s="82">
        <v>794034.63340000005</v>
      </c>
      <c r="O59" s="105" t="s">
        <v>175</v>
      </c>
      <c r="P59" s="70" t="s">
        <v>175</v>
      </c>
      <c r="Q59" s="70" t="s">
        <v>175</v>
      </c>
      <c r="R59" s="70" t="s">
        <v>175</v>
      </c>
      <c r="S59" s="70" t="s">
        <v>175</v>
      </c>
      <c r="T59" s="70" t="s">
        <v>175</v>
      </c>
      <c r="U59" s="70" t="s">
        <v>175</v>
      </c>
      <c r="V59" s="70" t="s">
        <v>175</v>
      </c>
      <c r="W59" s="70" t="s">
        <v>175</v>
      </c>
      <c r="X59" s="70" t="s">
        <v>175</v>
      </c>
      <c r="Y59" s="70" t="s">
        <v>175</v>
      </c>
      <c r="Z59" s="70" t="s">
        <v>175</v>
      </c>
      <c r="AA59" s="70" t="s">
        <v>175</v>
      </c>
      <c r="AB59" s="70" t="s">
        <v>175</v>
      </c>
      <c r="AC59" s="70" t="s">
        <v>175</v>
      </c>
      <c r="AD59" s="70" t="s">
        <v>175</v>
      </c>
      <c r="AE59" s="70" t="s">
        <v>175</v>
      </c>
      <c r="AF59" s="70" t="s">
        <v>175</v>
      </c>
      <c r="AG59" s="70" t="s">
        <v>175</v>
      </c>
      <c r="AH59" s="70" t="s">
        <v>175</v>
      </c>
      <c r="AI59" s="70" t="s">
        <v>175</v>
      </c>
      <c r="AJ59" s="70" t="s">
        <v>175</v>
      </c>
      <c r="AK59" s="70" t="s">
        <v>175</v>
      </c>
      <c r="AL59" s="70" t="s">
        <v>175</v>
      </c>
      <c r="AM59" s="70" t="s">
        <v>175</v>
      </c>
      <c r="AN59" s="70" t="s">
        <v>175</v>
      </c>
      <c r="AO59" s="70" t="s">
        <v>175</v>
      </c>
      <c r="AP59" s="70" t="s">
        <v>175</v>
      </c>
      <c r="AQ59" s="70" t="s">
        <v>175</v>
      </c>
      <c r="AR59" s="70" t="s">
        <v>175</v>
      </c>
      <c r="AS59" s="70" t="s">
        <v>175</v>
      </c>
      <c r="AT59" s="70" t="s">
        <v>175</v>
      </c>
      <c r="AU59" s="70" t="s">
        <v>175</v>
      </c>
      <c r="AV59" s="70" t="s">
        <v>175</v>
      </c>
      <c r="AW59" s="70" t="s">
        <v>175</v>
      </c>
      <c r="AX59" s="70" t="s">
        <v>175</v>
      </c>
      <c r="AY59" s="70" t="s">
        <v>175</v>
      </c>
      <c r="AZ59" s="70" t="s">
        <v>175</v>
      </c>
      <c r="BA59" s="70" t="s">
        <v>175</v>
      </c>
      <c r="BB59" s="70" t="s">
        <v>175</v>
      </c>
      <c r="BC59" s="70" t="s">
        <v>175</v>
      </c>
      <c r="BD59" s="70" t="s">
        <v>175</v>
      </c>
      <c r="BE59" s="70" t="s">
        <v>175</v>
      </c>
      <c r="BF59" s="70" t="s">
        <v>175</v>
      </c>
      <c r="BG59" s="70" t="s">
        <v>175</v>
      </c>
      <c r="BH59" s="70" t="s">
        <v>175</v>
      </c>
      <c r="BI59" s="70" t="s">
        <v>175</v>
      </c>
      <c r="BJ59" s="70" t="s">
        <v>175</v>
      </c>
      <c r="BK59" s="70" t="s">
        <v>175</v>
      </c>
      <c r="BL59" s="70" t="s">
        <v>175</v>
      </c>
      <c r="BM59" s="70" t="s">
        <v>175</v>
      </c>
      <c r="BN59" s="70" t="s">
        <v>175</v>
      </c>
      <c r="BO59" s="70" t="s">
        <v>175</v>
      </c>
      <c r="BP59" s="70" t="s">
        <v>175</v>
      </c>
      <c r="BQ59" s="70" t="s">
        <v>175</v>
      </c>
      <c r="BR59" s="70" t="s">
        <v>175</v>
      </c>
      <c r="BS59" s="70" t="s">
        <v>175</v>
      </c>
      <c r="BT59" s="70" t="s">
        <v>175</v>
      </c>
      <c r="BU59" s="70" t="s">
        <v>175</v>
      </c>
      <c r="BV59" s="70" t="s">
        <v>175</v>
      </c>
      <c r="BW59" s="70" t="s">
        <v>175</v>
      </c>
      <c r="BX59" s="70" t="s">
        <v>175</v>
      </c>
      <c r="BY59" s="70" t="s">
        <v>175</v>
      </c>
      <c r="BZ59" s="70" t="s">
        <v>175</v>
      </c>
      <c r="CA59" s="70" t="s">
        <v>175</v>
      </c>
      <c r="CB59" s="70" t="s">
        <v>175</v>
      </c>
      <c r="CC59" s="70" t="s">
        <v>175</v>
      </c>
      <c r="CD59" s="70" t="s">
        <v>175</v>
      </c>
      <c r="CE59" s="70" t="s">
        <v>175</v>
      </c>
      <c r="CF59" s="70" t="s">
        <v>175</v>
      </c>
      <c r="CG59" s="70" t="s">
        <v>175</v>
      </c>
      <c r="CH59" s="70" t="s">
        <v>175</v>
      </c>
    </row>
    <row r="60" spans="1:86" x14ac:dyDescent="0.2">
      <c r="A60" s="98">
        <v>48</v>
      </c>
      <c r="B60" s="94" t="s">
        <v>176</v>
      </c>
      <c r="C60" s="72">
        <f>C57*(C53*C$15+C55)</f>
        <v>335594.54995368293</v>
      </c>
      <c r="D60" s="72">
        <f t="shared" ref="D60:BO60" si="125">D57*(D53*D$15+D55)</f>
        <v>216484.90077426523</v>
      </c>
      <c r="E60" s="72">
        <f t="shared" si="125"/>
        <v>167968.60491971727</v>
      </c>
      <c r="F60" s="72">
        <f t="shared" si="125"/>
        <v>165223.5723423922</v>
      </c>
      <c r="G60" s="72">
        <f t="shared" si="125"/>
        <v>163920.76749148066</v>
      </c>
      <c r="H60" s="72">
        <f t="shared" si="125"/>
        <v>176869.61623473174</v>
      </c>
      <c r="I60" s="72">
        <f t="shared" si="125"/>
        <v>325157.40360800689</v>
      </c>
      <c r="J60" s="72">
        <f t="shared" si="125"/>
        <v>545928.76673443196</v>
      </c>
      <c r="K60" s="72">
        <f t="shared" si="125"/>
        <v>758052.60038493096</v>
      </c>
      <c r="L60" s="72">
        <f t="shared" si="125"/>
        <v>857743.18670026574</v>
      </c>
      <c r="M60" s="72">
        <f t="shared" si="125"/>
        <v>739760.46121418814</v>
      </c>
      <c r="N60" s="72">
        <f t="shared" si="125"/>
        <v>563154.83613665449</v>
      </c>
      <c r="O60" s="72">
        <f t="shared" si="125"/>
        <v>336983.27828338195</v>
      </c>
      <c r="P60" s="72">
        <f t="shared" si="125"/>
        <v>217384.67803870095</v>
      </c>
      <c r="Q60" s="72">
        <f t="shared" si="125"/>
        <v>168672.84248945018</v>
      </c>
      <c r="R60" s="72">
        <f t="shared" si="125"/>
        <v>165921.5035125234</v>
      </c>
      <c r="S60" s="72">
        <f t="shared" si="125"/>
        <v>164618.69866161185</v>
      </c>
      <c r="T60" s="72">
        <f t="shared" si="125"/>
        <v>177624.28972046098</v>
      </c>
      <c r="U60" s="72">
        <f t="shared" si="125"/>
        <v>326536.38762841618</v>
      </c>
      <c r="V60" s="72">
        <f t="shared" si="125"/>
        <v>548222.46709053707</v>
      </c>
      <c r="W60" s="72">
        <f t="shared" si="125"/>
        <v>761195.25729950704</v>
      </c>
      <c r="X60" s="72">
        <f t="shared" si="125"/>
        <v>861267.98433070118</v>
      </c>
      <c r="Y60" s="72">
        <f t="shared" si="125"/>
        <v>742802.49647363985</v>
      </c>
      <c r="Z60" s="72">
        <f t="shared" si="125"/>
        <v>565443.13904595003</v>
      </c>
      <c r="AA60" s="72">
        <f t="shared" si="125"/>
        <v>338371.84698219446</v>
      </c>
      <c r="AB60" s="72">
        <f t="shared" si="125"/>
        <v>218284.40932060991</v>
      </c>
      <c r="AC60" s="72">
        <f t="shared" si="125"/>
        <v>169377.07865029847</v>
      </c>
      <c r="AD60" s="72">
        <f t="shared" si="125"/>
        <v>166619.4346826546</v>
      </c>
      <c r="AE60" s="72">
        <f t="shared" si="125"/>
        <v>165316.62983174305</v>
      </c>
      <c r="AF60" s="72">
        <f t="shared" si="125"/>
        <v>178378.95085850911</v>
      </c>
      <c r="AG60" s="72">
        <f t="shared" si="125"/>
        <v>327915.22032226482</v>
      </c>
      <c r="AH60" s="72">
        <f t="shared" si="125"/>
        <v>550515.80556071585</v>
      </c>
      <c r="AI60" s="72">
        <f t="shared" si="125"/>
        <v>764337.34661553998</v>
      </c>
      <c r="AJ60" s="72">
        <f t="shared" si="125"/>
        <v>864792.11600113509</v>
      </c>
      <c r="AK60" s="72">
        <f t="shared" si="125"/>
        <v>745843.98057206033</v>
      </c>
      <c r="AL60" s="72">
        <f t="shared" si="125"/>
        <v>567731.06171308097</v>
      </c>
      <c r="AM60" s="72">
        <f t="shared" si="125"/>
        <v>339760.49883888243</v>
      </c>
      <c r="AN60" s="72">
        <f t="shared" si="125"/>
        <v>219184.16493112888</v>
      </c>
      <c r="AO60" s="72">
        <f t="shared" si="125"/>
        <v>170081.31557254121</v>
      </c>
      <c r="AP60" s="72">
        <f t="shared" si="125"/>
        <v>167317.36585278579</v>
      </c>
      <c r="AQ60" s="72">
        <f t="shared" si="125"/>
        <v>166014.56100187424</v>
      </c>
      <c r="AR60" s="72">
        <f t="shared" si="125"/>
        <v>179133.61886242867</v>
      </c>
      <c r="AS60" s="72">
        <f t="shared" si="125"/>
        <v>329294.1352801054</v>
      </c>
      <c r="AT60" s="72">
        <f t="shared" si="125"/>
        <v>552809.33644565672</v>
      </c>
      <c r="AU60" s="72">
        <f t="shared" si="125"/>
        <v>767479.73010368994</v>
      </c>
      <c r="AV60" s="72">
        <f t="shared" si="125"/>
        <v>868316.58738188632</v>
      </c>
      <c r="AW60" s="72">
        <f t="shared" si="125"/>
        <v>748885.74641554151</v>
      </c>
      <c r="AX60" s="72">
        <f t="shared" si="125"/>
        <v>570019.17524116125</v>
      </c>
      <c r="AY60" s="72">
        <f t="shared" si="125"/>
        <v>341149.14849462837</v>
      </c>
      <c r="AZ60" s="72">
        <f t="shared" si="125"/>
        <v>220083.92014643981</v>
      </c>
      <c r="BA60" s="72">
        <f t="shared" si="125"/>
        <v>170785.5524928605</v>
      </c>
      <c r="BB60" s="72">
        <f t="shared" si="125"/>
        <v>168015.29702291702</v>
      </c>
      <c r="BC60" s="72">
        <f t="shared" si="125"/>
        <v>166712.49217200544</v>
      </c>
      <c r="BD60" s="72">
        <f t="shared" si="125"/>
        <v>179888.28697246872</v>
      </c>
      <c r="BE60" s="72">
        <f t="shared" si="125"/>
        <v>330673.05033964058</v>
      </c>
      <c r="BF60" s="72">
        <f t="shared" si="125"/>
        <v>555102.86482389155</v>
      </c>
      <c r="BG60" s="72">
        <f t="shared" si="125"/>
        <v>770622.10480211815</v>
      </c>
      <c r="BH60" s="72">
        <f t="shared" si="125"/>
        <v>871841.04498143925</v>
      </c>
      <c r="BI60" s="72">
        <f t="shared" si="125"/>
        <v>751927.50123240275</v>
      </c>
      <c r="BJ60" s="72">
        <f t="shared" si="125"/>
        <v>572307.27892236866</v>
      </c>
      <c r="BK60" s="72">
        <f t="shared" si="125"/>
        <v>342537.68580035295</v>
      </c>
      <c r="BL60" s="72">
        <f t="shared" si="125"/>
        <v>220983.64305860834</v>
      </c>
      <c r="BM60" s="72">
        <f t="shared" si="125"/>
        <v>171489.78842597979</v>
      </c>
      <c r="BN60" s="72">
        <f t="shared" si="125"/>
        <v>168713.22819304821</v>
      </c>
      <c r="BO60" s="72">
        <f t="shared" si="125"/>
        <v>167410.42334213664</v>
      </c>
      <c r="BP60" s="72">
        <f t="shared" ref="BP60:CH60" si="126">BP57*(BP53*BP$15+BP55)</f>
        <v>180642.94646137496</v>
      </c>
      <c r="BQ60" s="72">
        <f t="shared" si="126"/>
        <v>332051.85944254592</v>
      </c>
      <c r="BR60" s="72">
        <f t="shared" si="126"/>
        <v>557396.13912534399</v>
      </c>
      <c r="BS60" s="72">
        <f t="shared" si="126"/>
        <v>773764.0797765787</v>
      </c>
      <c r="BT60" s="72">
        <f t="shared" si="126"/>
        <v>875365.03271750652</v>
      </c>
      <c r="BU60" s="72">
        <f t="shared" si="126"/>
        <v>754968.86727643071</v>
      </c>
      <c r="BV60" s="72">
        <f t="shared" si="126"/>
        <v>574595.11383026175</v>
      </c>
      <c r="BW60" s="72">
        <f t="shared" si="126"/>
        <v>343926.20740009239</v>
      </c>
      <c r="BX60" s="72">
        <f t="shared" si="126"/>
        <v>221883.36165544577</v>
      </c>
      <c r="BY60" s="72">
        <f t="shared" si="126"/>
        <v>172194.02423578835</v>
      </c>
      <c r="BZ60" s="72">
        <f t="shared" si="126"/>
        <v>169411.15936317941</v>
      </c>
      <c r="CA60" s="72">
        <f t="shared" si="126"/>
        <v>168108.35451226783</v>
      </c>
      <c r="CB60" s="72">
        <f t="shared" si="126"/>
        <v>181397.60497713389</v>
      </c>
      <c r="CC60" s="72">
        <f t="shared" si="126"/>
        <v>333430.65557045455</v>
      </c>
      <c r="CD60" s="72">
        <f t="shared" si="126"/>
        <v>559689.37999278645</v>
      </c>
      <c r="CE60" s="72">
        <f t="shared" si="126"/>
        <v>776905.9980623055</v>
      </c>
      <c r="CF60" s="72">
        <f t="shared" si="126"/>
        <v>878888.95090737788</v>
      </c>
      <c r="CG60" s="72">
        <f t="shared" si="126"/>
        <v>758010.17609418754</v>
      </c>
      <c r="CH60" s="72">
        <f t="shared" si="126"/>
        <v>576882.90729913116</v>
      </c>
    </row>
    <row r="61" spans="1:86" x14ac:dyDescent="0.2">
      <c r="A61" s="98">
        <v>49</v>
      </c>
      <c r="B61" s="94" t="s">
        <v>177</v>
      </c>
      <c r="C61" s="72">
        <f>C60/SUM(C60:N60)*SUM(C58:N58)</f>
        <v>335959.38300215069</v>
      </c>
      <c r="D61" s="72">
        <f>D60/SUM(C60:N60)*SUM(C58:N58)</f>
        <v>216720.24680806589</v>
      </c>
      <c r="E61" s="72">
        <f>E60/SUM(C60:N60)*SUM(C58:N58)</f>
        <v>168151.20770092509</v>
      </c>
      <c r="F61" s="72">
        <f>F60/SUM(C60:N60)*SUM(C58:N58)</f>
        <v>165403.19093150436</v>
      </c>
      <c r="G61" s="72">
        <f>G60/SUM(C60:N60)*SUM(C58:N58)</f>
        <v>164098.96976955503</v>
      </c>
      <c r="H61" s="72">
        <f>H60/SUM(C60:N60)*SUM(C58:N58)</f>
        <v>177061.89552318011</v>
      </c>
      <c r="I61" s="72">
        <f>I60/SUM(C60:N60)*SUM(C58:N58)</f>
        <v>325510.89017924754</v>
      </c>
      <c r="J61" s="72">
        <f>J60/SUM(C60:N60)*SUM(C58:N58)</f>
        <v>546522.25925760157</v>
      </c>
      <c r="K61" s="72">
        <f>K60/SUM(C60:N60)*SUM(C58:N58)</f>
        <v>758876.69791909994</v>
      </c>
      <c r="L61" s="72">
        <f>L60/SUM(C60:N60)*SUM(C58:N58)</f>
        <v>858675.6603106074</v>
      </c>
      <c r="M61" s="72">
        <f>M60/SUM(C60:N60)*SUM(C58:N58)</f>
        <v>740564.67291618965</v>
      </c>
      <c r="N61" s="72">
        <f>N60/SUM(C60:N60)*SUM(C58:N58)</f>
        <v>563767.0555414554</v>
      </c>
      <c r="O61" s="72">
        <f>O60/SUM(O60:Z60)*SUM(O58:Z58)</f>
        <v>337347.93857024668</v>
      </c>
      <c r="P61" s="72">
        <f>P60/SUM(O60:Z60)*SUM(O58:Z58)</f>
        <v>217619.91688929737</v>
      </c>
      <c r="Q61" s="72">
        <f>Q60/SUM(O60:Z60)*SUM(O58:Z58)</f>
        <v>168855.36871876879</v>
      </c>
      <c r="R61" s="72">
        <f>R60/SUM(O60:Z60)*SUM(O58:Z58)</f>
        <v>166101.05243072531</v>
      </c>
      <c r="S61" s="72">
        <f>S60/SUM(O60:Z60)*SUM(O58:Z58)</f>
        <v>164796.83777338924</v>
      </c>
      <c r="T61" s="72">
        <f>T60/SUM(O60:Z60)*SUM(O58:Z58)</f>
        <v>177816.50259456431</v>
      </c>
      <c r="U61" s="72">
        <f>U60/SUM(O60:Z60)*SUM(O58:Z58)</f>
        <v>326889.74300376576</v>
      </c>
      <c r="V61" s="72">
        <f>V60/SUM(O60:Z60)*SUM(O58:Z58)</f>
        <v>548815.71599930571</v>
      </c>
      <c r="W61" s="72">
        <f>W60/SUM(O60:Z60)*SUM(O58:Z58)</f>
        <v>762018.97081520699</v>
      </c>
      <c r="X61" s="72">
        <f>X60/SUM(O60:Z60)*SUM(O58:Z58)</f>
        <v>862199.98971634917</v>
      </c>
      <c r="Y61" s="72">
        <f>Y60/SUM(O60:Z60)*SUM(O58:Z58)</f>
        <v>743606.30659985065</v>
      </c>
      <c r="Z61" s="72">
        <f>Z60/SUM(O60:Z60)*SUM(O58:Z58)</f>
        <v>566055.02298968914</v>
      </c>
      <c r="AA61" s="72">
        <f>AA60/SUM(AA60:AL60)*SUM(AA58:AL58)</f>
        <v>338736.62811850221</v>
      </c>
      <c r="AB61" s="72">
        <f>AB60/SUM(AA60:AL60)*SUM(AA58:AL58)</f>
        <v>218519.7304195145</v>
      </c>
      <c r="AC61" s="72">
        <f>AC60/SUM(AA60:AL60)*SUM(AA58:AL58)</f>
        <v>169559.67529291392</v>
      </c>
      <c r="AD61" s="72">
        <f>AD60/SUM(AA60:AL60)*SUM(AA58:AL58)</f>
        <v>166799.05845235221</v>
      </c>
      <c r="AE61" s="72">
        <f>AE60/SUM(AA60:AL60)*SUM(AA58:AL58)</f>
        <v>165494.8491151096</v>
      </c>
      <c r="AF61" s="72">
        <f>AF60/SUM(AA60:AL60)*SUM(AA58:AL58)</f>
        <v>178571.2519526098</v>
      </c>
      <c r="AG61" s="72">
        <f>AG60/SUM(AA60:AL60)*SUM(AA58:AL58)</f>
        <v>328268.72871177347</v>
      </c>
      <c r="AH61" s="72">
        <f>AH60/SUM(AA60:AL60)*SUM(AA58:AL58)</f>
        <v>551109.28809449868</v>
      </c>
      <c r="AI61" s="72">
        <f>AI60/SUM(AA60:AL60)*SUM(AA58:AL58)</f>
        <v>765161.33906144672</v>
      </c>
      <c r="AJ61" s="72">
        <f>AJ60/SUM(AA60:AL60)*SUM(AA58:AL58)</f>
        <v>865724.40352315642</v>
      </c>
      <c r="AK61" s="72">
        <f>AK60/SUM(AA60:AL60)*SUM(AA58:AL58)</f>
        <v>746648.03627931792</v>
      </c>
      <c r="AL61" s="72">
        <f>AL60/SUM(AA60:AL60)*SUM(AA58:AL58)</f>
        <v>568343.10312153713</v>
      </c>
      <c r="AM61" s="72">
        <f>AM60/SUM(AM60:AX60)*SUM(AM58:AX58)</f>
        <v>340125.29730389267</v>
      </c>
      <c r="AN61" s="72">
        <f>AN60/SUM(AM60:AX60)*SUM(AM58:AX58)</f>
        <v>219419.5014319719</v>
      </c>
      <c r="AO61" s="72">
        <f>AO60/SUM(AM60:AX60)*SUM(AM58:AX58)</f>
        <v>170263.93068836493</v>
      </c>
      <c r="AP61" s="72">
        <f>AP60/SUM(AM60:AX60)*SUM(AM58:AX58)</f>
        <v>167497.01333517776</v>
      </c>
      <c r="AQ61" s="72">
        <f>AQ60/SUM(AM60:AX60)*SUM(AM58:AX58)</f>
        <v>166192.80967183382</v>
      </c>
      <c r="AR61" s="72">
        <f>AR60/SUM(AM60:AX60)*SUM(AM58:AX58)</f>
        <v>179325.95337281487</v>
      </c>
      <c r="AS61" s="72">
        <f>AS60/SUM(AM60:AX60)*SUM(AM58:AX58)</f>
        <v>329647.69608395861</v>
      </c>
      <c r="AT61" s="72">
        <f>AT60/SUM(AM60:AX60)*SUM(AM58:AX58)</f>
        <v>553402.88395358622</v>
      </c>
      <c r="AU61" s="72">
        <f>AU60/SUM(AM60:AX60)*SUM(AM58:AX58)</f>
        <v>768303.76770789968</v>
      </c>
      <c r="AV61" s="72">
        <f>AV60/SUM(AM60:AX60)*SUM(AM58:AX58)</f>
        <v>869248.89281263051</v>
      </c>
      <c r="AW61" s="72">
        <f>AW60/SUM(AM60:AX60)*SUM(AM58:AX58)</f>
        <v>749689.81978985679</v>
      </c>
      <c r="AX61" s="72">
        <f>AX60/SUM(AM60:AX60)*SUM(AM58:AX58)</f>
        <v>570631.20083232038</v>
      </c>
      <c r="AY61" s="72">
        <f>AY60/SUM(AY60:BJ60)*SUM(AY58:BJ58)</f>
        <v>341513.83109306678</v>
      </c>
      <c r="AZ61" s="72">
        <f>AZ60/SUM(AY60:BJ60)*SUM(AY58:BJ58)</f>
        <v>220319.18608870485</v>
      </c>
      <c r="BA61" s="72">
        <f>BA60/SUM(AY60:BJ60)*SUM(AY58:BJ58)</f>
        <v>170968.11932421173</v>
      </c>
      <c r="BB61" s="72">
        <f>BB60/SUM(AY60:BJ60)*SUM(AY58:BJ58)</f>
        <v>168194.90249860441</v>
      </c>
      <c r="BC61" s="72">
        <f>BC60/SUM(AY60:BJ60)*SUM(AY58:BJ58)</f>
        <v>166890.70497161438</v>
      </c>
      <c r="BD61" s="72">
        <f>BD60/SUM(AY60:BJ60)*SUM(AY58:BJ58)</f>
        <v>180080.58447111771</v>
      </c>
      <c r="BE61" s="72">
        <f>BE60/SUM(AY60:BJ60)*SUM(AY58:BJ58)</f>
        <v>331026.53416852758</v>
      </c>
      <c r="BF61" s="72">
        <f>BF60/SUM(AY60:BJ60)*SUM(AY58:BJ58)</f>
        <v>555696.26028167841</v>
      </c>
      <c r="BG61" s="72">
        <f>BG60/SUM(AY60:BJ60)*SUM(AY58:BJ58)</f>
        <v>771445.88663722866</v>
      </c>
      <c r="BH61" s="72">
        <f>BH60/SUM(AY60:BJ60)*SUM(AY58:BJ58)</f>
        <v>872773.02813048719</v>
      </c>
      <c r="BI61" s="72">
        <f>BI60/SUM(AY60:BJ60)*SUM(AY58:BJ58)</f>
        <v>752731.29885639425</v>
      </c>
      <c r="BJ61" s="72">
        <f>BJ60/SUM(AY60:BJ60)*SUM(AY58:BJ58)</f>
        <v>572919.06560424541</v>
      </c>
      <c r="BK61" s="72">
        <f>BK60/SUM(BK60:BV60)*SUM(BK58:BV58)</f>
        <v>342902.36945467314</v>
      </c>
      <c r="BL61" s="72">
        <f>BL60/SUM(BK60:BV60)*SUM(BK58:BV58)</f>
        <v>221218.91387941543</v>
      </c>
      <c r="BM61" s="72">
        <f>BM60/SUM(BK60:BV60)*SUM(BK58:BV58)</f>
        <v>171672.36548337905</v>
      </c>
      <c r="BN61" s="72">
        <f>BN60/SUM(BK60:BV60)*SUM(BK58:BV58)</f>
        <v>168892.84917824241</v>
      </c>
      <c r="BO61" s="72">
        <f>BO60/SUM(BK60:BV60)*SUM(BK58:BV58)</f>
        <v>167588.65729269612</v>
      </c>
      <c r="BP61" s="72">
        <f>BP60/SUM(BK60:BV60)*SUM(BK58:BV58)</f>
        <v>180835.26845271664</v>
      </c>
      <c r="BQ61" s="72">
        <f>BQ60/SUM(BK60:BV60)*SUM(BK58:BV58)</f>
        <v>332405.37933406496</v>
      </c>
      <c r="BR61" s="72">
        <f>BR60/SUM(BK60:BV60)*SUM(BK58:BV58)</f>
        <v>557989.57240100019</v>
      </c>
      <c r="BS61" s="72">
        <f>BS60/SUM(BK60:BV60)*SUM(BK58:BV58)</f>
        <v>774587.86975325027</v>
      </c>
      <c r="BT61" s="72">
        <f>BT60/SUM(BK60:BV60)*SUM(BK58:BV58)</f>
        <v>876296.99241779349</v>
      </c>
      <c r="BU61" s="72">
        <f>BU60/SUM(BK60:BV60)*SUM(BK58:BV58)</f>
        <v>755772.64688033913</v>
      </c>
      <c r="BV61" s="72">
        <f>BV60/SUM(BK60:BV60)*SUM(BK58:BV58)</f>
        <v>575206.85803988506</v>
      </c>
      <c r="BW61" s="72">
        <f>BW60/SUM(BW60:CH60)*SUM(BW58:CH58)</f>
        <v>344290.77538391418</v>
      </c>
      <c r="BX61" s="72">
        <f>BX60/SUM(BW60:CH60)*SUM(BW58:CH58)</f>
        <v>222118.56202128538</v>
      </c>
      <c r="BY61" s="72">
        <f>BY60/SUM(BW60:CH60)*SUM(BW58:CH58)</f>
        <v>172376.55300763267</v>
      </c>
      <c r="BZ61" s="72">
        <f>BZ60/SUM(BW60:CH60)*SUM(BW58:CH58)</f>
        <v>169590.7382480595</v>
      </c>
      <c r="CA61" s="72">
        <f>CA60/SUM(BW60:CH60)*SUM(BW58:CH58)</f>
        <v>168286.55240050508</v>
      </c>
      <c r="CB61" s="72">
        <f>CB60/SUM(BW60:CH60)*SUM(BW58:CH58)</f>
        <v>181589.88971058454</v>
      </c>
      <c r="CC61" s="72">
        <f>CC60/SUM(BW60:CH60)*SUM(BW58:CH58)</f>
        <v>333784.09808001097</v>
      </c>
      <c r="CD61" s="72">
        <f>CD60/SUM(BW60:CH60)*SUM(BW58:CH58)</f>
        <v>560282.66083164117</v>
      </c>
      <c r="CE61" s="72">
        <f>CE60/SUM(BW60:CH60)*SUM(BW58:CH58)</f>
        <v>777729.53243461682</v>
      </c>
      <c r="CF61" s="72">
        <f>CF60/SUM(BW60:CH60)*SUM(BW58:CH58)</f>
        <v>879820.5890493436</v>
      </c>
      <c r="CG61" s="72">
        <f>CG60/SUM(BW60:CH60)*SUM(BW58:CH58)</f>
        <v>758813.68055435678</v>
      </c>
      <c r="CH61" s="72">
        <f>CH60/SUM(BW60:CH60)*SUM(BW58:CH58)</f>
        <v>577494.41358707927</v>
      </c>
    </row>
    <row r="62" spans="1:86" x14ac:dyDescent="0.2">
      <c r="A62" s="98">
        <v>50</v>
      </c>
      <c r="B62" s="9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94"/>
    </row>
    <row r="63" spans="1:86" x14ac:dyDescent="0.2">
      <c r="A63" s="98">
        <v>51</v>
      </c>
      <c r="B63" s="94" t="s">
        <v>178</v>
      </c>
      <c r="C63" s="117">
        <f>ROUND(C58-C59,0)</f>
        <v>75948</v>
      </c>
      <c r="D63" s="117">
        <f t="shared" ref="D63:N63" si="127">ROUND(D58-D59,0)</f>
        <v>46055</v>
      </c>
      <c r="E63" s="117">
        <f t="shared" si="127"/>
        <v>35598</v>
      </c>
      <c r="F63" s="117">
        <f t="shared" si="127"/>
        <v>22969</v>
      </c>
      <c r="G63" s="117">
        <f t="shared" si="127"/>
        <v>28547</v>
      </c>
      <c r="H63" s="117">
        <f t="shared" si="127"/>
        <v>-27092</v>
      </c>
      <c r="I63" s="117">
        <f t="shared" si="127"/>
        <v>-29869</v>
      </c>
      <c r="J63" s="117">
        <f t="shared" si="127"/>
        <v>136377</v>
      </c>
      <c r="K63" s="117">
        <f t="shared" si="127"/>
        <v>69336</v>
      </c>
      <c r="L63" s="117">
        <f t="shared" si="127"/>
        <v>-136419</v>
      </c>
      <c r="M63" s="117">
        <f t="shared" si="127"/>
        <v>-112138</v>
      </c>
      <c r="N63" s="117">
        <f t="shared" si="127"/>
        <v>-158272</v>
      </c>
      <c r="O63" s="117">
        <f>O58-C58</f>
        <v>1834.4644701311481</v>
      </c>
      <c r="P63" s="83">
        <f t="shared" ref="P63:CA63" si="128">P58-D58</f>
        <v>1097.2125701311743</v>
      </c>
      <c r="Q63" s="83">
        <f t="shared" si="128"/>
        <v>763.05367013119394</v>
      </c>
      <c r="R63" s="83">
        <f t="shared" si="128"/>
        <v>697.93117013119627</v>
      </c>
      <c r="S63" s="83">
        <f t="shared" si="128"/>
        <v>697.93117013119627</v>
      </c>
      <c r="T63" s="83">
        <f t="shared" si="128"/>
        <v>704.13367013118113</v>
      </c>
      <c r="U63" s="83">
        <f t="shared" si="128"/>
        <v>943.38717013123096</v>
      </c>
      <c r="V63" s="83">
        <f t="shared" si="128"/>
        <v>1866.5296701312764</v>
      </c>
      <c r="W63" s="83">
        <f t="shared" si="128"/>
        <v>2782.6488701312337</v>
      </c>
      <c r="X63" s="83">
        <f t="shared" si="128"/>
        <v>3297.7206701313844</v>
      </c>
      <c r="Y63" s="83">
        <f t="shared" si="128"/>
        <v>3540.1543701313203</v>
      </c>
      <c r="Z63" s="83">
        <f t="shared" si="128"/>
        <v>2586.0687701310962</v>
      </c>
      <c r="AA63" s="83">
        <f t="shared" si="128"/>
        <v>1832.7866701312596</v>
      </c>
      <c r="AB63" s="83">
        <f t="shared" si="128"/>
        <v>1099.0838701312314</v>
      </c>
      <c r="AC63" s="83">
        <f t="shared" si="128"/>
        <v>764.85777013120241</v>
      </c>
      <c r="AD63" s="83">
        <f t="shared" si="128"/>
        <v>697.93117013119627</v>
      </c>
      <c r="AE63" s="83">
        <f t="shared" si="128"/>
        <v>697.93117013119627</v>
      </c>
      <c r="AF63" s="83">
        <f t="shared" si="128"/>
        <v>704.13367013121024</v>
      </c>
      <c r="AG63" s="83">
        <f t="shared" si="128"/>
        <v>945.21517013118137</v>
      </c>
      <c r="AH63" s="83">
        <f t="shared" si="128"/>
        <v>1868.5007701311843</v>
      </c>
      <c r="AI63" s="83">
        <f t="shared" si="128"/>
        <v>2782.9338701312663</v>
      </c>
      <c r="AJ63" s="83">
        <f t="shared" si="128"/>
        <v>3296.215170131065</v>
      </c>
      <c r="AK63" s="83">
        <f t="shared" si="128"/>
        <v>3538.6811701310799</v>
      </c>
      <c r="AL63" s="83">
        <f t="shared" si="128"/>
        <v>2584.4555701311911</v>
      </c>
      <c r="AM63" s="83">
        <f t="shared" si="128"/>
        <v>1832.9366701311665</v>
      </c>
      <c r="AN63" s="83">
        <f t="shared" si="128"/>
        <v>1099.1438701311708</v>
      </c>
      <c r="AO63" s="83">
        <f t="shared" si="128"/>
        <v>764.87277013121638</v>
      </c>
      <c r="AP63" s="83">
        <f t="shared" si="128"/>
        <v>697.93117013119627</v>
      </c>
      <c r="AQ63" s="83">
        <f t="shared" si="128"/>
        <v>697.93117013119627</v>
      </c>
      <c r="AR63" s="83">
        <f t="shared" si="128"/>
        <v>704.13367013118113</v>
      </c>
      <c r="AS63" s="83">
        <f t="shared" si="128"/>
        <v>943.45467013117741</v>
      </c>
      <c r="AT63" s="83">
        <f t="shared" si="128"/>
        <v>1866.8371701312135</v>
      </c>
      <c r="AU63" s="83">
        <f t="shared" si="128"/>
        <v>2781.3630701311631</v>
      </c>
      <c r="AV63" s="83">
        <f t="shared" si="128"/>
        <v>3298.4331701312913</v>
      </c>
      <c r="AW63" s="83">
        <f t="shared" si="128"/>
        <v>3540.9268701312831</v>
      </c>
      <c r="AX63" s="83">
        <f t="shared" si="128"/>
        <v>2584.7105701311957</v>
      </c>
      <c r="AY63" s="83">
        <f t="shared" si="128"/>
        <v>1833.0866701311897</v>
      </c>
      <c r="AZ63" s="83">
        <f t="shared" si="128"/>
        <v>1097.3625701311976</v>
      </c>
      <c r="BA63" s="83">
        <f t="shared" si="128"/>
        <v>763.06867013120791</v>
      </c>
      <c r="BB63" s="83">
        <f t="shared" si="128"/>
        <v>697.93117013122537</v>
      </c>
      <c r="BC63" s="83">
        <f t="shared" si="128"/>
        <v>697.93117013119627</v>
      </c>
      <c r="BD63" s="83">
        <f t="shared" si="128"/>
        <v>704.13367013121024</v>
      </c>
      <c r="BE63" s="83">
        <f t="shared" si="128"/>
        <v>943.48467013120535</v>
      </c>
      <c r="BF63" s="83">
        <f t="shared" si="128"/>
        <v>1868.8232701311936</v>
      </c>
      <c r="BG63" s="83">
        <f t="shared" si="128"/>
        <v>2783.4963701311499</v>
      </c>
      <c r="BH63" s="83">
        <f t="shared" si="128"/>
        <v>3296.9126701310743</v>
      </c>
      <c r="BI63" s="83">
        <f t="shared" si="128"/>
        <v>3539.438670131145</v>
      </c>
      <c r="BJ63" s="83">
        <f t="shared" si="128"/>
        <v>2584.9655701312004</v>
      </c>
      <c r="BK63" s="83">
        <f t="shared" si="128"/>
        <v>1833.236670131213</v>
      </c>
      <c r="BL63" s="83">
        <f t="shared" si="128"/>
        <v>1099.2563701312174</v>
      </c>
      <c r="BM63" s="83">
        <f t="shared" si="128"/>
        <v>764.89527013120824</v>
      </c>
      <c r="BN63" s="83">
        <f t="shared" si="128"/>
        <v>697.93117013119627</v>
      </c>
      <c r="BO63" s="83">
        <f t="shared" si="128"/>
        <v>697.93117013119627</v>
      </c>
      <c r="BP63" s="83">
        <f t="shared" si="128"/>
        <v>704.13367013118113</v>
      </c>
      <c r="BQ63" s="83">
        <f t="shared" si="128"/>
        <v>943.51467013120418</v>
      </c>
      <c r="BR63" s="83">
        <f t="shared" si="128"/>
        <v>1867.1446701311506</v>
      </c>
      <c r="BS63" s="83">
        <f t="shared" si="128"/>
        <v>2781.9105701312656</v>
      </c>
      <c r="BT63" s="83">
        <f t="shared" si="128"/>
        <v>3297.2576701312792</v>
      </c>
      <c r="BU63" s="83">
        <f t="shared" si="128"/>
        <v>3539.8136701313779</v>
      </c>
      <c r="BV63" s="83">
        <f t="shared" si="128"/>
        <v>2583.314870131202</v>
      </c>
      <c r="BW63" s="83">
        <f t="shared" si="128"/>
        <v>1833.3866701311781</v>
      </c>
      <c r="BX63" s="83">
        <f t="shared" si="128"/>
        <v>1097.460070131172</v>
      </c>
      <c r="BY63" s="83">
        <f t="shared" si="128"/>
        <v>763.07617013118579</v>
      </c>
      <c r="BZ63" s="83">
        <f t="shared" si="128"/>
        <v>697.93117013119627</v>
      </c>
      <c r="CA63" s="83">
        <f t="shared" si="128"/>
        <v>697.93117013119627</v>
      </c>
      <c r="CB63" s="83">
        <f t="shared" ref="CB63:CH63" si="129">CB58-BP58</f>
        <v>704.13367013121024</v>
      </c>
      <c r="CC63" s="83">
        <f t="shared" si="129"/>
        <v>943.54467013120302</v>
      </c>
      <c r="CD63" s="83">
        <f t="shared" si="129"/>
        <v>1867.2946701312321</v>
      </c>
      <c r="CE63" s="83">
        <f t="shared" si="129"/>
        <v>2782.1805701311678</v>
      </c>
      <c r="CF63" s="83">
        <f t="shared" si="129"/>
        <v>3295.707170131267</v>
      </c>
      <c r="CG63" s="83">
        <f t="shared" si="129"/>
        <v>3540.188670131145</v>
      </c>
      <c r="CH63" s="83">
        <f t="shared" si="129"/>
        <v>2585.4680701312609</v>
      </c>
    </row>
    <row r="64" spans="1:86" x14ac:dyDescent="0.2">
      <c r="A64" s="98">
        <v>52</v>
      </c>
      <c r="B64" s="94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91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</row>
    <row r="65" spans="1:86" x14ac:dyDescent="0.2">
      <c r="A65" s="98">
        <v>53</v>
      </c>
      <c r="B65" s="94" t="s">
        <v>179</v>
      </c>
      <c r="C65" s="116">
        <v>68549.10552147351</v>
      </c>
      <c r="D65" s="116">
        <v>44111.991214454109</v>
      </c>
      <c r="E65" s="116">
        <v>33266.412471535848</v>
      </c>
      <c r="F65" s="116">
        <v>21548.65351507617</v>
      </c>
      <c r="G65" s="116">
        <v>24806.47817113268</v>
      </c>
      <c r="H65" s="116">
        <v>-19514.01629809654</v>
      </c>
      <c r="I65" s="116">
        <v>-20576.665377255689</v>
      </c>
      <c r="J65" s="116">
        <v>117455.66098549269</v>
      </c>
      <c r="K65" s="116">
        <v>61956.145695497238</v>
      </c>
      <c r="L65" s="116">
        <v>-118241.35223176899</v>
      </c>
      <c r="M65" s="116">
        <v>-97432.020320619064</v>
      </c>
      <c r="N65" s="116">
        <v>-140351.21455452222</v>
      </c>
      <c r="O65" s="116">
        <f>IFERROR(C65/C$68*O$63,0)</f>
        <v>1655.7499675885351</v>
      </c>
      <c r="P65" s="79">
        <f t="shared" ref="P65:AE67" si="130">IFERROR(D65/D$68*P$63,0)</f>
        <v>1050.9224026493318</v>
      </c>
      <c r="Q65" s="79">
        <f t="shared" si="130"/>
        <v>713.07540110409434</v>
      </c>
      <c r="R65" s="79">
        <f t="shared" si="130"/>
        <v>654.77282260998868</v>
      </c>
      <c r="S65" s="79">
        <f t="shared" si="130"/>
        <v>606.48104308027496</v>
      </c>
      <c r="T65" s="79">
        <f t="shared" si="130"/>
        <v>507.17835209576265</v>
      </c>
      <c r="U65" s="79">
        <f t="shared" si="130"/>
        <v>649.89661927036468</v>
      </c>
      <c r="V65" s="79">
        <f t="shared" si="130"/>
        <v>1607.5619507270485</v>
      </c>
      <c r="W65" s="79">
        <f t="shared" si="130"/>
        <v>2486.4745416127485</v>
      </c>
      <c r="X65" s="79">
        <f t="shared" si="130"/>
        <v>2858.3038383142402</v>
      </c>
      <c r="Y65" s="79">
        <f t="shared" si="130"/>
        <v>3075.8921376229573</v>
      </c>
      <c r="Z65" s="79">
        <f t="shared" si="130"/>
        <v>2293.2539729669106</v>
      </c>
      <c r="AA65" s="79">
        <f t="shared" si="130"/>
        <v>1654.2356197553297</v>
      </c>
      <c r="AB65" s="79">
        <f t="shared" si="130"/>
        <v>1052.7147546016088</v>
      </c>
      <c r="AC65" s="79">
        <f t="shared" si="130"/>
        <v>714.76133668306454</v>
      </c>
      <c r="AD65" s="79">
        <f t="shared" si="130"/>
        <v>654.77282260998868</v>
      </c>
      <c r="AE65" s="79">
        <f t="shared" si="130"/>
        <v>606.48104308027496</v>
      </c>
      <c r="AF65" s="79">
        <f t="shared" ref="AF65:AU67" si="131">IFERROR(T65/T$68*AF$63,0)</f>
        <v>507.17835209578351</v>
      </c>
      <c r="AG65" s="79">
        <f t="shared" si="131"/>
        <v>651.15592304044742</v>
      </c>
      <c r="AH65" s="79">
        <f t="shared" si="131"/>
        <v>1609.2595746178636</v>
      </c>
      <c r="AI65" s="79">
        <f t="shared" si="131"/>
        <v>2486.7292073206813</v>
      </c>
      <c r="AJ65" s="79">
        <f t="shared" si="131"/>
        <v>2856.9989441585676</v>
      </c>
      <c r="AK65" s="79">
        <f t="shared" si="131"/>
        <v>3074.6121357292213</v>
      </c>
      <c r="AL65" s="79">
        <f t="shared" si="131"/>
        <v>2291.8234320038468</v>
      </c>
      <c r="AM65" s="79">
        <f t="shared" si="131"/>
        <v>1654.371006675615</v>
      </c>
      <c r="AN65" s="79">
        <f t="shared" si="131"/>
        <v>1052.7722232688589</v>
      </c>
      <c r="AO65" s="79">
        <f t="shared" si="131"/>
        <v>714.77535421740743</v>
      </c>
      <c r="AP65" s="79">
        <f t="shared" si="131"/>
        <v>654.77282260998868</v>
      </c>
      <c r="AQ65" s="79">
        <f t="shared" si="131"/>
        <v>606.48104308027496</v>
      </c>
      <c r="AR65" s="79">
        <f t="shared" si="131"/>
        <v>507.17835209576259</v>
      </c>
      <c r="AS65" s="79">
        <f t="shared" si="131"/>
        <v>649.94311981982605</v>
      </c>
      <c r="AT65" s="79">
        <f t="shared" si="131"/>
        <v>1607.8267872885338</v>
      </c>
      <c r="AU65" s="79">
        <f t="shared" si="131"/>
        <v>2485.3255971662898</v>
      </c>
      <c r="AV65" s="79">
        <f t="shared" ref="AV65:BK67" si="132">IFERROR(AJ65/AJ$68*AV$63,0)</f>
        <v>2858.921398650074</v>
      </c>
      <c r="AW65" s="79">
        <f t="shared" si="132"/>
        <v>3076.5633305789052</v>
      </c>
      <c r="AX65" s="79">
        <f t="shared" si="132"/>
        <v>2292.0495589227717</v>
      </c>
      <c r="AY65" s="79">
        <f t="shared" si="132"/>
        <v>1654.5063935960056</v>
      </c>
      <c r="AZ65" s="79">
        <f t="shared" si="132"/>
        <v>1051.0660743176238</v>
      </c>
      <c r="BA65" s="79">
        <f t="shared" si="132"/>
        <v>713.08941863843734</v>
      </c>
      <c r="BB65" s="79">
        <f t="shared" si="132"/>
        <v>654.77282261001596</v>
      </c>
      <c r="BC65" s="79">
        <f t="shared" si="132"/>
        <v>606.48104308027496</v>
      </c>
      <c r="BD65" s="79">
        <f t="shared" si="132"/>
        <v>507.17835209578351</v>
      </c>
      <c r="BE65" s="79">
        <f t="shared" si="132"/>
        <v>649.96378673073343</v>
      </c>
      <c r="BF65" s="79">
        <f t="shared" si="132"/>
        <v>1609.5373300360714</v>
      </c>
      <c r="BG65" s="79">
        <f t="shared" si="132"/>
        <v>2487.2318370072294</v>
      </c>
      <c r="BH65" s="79">
        <f t="shared" si="132"/>
        <v>2857.6035032242603</v>
      </c>
      <c r="BI65" s="79">
        <f t="shared" si="132"/>
        <v>3075.2702958123259</v>
      </c>
      <c r="BJ65" s="79">
        <f t="shared" si="132"/>
        <v>2292.2756858416965</v>
      </c>
      <c r="BK65" s="79">
        <f t="shared" si="132"/>
        <v>1654.641780516396</v>
      </c>
      <c r="BL65" s="79">
        <f t="shared" ref="BL65:CA67" si="133">IFERROR(AZ65/AZ$68*BL$63,0)</f>
        <v>1052.8799770201058</v>
      </c>
      <c r="BM65" s="79">
        <f t="shared" si="133"/>
        <v>714.79638051889447</v>
      </c>
      <c r="BN65" s="79">
        <f t="shared" si="133"/>
        <v>654.77282260998868</v>
      </c>
      <c r="BO65" s="79">
        <f t="shared" si="133"/>
        <v>606.48104308027496</v>
      </c>
      <c r="BP65" s="79">
        <f t="shared" si="133"/>
        <v>507.17835209576259</v>
      </c>
      <c r="BQ65" s="79">
        <f t="shared" si="133"/>
        <v>649.9844536416208</v>
      </c>
      <c r="BR65" s="79">
        <f t="shared" si="133"/>
        <v>1608.0916238500188</v>
      </c>
      <c r="BS65" s="79">
        <f t="shared" si="133"/>
        <v>2485.8148233947231</v>
      </c>
      <c r="BT65" s="79">
        <f t="shared" si="133"/>
        <v>2857.9025324397235</v>
      </c>
      <c r="BU65" s="79">
        <f t="shared" si="133"/>
        <v>3075.5961176358201</v>
      </c>
      <c r="BV65" s="79">
        <f t="shared" si="133"/>
        <v>2290.8118909198852</v>
      </c>
      <c r="BW65" s="79">
        <f t="shared" si="133"/>
        <v>1654.7771674367341</v>
      </c>
      <c r="BX65" s="79">
        <f t="shared" si="133"/>
        <v>1051.1594609019746</v>
      </c>
      <c r="BY65" s="79">
        <f t="shared" si="133"/>
        <v>713.09642740558149</v>
      </c>
      <c r="BZ65" s="79">
        <f t="shared" si="133"/>
        <v>654.77282260998868</v>
      </c>
      <c r="CA65" s="79">
        <f t="shared" si="133"/>
        <v>606.48104308027496</v>
      </c>
      <c r="CB65" s="79">
        <f t="shared" ref="CB65:CH67" si="134">IFERROR(BP65/BP$68*CB$63,0)</f>
        <v>507.17835209578351</v>
      </c>
      <c r="CC65" s="79">
        <f t="shared" si="134"/>
        <v>650.00512055250806</v>
      </c>
      <c r="CD65" s="79">
        <f t="shared" si="134"/>
        <v>1608.2208124166934</v>
      </c>
      <c r="CE65" s="79">
        <f t="shared" si="134"/>
        <v>2486.0560856442285</v>
      </c>
      <c r="CF65" s="79">
        <f t="shared" si="134"/>
        <v>2856.5586344736275</v>
      </c>
      <c r="CG65" s="79">
        <f t="shared" si="134"/>
        <v>3075.921939458909</v>
      </c>
      <c r="CH65" s="79">
        <f t="shared" si="134"/>
        <v>2292.7212888878585</v>
      </c>
    </row>
    <row r="66" spans="1:86" x14ac:dyDescent="0.2">
      <c r="A66" s="98">
        <v>54</v>
      </c>
      <c r="B66" s="94" t="s">
        <v>180</v>
      </c>
      <c r="C66" s="116">
        <v>7398.8944785264894</v>
      </c>
      <c r="D66" s="116">
        <v>1943.0087855458942</v>
      </c>
      <c r="E66" s="116">
        <v>2331.5875284641502</v>
      </c>
      <c r="F66" s="116">
        <v>1420.3464849238267</v>
      </c>
      <c r="G66" s="116">
        <v>3740.5218288673186</v>
      </c>
      <c r="H66" s="116">
        <v>-7577.9837019034621</v>
      </c>
      <c r="I66" s="116">
        <v>-9292.3346227443108</v>
      </c>
      <c r="J66" s="116">
        <v>18921.33901450731</v>
      </c>
      <c r="K66" s="116">
        <v>7379.8543045027527</v>
      </c>
      <c r="L66" s="116">
        <v>-18177.647768230996</v>
      </c>
      <c r="M66" s="116">
        <v>-14705.979679380936</v>
      </c>
      <c r="N66" s="116">
        <v>-17920.785445477773</v>
      </c>
      <c r="O66" s="116">
        <f>IFERROR(C66/C$68*O$63,0)</f>
        <v>178.71450254261302</v>
      </c>
      <c r="P66" s="79">
        <f t="shared" si="130"/>
        <v>46.290167481842623</v>
      </c>
      <c r="Q66" s="79">
        <f t="shared" si="130"/>
        <v>49.978269027099536</v>
      </c>
      <c r="R66" s="79">
        <f t="shared" si="130"/>
        <v>43.158347521207631</v>
      </c>
      <c r="S66" s="79">
        <f t="shared" si="130"/>
        <v>91.450127050921282</v>
      </c>
      <c r="T66" s="79">
        <f t="shared" si="130"/>
        <v>196.95531803541857</v>
      </c>
      <c r="U66" s="79">
        <f t="shared" si="130"/>
        <v>293.49055086086628</v>
      </c>
      <c r="V66" s="79">
        <f t="shared" si="130"/>
        <v>258.96771940422781</v>
      </c>
      <c r="W66" s="79">
        <f t="shared" si="130"/>
        <v>296.17432851848548</v>
      </c>
      <c r="X66" s="79">
        <f t="shared" si="130"/>
        <v>439.41683181714416</v>
      </c>
      <c r="Y66" s="79">
        <f t="shared" si="130"/>
        <v>464.26223250836301</v>
      </c>
      <c r="Z66" s="79">
        <f t="shared" si="130"/>
        <v>292.81479716418545</v>
      </c>
      <c r="AA66" s="79">
        <f t="shared" si="130"/>
        <v>178.55105037592995</v>
      </c>
      <c r="AB66" s="79">
        <f t="shared" si="130"/>
        <v>46.369115529622512</v>
      </c>
      <c r="AC66" s="79">
        <f t="shared" si="130"/>
        <v>50.096433448137859</v>
      </c>
      <c r="AD66" s="79">
        <f t="shared" si="130"/>
        <v>43.158347521207631</v>
      </c>
      <c r="AE66" s="79">
        <f t="shared" si="130"/>
        <v>91.450127050921282</v>
      </c>
      <c r="AF66" s="79">
        <f t="shared" si="131"/>
        <v>196.95531803542667</v>
      </c>
      <c r="AG66" s="79">
        <f t="shared" si="131"/>
        <v>294.05924709073389</v>
      </c>
      <c r="AH66" s="79">
        <f t="shared" si="131"/>
        <v>259.24119551332063</v>
      </c>
      <c r="AI66" s="79">
        <f t="shared" si="131"/>
        <v>296.20466281058515</v>
      </c>
      <c r="AJ66" s="79">
        <f t="shared" si="131"/>
        <v>439.21622597249728</v>
      </c>
      <c r="AK66" s="79">
        <f t="shared" si="131"/>
        <v>464.06903440185852</v>
      </c>
      <c r="AL66" s="79">
        <f t="shared" si="131"/>
        <v>292.63213812734415</v>
      </c>
      <c r="AM66" s="79">
        <f t="shared" si="131"/>
        <v>178.5656634555514</v>
      </c>
      <c r="AN66" s="79">
        <f t="shared" si="131"/>
        <v>46.371646862312012</v>
      </c>
      <c r="AO66" s="79">
        <f t="shared" si="131"/>
        <v>50.097415913808952</v>
      </c>
      <c r="AP66" s="79">
        <f t="shared" si="131"/>
        <v>43.158347521207631</v>
      </c>
      <c r="AQ66" s="79">
        <f t="shared" si="131"/>
        <v>91.450127050921282</v>
      </c>
      <c r="AR66" s="79">
        <f t="shared" si="131"/>
        <v>196.95531803541851</v>
      </c>
      <c r="AS66" s="79">
        <f t="shared" si="131"/>
        <v>293.5115503113513</v>
      </c>
      <c r="AT66" s="79">
        <f t="shared" si="131"/>
        <v>259.0103828426798</v>
      </c>
      <c r="AU66" s="79">
        <f t="shared" si="131"/>
        <v>296.03747296487336</v>
      </c>
      <c r="AV66" s="79">
        <f t="shared" si="132"/>
        <v>439.51177148121712</v>
      </c>
      <c r="AW66" s="79">
        <f t="shared" si="132"/>
        <v>464.3635395523782</v>
      </c>
      <c r="AX66" s="79">
        <f t="shared" si="132"/>
        <v>292.66101120842404</v>
      </c>
      <c r="AY66" s="79">
        <f t="shared" si="132"/>
        <v>178.5802765351842</v>
      </c>
      <c r="AZ66" s="79">
        <f t="shared" si="132"/>
        <v>46.296495813573742</v>
      </c>
      <c r="BA66" s="79">
        <f t="shared" si="132"/>
        <v>49.979251492770636</v>
      </c>
      <c r="BB66" s="79">
        <f t="shared" si="132"/>
        <v>43.158347521209436</v>
      </c>
      <c r="BC66" s="79">
        <f t="shared" si="132"/>
        <v>91.450127050921282</v>
      </c>
      <c r="BD66" s="79">
        <f t="shared" si="132"/>
        <v>196.95531803542667</v>
      </c>
      <c r="BE66" s="79">
        <f t="shared" si="132"/>
        <v>293.52088340047186</v>
      </c>
      <c r="BF66" s="79">
        <f t="shared" si="132"/>
        <v>259.28594009512221</v>
      </c>
      <c r="BG66" s="79">
        <f t="shared" si="132"/>
        <v>296.26453312392061</v>
      </c>
      <c r="BH66" s="79">
        <f t="shared" si="132"/>
        <v>439.30916690681369</v>
      </c>
      <c r="BI66" s="79">
        <f t="shared" si="132"/>
        <v>464.16837431881868</v>
      </c>
      <c r="BJ66" s="79">
        <f t="shared" si="132"/>
        <v>292.68988428950399</v>
      </c>
      <c r="BK66" s="79">
        <f t="shared" si="132"/>
        <v>178.59488961481699</v>
      </c>
      <c r="BL66" s="79">
        <f t="shared" si="133"/>
        <v>46.376393111111589</v>
      </c>
      <c r="BM66" s="79">
        <f t="shared" si="133"/>
        <v>50.098889612313677</v>
      </c>
      <c r="BN66" s="79">
        <f t="shared" si="133"/>
        <v>43.158347521207638</v>
      </c>
      <c r="BO66" s="79">
        <f t="shared" si="133"/>
        <v>91.450127050921282</v>
      </c>
      <c r="BP66" s="79">
        <f t="shared" si="133"/>
        <v>196.95531803541851</v>
      </c>
      <c r="BQ66" s="79">
        <f t="shared" si="133"/>
        <v>293.53021648958338</v>
      </c>
      <c r="BR66" s="79">
        <f t="shared" si="133"/>
        <v>259.0530462811318</v>
      </c>
      <c r="BS66" s="79">
        <f t="shared" si="133"/>
        <v>296.09574673654282</v>
      </c>
      <c r="BT66" s="79">
        <f t="shared" si="133"/>
        <v>439.35513769155614</v>
      </c>
      <c r="BU66" s="79">
        <f t="shared" si="133"/>
        <v>464.21755249555798</v>
      </c>
      <c r="BV66" s="79">
        <f t="shared" si="133"/>
        <v>292.50297921131698</v>
      </c>
      <c r="BW66" s="79">
        <f t="shared" si="133"/>
        <v>178.6095026944441</v>
      </c>
      <c r="BX66" s="79">
        <f t="shared" si="133"/>
        <v>46.300609229197256</v>
      </c>
      <c r="BY66" s="79">
        <f t="shared" si="133"/>
        <v>49.979742725604275</v>
      </c>
      <c r="BZ66" s="79">
        <f t="shared" si="133"/>
        <v>43.158347521207638</v>
      </c>
      <c r="CA66" s="79">
        <f t="shared" si="133"/>
        <v>91.450127050921282</v>
      </c>
      <c r="CB66" s="79">
        <f t="shared" si="134"/>
        <v>196.95531803542667</v>
      </c>
      <c r="CC66" s="79">
        <f t="shared" si="134"/>
        <v>293.53954957869485</v>
      </c>
      <c r="CD66" s="79">
        <f t="shared" si="134"/>
        <v>259.07385771453858</v>
      </c>
      <c r="CE66" s="79">
        <f t="shared" si="134"/>
        <v>296.12448448693931</v>
      </c>
      <c r="CF66" s="79">
        <f t="shared" si="134"/>
        <v>439.14853565763957</v>
      </c>
      <c r="CG66" s="79">
        <f t="shared" si="134"/>
        <v>464.26673067223624</v>
      </c>
      <c r="CH66" s="79">
        <f t="shared" si="134"/>
        <v>292.74678124340261</v>
      </c>
    </row>
    <row r="67" spans="1:86" x14ac:dyDescent="0.2">
      <c r="A67" s="98">
        <v>55</v>
      </c>
      <c r="B67" s="94" t="s">
        <v>181</v>
      </c>
      <c r="C67" s="116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  <c r="L67" s="116">
        <v>0</v>
      </c>
      <c r="M67" s="116">
        <v>0</v>
      </c>
      <c r="N67" s="116">
        <v>0</v>
      </c>
      <c r="O67" s="116">
        <f>IFERROR(C67/C$68*O$63,0)</f>
        <v>0</v>
      </c>
      <c r="P67" s="79">
        <f t="shared" si="130"/>
        <v>0</v>
      </c>
      <c r="Q67" s="79">
        <f t="shared" si="130"/>
        <v>0</v>
      </c>
      <c r="R67" s="79">
        <f t="shared" si="130"/>
        <v>0</v>
      </c>
      <c r="S67" s="79">
        <f t="shared" si="130"/>
        <v>0</v>
      </c>
      <c r="T67" s="79">
        <f t="shared" si="130"/>
        <v>0</v>
      </c>
      <c r="U67" s="79">
        <f t="shared" si="130"/>
        <v>0</v>
      </c>
      <c r="V67" s="79">
        <f t="shared" si="130"/>
        <v>0</v>
      </c>
      <c r="W67" s="79">
        <f t="shared" si="130"/>
        <v>0</v>
      </c>
      <c r="X67" s="79">
        <f t="shared" si="130"/>
        <v>0</v>
      </c>
      <c r="Y67" s="79">
        <f t="shared" si="130"/>
        <v>0</v>
      </c>
      <c r="Z67" s="79">
        <f t="shared" si="130"/>
        <v>0</v>
      </c>
      <c r="AA67" s="79">
        <f t="shared" si="130"/>
        <v>0</v>
      </c>
      <c r="AB67" s="79">
        <f t="shared" si="130"/>
        <v>0</v>
      </c>
      <c r="AC67" s="79">
        <f t="shared" si="130"/>
        <v>0</v>
      </c>
      <c r="AD67" s="79">
        <f t="shared" si="130"/>
        <v>0</v>
      </c>
      <c r="AE67" s="79">
        <f t="shared" si="130"/>
        <v>0</v>
      </c>
      <c r="AF67" s="79">
        <f t="shared" si="131"/>
        <v>0</v>
      </c>
      <c r="AG67" s="79">
        <f t="shared" si="131"/>
        <v>0</v>
      </c>
      <c r="AH67" s="79">
        <f t="shared" si="131"/>
        <v>0</v>
      </c>
      <c r="AI67" s="79">
        <f t="shared" si="131"/>
        <v>0</v>
      </c>
      <c r="AJ67" s="79">
        <f t="shared" si="131"/>
        <v>0</v>
      </c>
      <c r="AK67" s="79">
        <f t="shared" si="131"/>
        <v>0</v>
      </c>
      <c r="AL67" s="79">
        <f t="shared" si="131"/>
        <v>0</v>
      </c>
      <c r="AM67" s="79">
        <f t="shared" si="131"/>
        <v>0</v>
      </c>
      <c r="AN67" s="79">
        <f t="shared" si="131"/>
        <v>0</v>
      </c>
      <c r="AO67" s="79">
        <f t="shared" si="131"/>
        <v>0</v>
      </c>
      <c r="AP67" s="79">
        <f t="shared" si="131"/>
        <v>0</v>
      </c>
      <c r="AQ67" s="79">
        <f t="shared" si="131"/>
        <v>0</v>
      </c>
      <c r="AR67" s="79">
        <f t="shared" si="131"/>
        <v>0</v>
      </c>
      <c r="AS67" s="79">
        <f t="shared" si="131"/>
        <v>0</v>
      </c>
      <c r="AT67" s="79">
        <f t="shared" si="131"/>
        <v>0</v>
      </c>
      <c r="AU67" s="79">
        <f t="shared" si="131"/>
        <v>0</v>
      </c>
      <c r="AV67" s="79">
        <f t="shared" si="132"/>
        <v>0</v>
      </c>
      <c r="AW67" s="79">
        <f t="shared" si="132"/>
        <v>0</v>
      </c>
      <c r="AX67" s="79">
        <f t="shared" si="132"/>
        <v>0</v>
      </c>
      <c r="AY67" s="79">
        <f t="shared" si="132"/>
        <v>0</v>
      </c>
      <c r="AZ67" s="79">
        <f t="shared" si="132"/>
        <v>0</v>
      </c>
      <c r="BA67" s="79">
        <f t="shared" si="132"/>
        <v>0</v>
      </c>
      <c r="BB67" s="79">
        <f t="shared" si="132"/>
        <v>0</v>
      </c>
      <c r="BC67" s="79">
        <f t="shared" si="132"/>
        <v>0</v>
      </c>
      <c r="BD67" s="79">
        <f t="shared" si="132"/>
        <v>0</v>
      </c>
      <c r="BE67" s="79">
        <f t="shared" si="132"/>
        <v>0</v>
      </c>
      <c r="BF67" s="79">
        <f t="shared" si="132"/>
        <v>0</v>
      </c>
      <c r="BG67" s="79">
        <f t="shared" si="132"/>
        <v>0</v>
      </c>
      <c r="BH67" s="79">
        <f t="shared" si="132"/>
        <v>0</v>
      </c>
      <c r="BI67" s="79">
        <f t="shared" si="132"/>
        <v>0</v>
      </c>
      <c r="BJ67" s="79">
        <f t="shared" si="132"/>
        <v>0</v>
      </c>
      <c r="BK67" s="79">
        <f t="shared" si="132"/>
        <v>0</v>
      </c>
      <c r="BL67" s="79">
        <f t="shared" si="133"/>
        <v>0</v>
      </c>
      <c r="BM67" s="79">
        <f t="shared" si="133"/>
        <v>0</v>
      </c>
      <c r="BN67" s="79">
        <f t="shared" si="133"/>
        <v>0</v>
      </c>
      <c r="BO67" s="79">
        <f t="shared" si="133"/>
        <v>0</v>
      </c>
      <c r="BP67" s="79">
        <f t="shared" si="133"/>
        <v>0</v>
      </c>
      <c r="BQ67" s="79">
        <f t="shared" si="133"/>
        <v>0</v>
      </c>
      <c r="BR67" s="79">
        <f t="shared" si="133"/>
        <v>0</v>
      </c>
      <c r="BS67" s="79">
        <f t="shared" si="133"/>
        <v>0</v>
      </c>
      <c r="BT67" s="79">
        <f t="shared" si="133"/>
        <v>0</v>
      </c>
      <c r="BU67" s="79">
        <f t="shared" si="133"/>
        <v>0</v>
      </c>
      <c r="BV67" s="79">
        <f t="shared" si="133"/>
        <v>0</v>
      </c>
      <c r="BW67" s="79">
        <f t="shared" si="133"/>
        <v>0</v>
      </c>
      <c r="BX67" s="79">
        <f t="shared" si="133"/>
        <v>0</v>
      </c>
      <c r="BY67" s="79">
        <f t="shared" si="133"/>
        <v>0</v>
      </c>
      <c r="BZ67" s="79">
        <f t="shared" si="133"/>
        <v>0</v>
      </c>
      <c r="CA67" s="79">
        <f t="shared" si="133"/>
        <v>0</v>
      </c>
      <c r="CB67" s="79">
        <f t="shared" si="134"/>
        <v>0</v>
      </c>
      <c r="CC67" s="79">
        <f t="shared" si="134"/>
        <v>0</v>
      </c>
      <c r="CD67" s="79">
        <f t="shared" si="134"/>
        <v>0</v>
      </c>
      <c r="CE67" s="79">
        <f t="shared" si="134"/>
        <v>0</v>
      </c>
      <c r="CF67" s="79">
        <f t="shared" si="134"/>
        <v>0</v>
      </c>
      <c r="CG67" s="79">
        <f t="shared" si="134"/>
        <v>0</v>
      </c>
      <c r="CH67" s="79">
        <f t="shared" si="134"/>
        <v>0</v>
      </c>
    </row>
    <row r="68" spans="1:86" ht="13.5" thickBot="1" x14ac:dyDescent="0.25">
      <c r="A68" s="98">
        <v>56</v>
      </c>
      <c r="B68" s="94" t="s">
        <v>5</v>
      </c>
      <c r="C68" s="118">
        <f>SUM(C65:C67)</f>
        <v>75948</v>
      </c>
      <c r="D68" s="118">
        <f t="shared" ref="D68:BO68" si="135">SUM(D65:D67)</f>
        <v>46055</v>
      </c>
      <c r="E68" s="118">
        <f t="shared" si="135"/>
        <v>35598</v>
      </c>
      <c r="F68" s="118">
        <f t="shared" si="135"/>
        <v>22968.999999999996</v>
      </c>
      <c r="G68" s="118">
        <f t="shared" si="135"/>
        <v>28547</v>
      </c>
      <c r="H68" s="118">
        <f t="shared" si="135"/>
        <v>-27092</v>
      </c>
      <c r="I68" s="118">
        <f t="shared" si="135"/>
        <v>-29869</v>
      </c>
      <c r="J68" s="118">
        <f t="shared" si="135"/>
        <v>136377</v>
      </c>
      <c r="K68" s="118">
        <f t="shared" si="135"/>
        <v>69335.999999999985</v>
      </c>
      <c r="L68" s="118">
        <f t="shared" si="135"/>
        <v>-136419</v>
      </c>
      <c r="M68" s="118">
        <f t="shared" si="135"/>
        <v>-112138</v>
      </c>
      <c r="N68" s="118">
        <f t="shared" si="135"/>
        <v>-158272</v>
      </c>
      <c r="O68" s="118">
        <f t="shared" si="135"/>
        <v>1834.4644701311481</v>
      </c>
      <c r="P68" s="84">
        <f t="shared" si="135"/>
        <v>1097.2125701311745</v>
      </c>
      <c r="Q68" s="84">
        <f t="shared" si="135"/>
        <v>763.05367013119383</v>
      </c>
      <c r="R68" s="84">
        <f t="shared" si="135"/>
        <v>697.93117013119627</v>
      </c>
      <c r="S68" s="84">
        <f t="shared" si="135"/>
        <v>697.93117013119627</v>
      </c>
      <c r="T68" s="84">
        <f t="shared" si="135"/>
        <v>704.13367013118125</v>
      </c>
      <c r="U68" s="84">
        <f t="shared" si="135"/>
        <v>943.38717013123096</v>
      </c>
      <c r="V68" s="84">
        <f t="shared" si="135"/>
        <v>1866.5296701312764</v>
      </c>
      <c r="W68" s="84">
        <f t="shared" si="135"/>
        <v>2782.6488701312337</v>
      </c>
      <c r="X68" s="84">
        <f t="shared" si="135"/>
        <v>3297.7206701313844</v>
      </c>
      <c r="Y68" s="84">
        <f t="shared" si="135"/>
        <v>3540.1543701313203</v>
      </c>
      <c r="Z68" s="84">
        <f t="shared" si="135"/>
        <v>2586.0687701310962</v>
      </c>
      <c r="AA68" s="84">
        <f t="shared" si="135"/>
        <v>1832.7866701312596</v>
      </c>
      <c r="AB68" s="84">
        <f t="shared" si="135"/>
        <v>1099.0838701312314</v>
      </c>
      <c r="AC68" s="84">
        <f t="shared" si="135"/>
        <v>764.85777013120241</v>
      </c>
      <c r="AD68" s="84">
        <f t="shared" si="135"/>
        <v>697.93117013119627</v>
      </c>
      <c r="AE68" s="84">
        <f t="shared" si="135"/>
        <v>697.93117013119627</v>
      </c>
      <c r="AF68" s="84">
        <f t="shared" si="135"/>
        <v>704.13367013121024</v>
      </c>
      <c r="AG68" s="84">
        <f t="shared" si="135"/>
        <v>945.21517013118137</v>
      </c>
      <c r="AH68" s="84">
        <f t="shared" si="135"/>
        <v>1868.5007701311843</v>
      </c>
      <c r="AI68" s="84">
        <f t="shared" si="135"/>
        <v>2782.9338701312663</v>
      </c>
      <c r="AJ68" s="84">
        <f t="shared" si="135"/>
        <v>3296.215170131065</v>
      </c>
      <c r="AK68" s="84">
        <f t="shared" si="135"/>
        <v>3538.6811701310799</v>
      </c>
      <c r="AL68" s="84">
        <f t="shared" si="135"/>
        <v>2584.4555701311911</v>
      </c>
      <c r="AM68" s="84">
        <f t="shared" si="135"/>
        <v>1832.9366701311665</v>
      </c>
      <c r="AN68" s="84">
        <f t="shared" si="135"/>
        <v>1099.1438701311708</v>
      </c>
      <c r="AO68" s="84">
        <f t="shared" si="135"/>
        <v>764.87277013121638</v>
      </c>
      <c r="AP68" s="84">
        <f t="shared" si="135"/>
        <v>697.93117013119627</v>
      </c>
      <c r="AQ68" s="84">
        <f t="shared" si="135"/>
        <v>697.93117013119627</v>
      </c>
      <c r="AR68" s="84">
        <f t="shared" si="135"/>
        <v>704.13367013118113</v>
      </c>
      <c r="AS68" s="84">
        <f t="shared" si="135"/>
        <v>943.45467013117741</v>
      </c>
      <c r="AT68" s="84">
        <f t="shared" si="135"/>
        <v>1866.8371701312135</v>
      </c>
      <c r="AU68" s="84">
        <f t="shared" si="135"/>
        <v>2781.3630701311631</v>
      </c>
      <c r="AV68" s="84">
        <f t="shared" si="135"/>
        <v>3298.4331701312913</v>
      </c>
      <c r="AW68" s="84">
        <f t="shared" si="135"/>
        <v>3540.9268701312835</v>
      </c>
      <c r="AX68" s="84">
        <f t="shared" si="135"/>
        <v>2584.7105701311957</v>
      </c>
      <c r="AY68" s="84">
        <f t="shared" si="135"/>
        <v>1833.0866701311897</v>
      </c>
      <c r="AZ68" s="84">
        <f t="shared" si="135"/>
        <v>1097.3625701311976</v>
      </c>
      <c r="BA68" s="84">
        <f t="shared" si="135"/>
        <v>763.06867013120802</v>
      </c>
      <c r="BB68" s="84">
        <f t="shared" si="135"/>
        <v>697.93117013122537</v>
      </c>
      <c r="BC68" s="84">
        <f t="shared" si="135"/>
        <v>697.93117013119627</v>
      </c>
      <c r="BD68" s="84">
        <f t="shared" si="135"/>
        <v>704.13367013121024</v>
      </c>
      <c r="BE68" s="84">
        <f t="shared" si="135"/>
        <v>943.48467013120535</v>
      </c>
      <c r="BF68" s="84">
        <f t="shared" si="135"/>
        <v>1868.8232701311936</v>
      </c>
      <c r="BG68" s="84">
        <f t="shared" si="135"/>
        <v>2783.4963701311499</v>
      </c>
      <c r="BH68" s="84">
        <f t="shared" si="135"/>
        <v>3296.9126701310738</v>
      </c>
      <c r="BI68" s="84">
        <f t="shared" si="135"/>
        <v>3539.4386701311446</v>
      </c>
      <c r="BJ68" s="84">
        <f t="shared" si="135"/>
        <v>2584.9655701312004</v>
      </c>
      <c r="BK68" s="84">
        <f t="shared" si="135"/>
        <v>1833.236670131213</v>
      </c>
      <c r="BL68" s="84">
        <f t="shared" si="135"/>
        <v>1099.2563701312174</v>
      </c>
      <c r="BM68" s="84">
        <f t="shared" si="135"/>
        <v>764.89527013120812</v>
      </c>
      <c r="BN68" s="84">
        <f t="shared" si="135"/>
        <v>697.93117013119627</v>
      </c>
      <c r="BO68" s="84">
        <f t="shared" si="135"/>
        <v>697.93117013119627</v>
      </c>
      <c r="BP68" s="84">
        <f t="shared" ref="BP68:CH68" si="136">SUM(BP65:BP67)</f>
        <v>704.13367013118113</v>
      </c>
      <c r="BQ68" s="84">
        <f t="shared" si="136"/>
        <v>943.51467013120418</v>
      </c>
      <c r="BR68" s="84">
        <f t="shared" si="136"/>
        <v>1867.1446701311506</v>
      </c>
      <c r="BS68" s="84">
        <f t="shared" si="136"/>
        <v>2781.910570131266</v>
      </c>
      <c r="BT68" s="84">
        <f t="shared" si="136"/>
        <v>3297.2576701312796</v>
      </c>
      <c r="BU68" s="84">
        <f t="shared" si="136"/>
        <v>3539.8136701313779</v>
      </c>
      <c r="BV68" s="84">
        <f t="shared" si="136"/>
        <v>2583.314870131202</v>
      </c>
      <c r="BW68" s="84">
        <f t="shared" si="136"/>
        <v>1833.3866701311781</v>
      </c>
      <c r="BX68" s="84">
        <f t="shared" si="136"/>
        <v>1097.460070131172</v>
      </c>
      <c r="BY68" s="84">
        <f t="shared" si="136"/>
        <v>763.07617013118579</v>
      </c>
      <c r="BZ68" s="84">
        <f t="shared" si="136"/>
        <v>697.93117013119627</v>
      </c>
      <c r="CA68" s="84">
        <f t="shared" si="136"/>
        <v>697.93117013119627</v>
      </c>
      <c r="CB68" s="84">
        <f t="shared" si="136"/>
        <v>704.13367013121024</v>
      </c>
      <c r="CC68" s="84">
        <f t="shared" si="136"/>
        <v>943.54467013120291</v>
      </c>
      <c r="CD68" s="84">
        <f t="shared" si="136"/>
        <v>1867.2946701312321</v>
      </c>
      <c r="CE68" s="84">
        <f t="shared" si="136"/>
        <v>2782.1805701311678</v>
      </c>
      <c r="CF68" s="84">
        <f t="shared" si="136"/>
        <v>3295.707170131267</v>
      </c>
      <c r="CG68" s="84">
        <f t="shared" si="136"/>
        <v>3540.188670131145</v>
      </c>
      <c r="CH68" s="84">
        <f t="shared" si="136"/>
        <v>2585.4680701312609</v>
      </c>
    </row>
    <row r="69" spans="1:86" ht="13.5" thickTop="1" x14ac:dyDescent="0.2">
      <c r="A69" s="98">
        <v>57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</row>
    <row r="70" spans="1:86" x14ac:dyDescent="0.2">
      <c r="A70" s="98">
        <v>58</v>
      </c>
      <c r="B70" s="94"/>
      <c r="C70" s="103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</row>
    <row r="71" spans="1:86" x14ac:dyDescent="0.2">
      <c r="A71" s="98">
        <v>59</v>
      </c>
      <c r="B71" s="104" t="s">
        <v>35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9"/>
    </row>
    <row r="72" spans="1:86" x14ac:dyDescent="0.2">
      <c r="A72" s="98">
        <v>60</v>
      </c>
      <c r="B72" s="94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72"/>
    </row>
    <row r="73" spans="1:86" x14ac:dyDescent="0.2">
      <c r="A73" s="98">
        <v>61</v>
      </c>
      <c r="B73" s="94" t="s">
        <v>162</v>
      </c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6">
        <v>0</v>
      </c>
      <c r="P73" s="71">
        <f>O73</f>
        <v>0</v>
      </c>
      <c r="Q73" s="71">
        <f t="shared" ref="Q73:AF75" si="137">P73</f>
        <v>0</v>
      </c>
      <c r="R73" s="71">
        <f t="shared" si="137"/>
        <v>0</v>
      </c>
      <c r="S73" s="71">
        <f t="shared" si="137"/>
        <v>0</v>
      </c>
      <c r="T73" s="71">
        <f t="shared" si="137"/>
        <v>0</v>
      </c>
      <c r="U73" s="71">
        <f t="shared" si="137"/>
        <v>0</v>
      </c>
      <c r="V73" s="71">
        <f t="shared" si="137"/>
        <v>0</v>
      </c>
      <c r="W73" s="71">
        <f t="shared" si="137"/>
        <v>0</v>
      </c>
      <c r="X73" s="71">
        <f t="shared" si="137"/>
        <v>0</v>
      </c>
      <c r="Y73" s="71">
        <f t="shared" si="137"/>
        <v>0</v>
      </c>
      <c r="Z73" s="71">
        <f t="shared" si="137"/>
        <v>0</v>
      </c>
      <c r="AA73" s="71">
        <f t="shared" si="137"/>
        <v>0</v>
      </c>
      <c r="AB73" s="71">
        <f t="shared" si="137"/>
        <v>0</v>
      </c>
      <c r="AC73" s="71">
        <f t="shared" si="137"/>
        <v>0</v>
      </c>
      <c r="AD73" s="71">
        <f t="shared" si="137"/>
        <v>0</v>
      </c>
      <c r="AE73" s="71">
        <f t="shared" si="137"/>
        <v>0</v>
      </c>
      <c r="AF73" s="71">
        <f t="shared" si="137"/>
        <v>0</v>
      </c>
      <c r="AG73" s="71">
        <f t="shared" ref="AG73:AV75" si="138">AF73</f>
        <v>0</v>
      </c>
      <c r="AH73" s="71">
        <f t="shared" si="138"/>
        <v>0</v>
      </c>
      <c r="AI73" s="71">
        <f t="shared" si="138"/>
        <v>0</v>
      </c>
      <c r="AJ73" s="71">
        <f t="shared" si="138"/>
        <v>0</v>
      </c>
      <c r="AK73" s="71">
        <f t="shared" si="138"/>
        <v>0</v>
      </c>
      <c r="AL73" s="71">
        <f t="shared" si="138"/>
        <v>0</v>
      </c>
      <c r="AM73" s="71">
        <f t="shared" si="138"/>
        <v>0</v>
      </c>
      <c r="AN73" s="71">
        <f t="shared" si="138"/>
        <v>0</v>
      </c>
      <c r="AO73" s="71">
        <f t="shared" si="138"/>
        <v>0</v>
      </c>
      <c r="AP73" s="71">
        <f t="shared" si="138"/>
        <v>0</v>
      </c>
      <c r="AQ73" s="71">
        <f t="shared" si="138"/>
        <v>0</v>
      </c>
      <c r="AR73" s="71">
        <f t="shared" si="138"/>
        <v>0</v>
      </c>
      <c r="AS73" s="71">
        <f t="shared" si="138"/>
        <v>0</v>
      </c>
      <c r="AT73" s="71">
        <f t="shared" si="138"/>
        <v>0</v>
      </c>
      <c r="AU73" s="71">
        <f t="shared" si="138"/>
        <v>0</v>
      </c>
      <c r="AV73" s="71">
        <f t="shared" si="138"/>
        <v>0</v>
      </c>
      <c r="AW73" s="71">
        <f t="shared" ref="AW73:BL75" si="139">AV73</f>
        <v>0</v>
      </c>
      <c r="AX73" s="71">
        <f t="shared" si="139"/>
        <v>0</v>
      </c>
      <c r="AY73" s="71">
        <f t="shared" si="139"/>
        <v>0</v>
      </c>
      <c r="AZ73" s="71">
        <f t="shared" si="139"/>
        <v>0</v>
      </c>
      <c r="BA73" s="71">
        <f t="shared" si="139"/>
        <v>0</v>
      </c>
      <c r="BB73" s="71">
        <f t="shared" si="139"/>
        <v>0</v>
      </c>
      <c r="BC73" s="71">
        <f t="shared" si="139"/>
        <v>0</v>
      </c>
      <c r="BD73" s="71">
        <f t="shared" si="139"/>
        <v>0</v>
      </c>
      <c r="BE73" s="71">
        <f t="shared" si="139"/>
        <v>0</v>
      </c>
      <c r="BF73" s="71">
        <f t="shared" si="139"/>
        <v>0</v>
      </c>
      <c r="BG73" s="71">
        <f t="shared" si="139"/>
        <v>0</v>
      </c>
      <c r="BH73" s="71">
        <f t="shared" si="139"/>
        <v>0</v>
      </c>
      <c r="BI73" s="71">
        <f t="shared" si="139"/>
        <v>0</v>
      </c>
      <c r="BJ73" s="71">
        <f t="shared" si="139"/>
        <v>0</v>
      </c>
      <c r="BK73" s="71">
        <f t="shared" si="139"/>
        <v>0</v>
      </c>
      <c r="BL73" s="71">
        <f t="shared" si="139"/>
        <v>0</v>
      </c>
      <c r="BM73" s="71">
        <f t="shared" ref="BM73:CB75" si="140">BL73</f>
        <v>0</v>
      </c>
      <c r="BN73" s="71">
        <f t="shared" si="140"/>
        <v>0</v>
      </c>
      <c r="BO73" s="71">
        <f t="shared" si="140"/>
        <v>0</v>
      </c>
      <c r="BP73" s="71">
        <f t="shared" si="140"/>
        <v>0</v>
      </c>
      <c r="BQ73" s="71">
        <f t="shared" si="140"/>
        <v>0</v>
      </c>
      <c r="BR73" s="71">
        <f t="shared" si="140"/>
        <v>0</v>
      </c>
      <c r="BS73" s="71">
        <f t="shared" si="140"/>
        <v>0</v>
      </c>
      <c r="BT73" s="71">
        <f t="shared" si="140"/>
        <v>0</v>
      </c>
      <c r="BU73" s="71">
        <f t="shared" si="140"/>
        <v>0</v>
      </c>
      <c r="BV73" s="71">
        <f t="shared" si="140"/>
        <v>0</v>
      </c>
      <c r="BW73" s="71">
        <f t="shared" si="140"/>
        <v>0</v>
      </c>
      <c r="BX73" s="71">
        <f t="shared" si="140"/>
        <v>0</v>
      </c>
      <c r="BY73" s="71">
        <f t="shared" si="140"/>
        <v>0</v>
      </c>
      <c r="BZ73" s="71">
        <f t="shared" si="140"/>
        <v>0</v>
      </c>
      <c r="CA73" s="71">
        <f t="shared" si="140"/>
        <v>0</v>
      </c>
      <c r="CB73" s="71">
        <f t="shared" si="140"/>
        <v>0</v>
      </c>
      <c r="CC73" s="71">
        <f t="shared" ref="CC73:CH75" si="141">CB73</f>
        <v>0</v>
      </c>
      <c r="CD73" s="71">
        <f t="shared" si="141"/>
        <v>0</v>
      </c>
      <c r="CE73" s="71">
        <f t="shared" si="141"/>
        <v>0</v>
      </c>
      <c r="CF73" s="71">
        <f t="shared" si="141"/>
        <v>0</v>
      </c>
      <c r="CG73" s="71">
        <f t="shared" si="141"/>
        <v>0</v>
      </c>
      <c r="CH73" s="71">
        <f t="shared" si="141"/>
        <v>0</v>
      </c>
    </row>
    <row r="74" spans="1:86" x14ac:dyDescent="0.2">
      <c r="A74" s="98">
        <v>62</v>
      </c>
      <c r="B74" s="94" t="s">
        <v>163</v>
      </c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6">
        <v>0</v>
      </c>
      <c r="P74" s="71">
        <f t="shared" ref="P74:P75" si="142">O74</f>
        <v>0</v>
      </c>
      <c r="Q74" s="71">
        <f t="shared" si="137"/>
        <v>0</v>
      </c>
      <c r="R74" s="71">
        <f t="shared" si="137"/>
        <v>0</v>
      </c>
      <c r="S74" s="71">
        <f t="shared" si="137"/>
        <v>0</v>
      </c>
      <c r="T74" s="71">
        <f t="shared" si="137"/>
        <v>0</v>
      </c>
      <c r="U74" s="71">
        <f t="shared" si="137"/>
        <v>0</v>
      </c>
      <c r="V74" s="71">
        <f t="shared" si="137"/>
        <v>0</v>
      </c>
      <c r="W74" s="71">
        <f t="shared" si="137"/>
        <v>0</v>
      </c>
      <c r="X74" s="71">
        <f t="shared" si="137"/>
        <v>0</v>
      </c>
      <c r="Y74" s="71">
        <f t="shared" si="137"/>
        <v>0</v>
      </c>
      <c r="Z74" s="71">
        <f t="shared" si="137"/>
        <v>0</v>
      </c>
      <c r="AA74" s="71">
        <f t="shared" si="137"/>
        <v>0</v>
      </c>
      <c r="AB74" s="71">
        <f t="shared" si="137"/>
        <v>0</v>
      </c>
      <c r="AC74" s="71">
        <f t="shared" si="137"/>
        <v>0</v>
      </c>
      <c r="AD74" s="71">
        <f t="shared" si="137"/>
        <v>0</v>
      </c>
      <c r="AE74" s="71">
        <f t="shared" si="137"/>
        <v>0</v>
      </c>
      <c r="AF74" s="71">
        <f t="shared" si="137"/>
        <v>0</v>
      </c>
      <c r="AG74" s="71">
        <f t="shared" si="138"/>
        <v>0</v>
      </c>
      <c r="AH74" s="71">
        <f t="shared" si="138"/>
        <v>0</v>
      </c>
      <c r="AI74" s="71">
        <f t="shared" si="138"/>
        <v>0</v>
      </c>
      <c r="AJ74" s="71">
        <f t="shared" si="138"/>
        <v>0</v>
      </c>
      <c r="AK74" s="71">
        <f t="shared" si="138"/>
        <v>0</v>
      </c>
      <c r="AL74" s="71">
        <f t="shared" si="138"/>
        <v>0</v>
      </c>
      <c r="AM74" s="71">
        <f t="shared" si="138"/>
        <v>0</v>
      </c>
      <c r="AN74" s="71">
        <f t="shared" si="138"/>
        <v>0</v>
      </c>
      <c r="AO74" s="71">
        <f t="shared" si="138"/>
        <v>0</v>
      </c>
      <c r="AP74" s="71">
        <f t="shared" si="138"/>
        <v>0</v>
      </c>
      <c r="AQ74" s="71">
        <f t="shared" si="138"/>
        <v>0</v>
      </c>
      <c r="AR74" s="71">
        <f t="shared" si="138"/>
        <v>0</v>
      </c>
      <c r="AS74" s="71">
        <f t="shared" si="138"/>
        <v>0</v>
      </c>
      <c r="AT74" s="71">
        <f t="shared" si="138"/>
        <v>0</v>
      </c>
      <c r="AU74" s="71">
        <f t="shared" si="138"/>
        <v>0</v>
      </c>
      <c r="AV74" s="71">
        <f t="shared" si="138"/>
        <v>0</v>
      </c>
      <c r="AW74" s="71">
        <f t="shared" si="139"/>
        <v>0</v>
      </c>
      <c r="AX74" s="71">
        <f t="shared" si="139"/>
        <v>0</v>
      </c>
      <c r="AY74" s="71">
        <f t="shared" si="139"/>
        <v>0</v>
      </c>
      <c r="AZ74" s="71">
        <f t="shared" si="139"/>
        <v>0</v>
      </c>
      <c r="BA74" s="71">
        <f t="shared" si="139"/>
        <v>0</v>
      </c>
      <c r="BB74" s="71">
        <f t="shared" si="139"/>
        <v>0</v>
      </c>
      <c r="BC74" s="71">
        <f t="shared" si="139"/>
        <v>0</v>
      </c>
      <c r="BD74" s="71">
        <f t="shared" si="139"/>
        <v>0</v>
      </c>
      <c r="BE74" s="71">
        <f t="shared" si="139"/>
        <v>0</v>
      </c>
      <c r="BF74" s="71">
        <f t="shared" si="139"/>
        <v>0</v>
      </c>
      <c r="BG74" s="71">
        <f t="shared" si="139"/>
        <v>0</v>
      </c>
      <c r="BH74" s="71">
        <f t="shared" si="139"/>
        <v>0</v>
      </c>
      <c r="BI74" s="71">
        <f t="shared" si="139"/>
        <v>0</v>
      </c>
      <c r="BJ74" s="71">
        <f t="shared" si="139"/>
        <v>0</v>
      </c>
      <c r="BK74" s="71">
        <f t="shared" si="139"/>
        <v>0</v>
      </c>
      <c r="BL74" s="71">
        <f t="shared" si="139"/>
        <v>0</v>
      </c>
      <c r="BM74" s="71">
        <f t="shared" si="140"/>
        <v>0</v>
      </c>
      <c r="BN74" s="71">
        <f t="shared" si="140"/>
        <v>0</v>
      </c>
      <c r="BO74" s="71">
        <f t="shared" si="140"/>
        <v>0</v>
      </c>
      <c r="BP74" s="71">
        <f t="shared" si="140"/>
        <v>0</v>
      </c>
      <c r="BQ74" s="71">
        <f t="shared" si="140"/>
        <v>0</v>
      </c>
      <c r="BR74" s="71">
        <f t="shared" si="140"/>
        <v>0</v>
      </c>
      <c r="BS74" s="71">
        <f t="shared" si="140"/>
        <v>0</v>
      </c>
      <c r="BT74" s="71">
        <f t="shared" si="140"/>
        <v>0</v>
      </c>
      <c r="BU74" s="71">
        <f t="shared" si="140"/>
        <v>0</v>
      </c>
      <c r="BV74" s="71">
        <f t="shared" si="140"/>
        <v>0</v>
      </c>
      <c r="BW74" s="71">
        <f t="shared" si="140"/>
        <v>0</v>
      </c>
      <c r="BX74" s="71">
        <f t="shared" si="140"/>
        <v>0</v>
      </c>
      <c r="BY74" s="71">
        <f t="shared" si="140"/>
        <v>0</v>
      </c>
      <c r="BZ74" s="71">
        <f t="shared" si="140"/>
        <v>0</v>
      </c>
      <c r="CA74" s="71">
        <f t="shared" si="140"/>
        <v>0</v>
      </c>
      <c r="CB74" s="71">
        <f t="shared" si="140"/>
        <v>0</v>
      </c>
      <c r="CC74" s="71">
        <f t="shared" si="141"/>
        <v>0</v>
      </c>
      <c r="CD74" s="71">
        <f t="shared" si="141"/>
        <v>0</v>
      </c>
      <c r="CE74" s="71">
        <f t="shared" si="141"/>
        <v>0</v>
      </c>
      <c r="CF74" s="71">
        <f t="shared" si="141"/>
        <v>0</v>
      </c>
      <c r="CG74" s="71">
        <f t="shared" si="141"/>
        <v>0</v>
      </c>
      <c r="CH74" s="71">
        <f t="shared" si="141"/>
        <v>0</v>
      </c>
    </row>
    <row r="75" spans="1:86" x14ac:dyDescent="0.2">
      <c r="A75" s="98">
        <v>63</v>
      </c>
      <c r="B75" s="94" t="s">
        <v>164</v>
      </c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>
        <v>0</v>
      </c>
      <c r="P75" s="71">
        <f t="shared" si="142"/>
        <v>0</v>
      </c>
      <c r="Q75" s="71">
        <f t="shared" si="137"/>
        <v>0</v>
      </c>
      <c r="R75" s="71">
        <f t="shared" si="137"/>
        <v>0</v>
      </c>
      <c r="S75" s="71">
        <f t="shared" si="137"/>
        <v>0</v>
      </c>
      <c r="T75" s="71">
        <f t="shared" si="137"/>
        <v>0</v>
      </c>
      <c r="U75" s="71">
        <f t="shared" si="137"/>
        <v>0</v>
      </c>
      <c r="V75" s="71">
        <f t="shared" si="137"/>
        <v>0</v>
      </c>
      <c r="W75" s="71">
        <f t="shared" si="137"/>
        <v>0</v>
      </c>
      <c r="X75" s="71">
        <f t="shared" si="137"/>
        <v>0</v>
      </c>
      <c r="Y75" s="71">
        <f t="shared" si="137"/>
        <v>0</v>
      </c>
      <c r="Z75" s="71">
        <f t="shared" si="137"/>
        <v>0</v>
      </c>
      <c r="AA75" s="71">
        <f t="shared" si="137"/>
        <v>0</v>
      </c>
      <c r="AB75" s="71">
        <f t="shared" si="137"/>
        <v>0</v>
      </c>
      <c r="AC75" s="71">
        <f t="shared" si="137"/>
        <v>0</v>
      </c>
      <c r="AD75" s="71">
        <f t="shared" si="137"/>
        <v>0</v>
      </c>
      <c r="AE75" s="71">
        <f t="shared" si="137"/>
        <v>0</v>
      </c>
      <c r="AF75" s="71">
        <f t="shared" si="137"/>
        <v>0</v>
      </c>
      <c r="AG75" s="71">
        <f t="shared" si="138"/>
        <v>0</v>
      </c>
      <c r="AH75" s="71">
        <f t="shared" si="138"/>
        <v>0</v>
      </c>
      <c r="AI75" s="71">
        <f t="shared" si="138"/>
        <v>0</v>
      </c>
      <c r="AJ75" s="71">
        <f t="shared" si="138"/>
        <v>0</v>
      </c>
      <c r="AK75" s="71">
        <f t="shared" si="138"/>
        <v>0</v>
      </c>
      <c r="AL75" s="71">
        <f t="shared" si="138"/>
        <v>0</v>
      </c>
      <c r="AM75" s="71">
        <f t="shared" si="138"/>
        <v>0</v>
      </c>
      <c r="AN75" s="71">
        <f t="shared" si="138"/>
        <v>0</v>
      </c>
      <c r="AO75" s="71">
        <f t="shared" si="138"/>
        <v>0</v>
      </c>
      <c r="AP75" s="71">
        <f t="shared" si="138"/>
        <v>0</v>
      </c>
      <c r="AQ75" s="71">
        <f t="shared" si="138"/>
        <v>0</v>
      </c>
      <c r="AR75" s="71">
        <f t="shared" si="138"/>
        <v>0</v>
      </c>
      <c r="AS75" s="71">
        <f t="shared" si="138"/>
        <v>0</v>
      </c>
      <c r="AT75" s="71">
        <f t="shared" si="138"/>
        <v>0</v>
      </c>
      <c r="AU75" s="71">
        <f t="shared" si="138"/>
        <v>0</v>
      </c>
      <c r="AV75" s="71">
        <f t="shared" si="138"/>
        <v>0</v>
      </c>
      <c r="AW75" s="71">
        <f t="shared" si="139"/>
        <v>0</v>
      </c>
      <c r="AX75" s="71">
        <f t="shared" si="139"/>
        <v>0</v>
      </c>
      <c r="AY75" s="71">
        <f t="shared" si="139"/>
        <v>0</v>
      </c>
      <c r="AZ75" s="71">
        <f t="shared" si="139"/>
        <v>0</v>
      </c>
      <c r="BA75" s="71">
        <f t="shared" si="139"/>
        <v>0</v>
      </c>
      <c r="BB75" s="71">
        <f t="shared" si="139"/>
        <v>0</v>
      </c>
      <c r="BC75" s="71">
        <f t="shared" si="139"/>
        <v>0</v>
      </c>
      <c r="BD75" s="71">
        <f t="shared" si="139"/>
        <v>0</v>
      </c>
      <c r="BE75" s="71">
        <f t="shared" si="139"/>
        <v>0</v>
      </c>
      <c r="BF75" s="71">
        <f t="shared" si="139"/>
        <v>0</v>
      </c>
      <c r="BG75" s="71">
        <f t="shared" si="139"/>
        <v>0</v>
      </c>
      <c r="BH75" s="71">
        <f t="shared" si="139"/>
        <v>0</v>
      </c>
      <c r="BI75" s="71">
        <f t="shared" si="139"/>
        <v>0</v>
      </c>
      <c r="BJ75" s="71">
        <f t="shared" si="139"/>
        <v>0</v>
      </c>
      <c r="BK75" s="71">
        <f t="shared" si="139"/>
        <v>0</v>
      </c>
      <c r="BL75" s="71">
        <f t="shared" si="139"/>
        <v>0</v>
      </c>
      <c r="BM75" s="71">
        <f t="shared" si="140"/>
        <v>0</v>
      </c>
      <c r="BN75" s="71">
        <f t="shared" si="140"/>
        <v>0</v>
      </c>
      <c r="BO75" s="71">
        <f t="shared" si="140"/>
        <v>0</v>
      </c>
      <c r="BP75" s="71">
        <f t="shared" si="140"/>
        <v>0</v>
      </c>
      <c r="BQ75" s="71">
        <f t="shared" si="140"/>
        <v>0</v>
      </c>
      <c r="BR75" s="71">
        <f t="shared" si="140"/>
        <v>0</v>
      </c>
      <c r="BS75" s="71">
        <f t="shared" si="140"/>
        <v>0</v>
      </c>
      <c r="BT75" s="71">
        <f t="shared" si="140"/>
        <v>0</v>
      </c>
      <c r="BU75" s="71">
        <f t="shared" si="140"/>
        <v>0</v>
      </c>
      <c r="BV75" s="71">
        <f t="shared" si="140"/>
        <v>0</v>
      </c>
      <c r="BW75" s="71">
        <f t="shared" si="140"/>
        <v>0</v>
      </c>
      <c r="BX75" s="71">
        <f t="shared" si="140"/>
        <v>0</v>
      </c>
      <c r="BY75" s="71">
        <f t="shared" si="140"/>
        <v>0</v>
      </c>
      <c r="BZ75" s="71">
        <f t="shared" si="140"/>
        <v>0</v>
      </c>
      <c r="CA75" s="71">
        <f t="shared" si="140"/>
        <v>0</v>
      </c>
      <c r="CB75" s="71">
        <f t="shared" si="140"/>
        <v>0</v>
      </c>
      <c r="CC75" s="71">
        <f t="shared" si="141"/>
        <v>0</v>
      </c>
      <c r="CD75" s="71">
        <f t="shared" si="141"/>
        <v>0</v>
      </c>
      <c r="CE75" s="71">
        <f t="shared" si="141"/>
        <v>0</v>
      </c>
      <c r="CF75" s="71">
        <f t="shared" si="141"/>
        <v>0</v>
      </c>
      <c r="CG75" s="71">
        <f t="shared" si="141"/>
        <v>0</v>
      </c>
      <c r="CH75" s="71">
        <f t="shared" si="141"/>
        <v>0</v>
      </c>
    </row>
    <row r="76" spans="1:86" x14ac:dyDescent="0.2">
      <c r="A76" s="98">
        <v>64</v>
      </c>
      <c r="B76" s="94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94"/>
    </row>
    <row r="77" spans="1:86" x14ac:dyDescent="0.2">
      <c r="A77" s="98">
        <v>65</v>
      </c>
      <c r="B77" s="94" t="s">
        <v>165</v>
      </c>
      <c r="C77" s="35">
        <f t="shared" ref="C77:BN77" si="143">C82*C84</f>
        <v>22583.327932526969</v>
      </c>
      <c r="D77" s="35">
        <f t="shared" si="143"/>
        <v>22850.410654462241</v>
      </c>
      <c r="E77" s="35">
        <f t="shared" si="143"/>
        <v>23043.303731415494</v>
      </c>
      <c r="F77" s="35">
        <f t="shared" si="143"/>
        <v>22598.165861523372</v>
      </c>
      <c r="G77" s="35">
        <f t="shared" si="143"/>
        <v>22702.031364498202</v>
      </c>
      <c r="H77" s="35">
        <f t="shared" si="143"/>
        <v>22687.193435501795</v>
      </c>
      <c r="I77" s="35">
        <f t="shared" si="143"/>
        <v>22627.841719516178</v>
      </c>
      <c r="J77" s="35">
        <f t="shared" si="143"/>
        <v>22523.976216541352</v>
      </c>
      <c r="K77" s="35">
        <f t="shared" si="143"/>
        <v>22702.031364498202</v>
      </c>
      <c r="L77" s="35">
        <f t="shared" si="143"/>
        <v>22761.383080483818</v>
      </c>
      <c r="M77" s="35">
        <f t="shared" si="143"/>
        <v>22761.383080483818</v>
      </c>
      <c r="N77" s="35">
        <f t="shared" si="143"/>
        <v>23191.683021379533</v>
      </c>
      <c r="O77" s="35">
        <f t="shared" si="143"/>
        <v>22583.327932526969</v>
      </c>
      <c r="P77" s="35">
        <f t="shared" si="143"/>
        <v>22850.410654462241</v>
      </c>
      <c r="Q77" s="35">
        <f t="shared" si="143"/>
        <v>23043.303731415494</v>
      </c>
      <c r="R77" s="35">
        <f t="shared" si="143"/>
        <v>22598.165861523372</v>
      </c>
      <c r="S77" s="35">
        <f t="shared" si="143"/>
        <v>22702.031364498202</v>
      </c>
      <c r="T77" s="35">
        <f t="shared" si="143"/>
        <v>22687.193435501795</v>
      </c>
      <c r="U77" s="35">
        <f t="shared" si="143"/>
        <v>22627.841719516178</v>
      </c>
      <c r="V77" s="35">
        <f t="shared" si="143"/>
        <v>22523.976216541352</v>
      </c>
      <c r="W77" s="35">
        <f t="shared" si="143"/>
        <v>22702.031364498202</v>
      </c>
      <c r="X77" s="35">
        <f t="shared" si="143"/>
        <v>22761.383080483818</v>
      </c>
      <c r="Y77" s="35">
        <f t="shared" si="143"/>
        <v>22761.383080483818</v>
      </c>
      <c r="Z77" s="35">
        <f t="shared" si="143"/>
        <v>23191.683021379533</v>
      </c>
      <c r="AA77" s="35">
        <f t="shared" si="143"/>
        <v>22583.327932526969</v>
      </c>
      <c r="AB77" s="35">
        <f t="shared" si="143"/>
        <v>22850.410654462241</v>
      </c>
      <c r="AC77" s="35">
        <f t="shared" si="143"/>
        <v>23043.303731415494</v>
      </c>
      <c r="AD77" s="35">
        <f t="shared" si="143"/>
        <v>22598.165861523372</v>
      </c>
      <c r="AE77" s="35">
        <f t="shared" si="143"/>
        <v>22702.031364498202</v>
      </c>
      <c r="AF77" s="35">
        <f t="shared" si="143"/>
        <v>22687.193435501795</v>
      </c>
      <c r="AG77" s="35">
        <f t="shared" si="143"/>
        <v>22627.841719516178</v>
      </c>
      <c r="AH77" s="35">
        <f t="shared" si="143"/>
        <v>22523.976216541352</v>
      </c>
      <c r="AI77" s="35">
        <f t="shared" si="143"/>
        <v>22702.031364498202</v>
      </c>
      <c r="AJ77" s="35">
        <f t="shared" si="143"/>
        <v>22761.383080483818</v>
      </c>
      <c r="AK77" s="35">
        <f t="shared" si="143"/>
        <v>22761.383080483818</v>
      </c>
      <c r="AL77" s="35">
        <f t="shared" si="143"/>
        <v>23191.683021379533</v>
      </c>
      <c r="AM77" s="35">
        <f t="shared" si="143"/>
        <v>22583.327932526969</v>
      </c>
      <c r="AN77" s="35">
        <f t="shared" si="143"/>
        <v>22850.410654462241</v>
      </c>
      <c r="AO77" s="35">
        <f t="shared" si="143"/>
        <v>23043.303731415494</v>
      </c>
      <c r="AP77" s="35">
        <f t="shared" si="143"/>
        <v>22598.165861523372</v>
      </c>
      <c r="AQ77" s="35">
        <f t="shared" si="143"/>
        <v>22702.031364498202</v>
      </c>
      <c r="AR77" s="35">
        <f t="shared" si="143"/>
        <v>22687.193435501795</v>
      </c>
      <c r="AS77" s="35">
        <f t="shared" si="143"/>
        <v>22627.841719516178</v>
      </c>
      <c r="AT77" s="35">
        <f t="shared" si="143"/>
        <v>22523.976216541352</v>
      </c>
      <c r="AU77" s="35">
        <f t="shared" si="143"/>
        <v>22702.031364498202</v>
      </c>
      <c r="AV77" s="35">
        <f t="shared" si="143"/>
        <v>22761.383080483818</v>
      </c>
      <c r="AW77" s="35">
        <f t="shared" si="143"/>
        <v>22761.383080483818</v>
      </c>
      <c r="AX77" s="35">
        <f t="shared" si="143"/>
        <v>23191.683021379533</v>
      </c>
      <c r="AY77" s="35">
        <f t="shared" si="143"/>
        <v>22583.327932526969</v>
      </c>
      <c r="AZ77" s="35">
        <f t="shared" si="143"/>
        <v>22850.410654462241</v>
      </c>
      <c r="BA77" s="35">
        <f t="shared" si="143"/>
        <v>23043.303731415494</v>
      </c>
      <c r="BB77" s="35">
        <f t="shared" si="143"/>
        <v>22598.165861523372</v>
      </c>
      <c r="BC77" s="35">
        <f t="shared" si="143"/>
        <v>22702.031364498202</v>
      </c>
      <c r="BD77" s="35">
        <f t="shared" si="143"/>
        <v>22687.193435501795</v>
      </c>
      <c r="BE77" s="35">
        <f t="shared" si="143"/>
        <v>22627.841719516178</v>
      </c>
      <c r="BF77" s="35">
        <f t="shared" si="143"/>
        <v>22523.976216541352</v>
      </c>
      <c r="BG77" s="35">
        <f t="shared" si="143"/>
        <v>22702.031364498202</v>
      </c>
      <c r="BH77" s="35">
        <f t="shared" si="143"/>
        <v>22761.383080483818</v>
      </c>
      <c r="BI77" s="35">
        <f t="shared" si="143"/>
        <v>22761.383080483818</v>
      </c>
      <c r="BJ77" s="35">
        <f t="shared" si="143"/>
        <v>23191.683021379533</v>
      </c>
      <c r="BK77" s="35">
        <f t="shared" si="143"/>
        <v>22583.327932526969</v>
      </c>
      <c r="BL77" s="35">
        <f t="shared" si="143"/>
        <v>22850.410654462241</v>
      </c>
      <c r="BM77" s="35">
        <f t="shared" si="143"/>
        <v>23043.303731415494</v>
      </c>
      <c r="BN77" s="35">
        <f t="shared" si="143"/>
        <v>22598.165861523372</v>
      </c>
      <c r="BO77" s="35">
        <f t="shared" ref="BO77:CH77" si="144">BO82*BO84</f>
        <v>22702.031364498202</v>
      </c>
      <c r="BP77" s="35">
        <f t="shared" si="144"/>
        <v>22687.193435501795</v>
      </c>
      <c r="BQ77" s="35">
        <f t="shared" si="144"/>
        <v>22627.841719516178</v>
      </c>
      <c r="BR77" s="35">
        <f t="shared" si="144"/>
        <v>22523.976216541352</v>
      </c>
      <c r="BS77" s="35">
        <f t="shared" si="144"/>
        <v>22702.031364498202</v>
      </c>
      <c r="BT77" s="35">
        <f t="shared" si="144"/>
        <v>22761.383080483818</v>
      </c>
      <c r="BU77" s="35">
        <f t="shared" si="144"/>
        <v>22761.383080483818</v>
      </c>
      <c r="BV77" s="35">
        <f t="shared" si="144"/>
        <v>23191.683021379533</v>
      </c>
      <c r="BW77" s="35">
        <f t="shared" si="144"/>
        <v>22583.327932526969</v>
      </c>
      <c r="BX77" s="35">
        <f t="shared" si="144"/>
        <v>22850.410654462241</v>
      </c>
      <c r="BY77" s="35">
        <f t="shared" si="144"/>
        <v>23043.303731415494</v>
      </c>
      <c r="BZ77" s="35">
        <f t="shared" si="144"/>
        <v>22598.165861523372</v>
      </c>
      <c r="CA77" s="35">
        <f t="shared" si="144"/>
        <v>22702.031364498202</v>
      </c>
      <c r="CB77" s="35">
        <f t="shared" si="144"/>
        <v>22687.193435501795</v>
      </c>
      <c r="CC77" s="35">
        <f t="shared" si="144"/>
        <v>22627.841719516178</v>
      </c>
      <c r="CD77" s="35">
        <f t="shared" si="144"/>
        <v>22523.976216541352</v>
      </c>
      <c r="CE77" s="35">
        <f t="shared" si="144"/>
        <v>22702.031364498202</v>
      </c>
      <c r="CF77" s="35">
        <f t="shared" si="144"/>
        <v>22761.383080483818</v>
      </c>
      <c r="CG77" s="35">
        <f t="shared" si="144"/>
        <v>22761.383080483818</v>
      </c>
      <c r="CH77" s="35">
        <f t="shared" si="144"/>
        <v>23191.683021379533</v>
      </c>
    </row>
    <row r="78" spans="1:86" x14ac:dyDescent="0.2">
      <c r="A78" s="98">
        <v>66</v>
      </c>
      <c r="B78" s="94" t="s">
        <v>166</v>
      </c>
      <c r="C78" s="35">
        <f t="shared" ref="C78:N78" si="145">C86-C77</f>
        <v>53371.398367473026</v>
      </c>
      <c r="D78" s="35">
        <f t="shared" si="145"/>
        <v>27569.88854553776</v>
      </c>
      <c r="E78" s="35">
        <f t="shared" si="145"/>
        <v>5936.8003685845069</v>
      </c>
      <c r="F78" s="35">
        <f t="shared" si="145"/>
        <v>-2177.9542615233731</v>
      </c>
      <c r="G78" s="35">
        <f t="shared" si="145"/>
        <v>-1263.486664498203</v>
      </c>
      <c r="H78" s="35">
        <f t="shared" si="145"/>
        <v>1263.4866644982067</v>
      </c>
      <c r="I78" s="35">
        <f t="shared" si="145"/>
        <v>9768.6926804838222</v>
      </c>
      <c r="J78" s="35">
        <f t="shared" si="145"/>
        <v>33642.924083458638</v>
      </c>
      <c r="K78" s="35">
        <f t="shared" si="145"/>
        <v>89814.964135501796</v>
      </c>
      <c r="L78" s="35">
        <f t="shared" si="145"/>
        <v>142196.51861951617</v>
      </c>
      <c r="M78" s="35">
        <f t="shared" si="145"/>
        <v>149937.92891951618</v>
      </c>
      <c r="N78" s="35">
        <f t="shared" si="145"/>
        <v>130044.79637862048</v>
      </c>
      <c r="O78" s="72">
        <f>O80*O84*O$14</f>
        <v>57078.436781379496</v>
      </c>
      <c r="P78" s="72">
        <f t="shared" ref="P78:Z78" si="146">P80*P84*P$14</f>
        <v>20374.143425504091</v>
      </c>
      <c r="Q78" s="72">
        <f t="shared" si="146"/>
        <v>3397.3920622556752</v>
      </c>
      <c r="R78" s="72">
        <f t="shared" si="146"/>
        <v>0</v>
      </c>
      <c r="S78" s="72">
        <f t="shared" si="146"/>
        <v>0</v>
      </c>
      <c r="T78" s="72">
        <f t="shared" si="146"/>
        <v>318.56084771035643</v>
      </c>
      <c r="U78" s="72">
        <f t="shared" si="146"/>
        <v>12391.37110371056</v>
      </c>
      <c r="V78" s="72">
        <f t="shared" si="146"/>
        <v>58667.907485880678</v>
      </c>
      <c r="W78" s="72">
        <f t="shared" si="146"/>
        <v>105353.21848100549</v>
      </c>
      <c r="X78" s="72">
        <f t="shared" si="146"/>
        <v>131676.26176568147</v>
      </c>
      <c r="Y78" s="72">
        <f t="shared" si="146"/>
        <v>143980.96098407646</v>
      </c>
      <c r="Z78" s="72">
        <f t="shared" si="146"/>
        <v>97367.737662795844</v>
      </c>
      <c r="AA78" s="72">
        <f>AA80*AA84*AA$14</f>
        <v>57078.436781379496</v>
      </c>
      <c r="AB78" s="72">
        <f t="shared" ref="AB78:AL78" si="147">AB80*AB84*AB$14</f>
        <v>20374.143425504091</v>
      </c>
      <c r="AC78" s="72">
        <f t="shared" si="147"/>
        <v>3397.3920622556752</v>
      </c>
      <c r="AD78" s="72">
        <f t="shared" si="147"/>
        <v>0</v>
      </c>
      <c r="AE78" s="72">
        <f t="shared" si="147"/>
        <v>0</v>
      </c>
      <c r="AF78" s="72">
        <f t="shared" si="147"/>
        <v>318.56084771035643</v>
      </c>
      <c r="AG78" s="72">
        <f t="shared" si="147"/>
        <v>12391.37110371056</v>
      </c>
      <c r="AH78" s="72">
        <f t="shared" si="147"/>
        <v>58667.907485880678</v>
      </c>
      <c r="AI78" s="72">
        <f t="shared" si="147"/>
        <v>105353.21848100549</v>
      </c>
      <c r="AJ78" s="72">
        <f t="shared" si="147"/>
        <v>131676.26176568147</v>
      </c>
      <c r="AK78" s="72">
        <f t="shared" si="147"/>
        <v>143980.96098407646</v>
      </c>
      <c r="AL78" s="72">
        <f t="shared" si="147"/>
        <v>97367.737662795844</v>
      </c>
      <c r="AM78" s="72">
        <f>AM80*AM84*AM$14</f>
        <v>57078.436781379496</v>
      </c>
      <c r="AN78" s="72">
        <f t="shared" ref="AN78:AX78" si="148">AN80*AN84*AN$14</f>
        <v>20374.143425504091</v>
      </c>
      <c r="AO78" s="72">
        <f t="shared" si="148"/>
        <v>3397.3920622556752</v>
      </c>
      <c r="AP78" s="72">
        <f t="shared" si="148"/>
        <v>0</v>
      </c>
      <c r="AQ78" s="72">
        <f t="shared" si="148"/>
        <v>0</v>
      </c>
      <c r="AR78" s="72">
        <f t="shared" si="148"/>
        <v>318.56084771035643</v>
      </c>
      <c r="AS78" s="72">
        <f t="shared" si="148"/>
        <v>12391.37110371056</v>
      </c>
      <c r="AT78" s="72">
        <f t="shared" si="148"/>
        <v>58667.907485880678</v>
      </c>
      <c r="AU78" s="72">
        <f t="shared" si="148"/>
        <v>105353.21848100549</v>
      </c>
      <c r="AV78" s="72">
        <f t="shared" si="148"/>
        <v>131676.26176568147</v>
      </c>
      <c r="AW78" s="72">
        <f t="shared" si="148"/>
        <v>143980.96098407646</v>
      </c>
      <c r="AX78" s="72">
        <f t="shared" si="148"/>
        <v>97367.737662795844</v>
      </c>
      <c r="AY78" s="72">
        <f>AY80*AY84*AY$14</f>
        <v>57078.436781379496</v>
      </c>
      <c r="AZ78" s="72">
        <f t="shared" ref="AZ78:BJ78" si="149">AZ80*AZ84*AZ$14</f>
        <v>20374.143425504091</v>
      </c>
      <c r="BA78" s="72">
        <f t="shared" si="149"/>
        <v>3397.3920622556752</v>
      </c>
      <c r="BB78" s="72">
        <f t="shared" si="149"/>
        <v>0</v>
      </c>
      <c r="BC78" s="72">
        <f t="shared" si="149"/>
        <v>0</v>
      </c>
      <c r="BD78" s="72">
        <f t="shared" si="149"/>
        <v>318.56084771035643</v>
      </c>
      <c r="BE78" s="72">
        <f t="shared" si="149"/>
        <v>12391.37110371056</v>
      </c>
      <c r="BF78" s="72">
        <f t="shared" si="149"/>
        <v>58667.907485880678</v>
      </c>
      <c r="BG78" s="72">
        <f t="shared" si="149"/>
        <v>105353.21848100549</v>
      </c>
      <c r="BH78" s="72">
        <f t="shared" si="149"/>
        <v>131676.26176568147</v>
      </c>
      <c r="BI78" s="72">
        <f t="shared" si="149"/>
        <v>143980.96098407646</v>
      </c>
      <c r="BJ78" s="72">
        <f t="shared" si="149"/>
        <v>97367.737662795844</v>
      </c>
      <c r="BK78" s="72">
        <f>BK80*BK84*BK$14</f>
        <v>57078.436781379496</v>
      </c>
      <c r="BL78" s="72">
        <f t="shared" ref="BL78:BV78" si="150">BL80*BL84*BL$14</f>
        <v>20374.143425504091</v>
      </c>
      <c r="BM78" s="72">
        <f t="shared" si="150"/>
        <v>3397.3920622556752</v>
      </c>
      <c r="BN78" s="72">
        <f t="shared" si="150"/>
        <v>0</v>
      </c>
      <c r="BO78" s="72">
        <f t="shared" si="150"/>
        <v>0</v>
      </c>
      <c r="BP78" s="72">
        <f t="shared" si="150"/>
        <v>318.56084771035643</v>
      </c>
      <c r="BQ78" s="72">
        <f t="shared" si="150"/>
        <v>12391.37110371056</v>
      </c>
      <c r="BR78" s="72">
        <f t="shared" si="150"/>
        <v>58667.907485880678</v>
      </c>
      <c r="BS78" s="72">
        <f t="shared" si="150"/>
        <v>105353.21848100549</v>
      </c>
      <c r="BT78" s="72">
        <f t="shared" si="150"/>
        <v>131676.26176568147</v>
      </c>
      <c r="BU78" s="72">
        <f t="shared" si="150"/>
        <v>143980.96098407646</v>
      </c>
      <c r="BV78" s="72">
        <f t="shared" si="150"/>
        <v>97367.737662795844</v>
      </c>
      <c r="BW78" s="72">
        <f>BW80*BW84*BW$14</f>
        <v>57078.436781379496</v>
      </c>
      <c r="BX78" s="72">
        <f t="shared" ref="BX78:CH78" si="151">BX80*BX84*BX$14</f>
        <v>20374.143425504091</v>
      </c>
      <c r="BY78" s="72">
        <f t="shared" si="151"/>
        <v>3397.3920622556752</v>
      </c>
      <c r="BZ78" s="72">
        <f t="shared" si="151"/>
        <v>0</v>
      </c>
      <c r="CA78" s="72">
        <f t="shared" si="151"/>
        <v>0</v>
      </c>
      <c r="CB78" s="72">
        <f t="shared" si="151"/>
        <v>318.56084771035643</v>
      </c>
      <c r="CC78" s="72">
        <f t="shared" si="151"/>
        <v>12391.37110371056</v>
      </c>
      <c r="CD78" s="72">
        <f t="shared" si="151"/>
        <v>58667.907485880678</v>
      </c>
      <c r="CE78" s="72">
        <f t="shared" si="151"/>
        <v>105353.21848100549</v>
      </c>
      <c r="CF78" s="72">
        <f t="shared" si="151"/>
        <v>131676.26176568147</v>
      </c>
      <c r="CG78" s="72">
        <f t="shared" si="151"/>
        <v>143980.96098407646</v>
      </c>
      <c r="CH78" s="72">
        <f t="shared" si="151"/>
        <v>97367.737662795844</v>
      </c>
    </row>
    <row r="79" spans="1:86" x14ac:dyDescent="0.2">
      <c r="A79" s="98">
        <v>67</v>
      </c>
      <c r="B79" s="94" t="s">
        <v>167</v>
      </c>
      <c r="C79" s="73">
        <f t="shared" ref="C79:N79" si="152">C78/C84</f>
        <v>35.066621792032208</v>
      </c>
      <c r="D79" s="73">
        <f t="shared" si="152"/>
        <v>17.902525029569976</v>
      </c>
      <c r="E79" s="73">
        <f t="shared" si="152"/>
        <v>3.8227948284510669</v>
      </c>
      <c r="F79" s="73">
        <f t="shared" si="152"/>
        <v>-1.4300421940402974</v>
      </c>
      <c r="G79" s="73">
        <f t="shared" si="152"/>
        <v>-0.82580827744980589</v>
      </c>
      <c r="H79" s="73">
        <f t="shared" si="152"/>
        <v>0.82634837442655762</v>
      </c>
      <c r="I79" s="73">
        <f t="shared" si="152"/>
        <v>6.4057001183500475</v>
      </c>
      <c r="J79" s="73">
        <f t="shared" si="152"/>
        <v>22.162664086599893</v>
      </c>
      <c r="K79" s="73">
        <f t="shared" si="152"/>
        <v>58.702590938236469</v>
      </c>
      <c r="L79" s="73">
        <f t="shared" si="152"/>
        <v>92.696557118328656</v>
      </c>
      <c r="M79" s="73">
        <f t="shared" si="152"/>
        <v>97.743108813243921</v>
      </c>
      <c r="N79" s="73">
        <f t="shared" si="152"/>
        <v>83.20204502790817</v>
      </c>
      <c r="O79" s="108">
        <f>O78/O84</f>
        <v>37.502258069237513</v>
      </c>
      <c r="P79" s="74">
        <f t="shared" ref="P79:Z79" si="153">P78/P84</f>
        <v>13.229963263314344</v>
      </c>
      <c r="Q79" s="74">
        <f t="shared" si="153"/>
        <v>2.1876317207055216</v>
      </c>
      <c r="R79" s="74">
        <f t="shared" si="153"/>
        <v>0</v>
      </c>
      <c r="S79" s="74">
        <f t="shared" si="153"/>
        <v>0</v>
      </c>
      <c r="T79" s="74">
        <f t="shared" si="153"/>
        <v>0.20834587816243064</v>
      </c>
      <c r="U79" s="74">
        <f t="shared" si="153"/>
        <v>8.1254892483347945</v>
      </c>
      <c r="V79" s="74">
        <f t="shared" si="153"/>
        <v>38.64816039913088</v>
      </c>
      <c r="W79" s="74">
        <f t="shared" si="153"/>
        <v>68.858312732683331</v>
      </c>
      <c r="X79" s="74">
        <f t="shared" si="153"/>
        <v>85.838501802921428</v>
      </c>
      <c r="Y79" s="74">
        <f t="shared" si="153"/>
        <v>93.859818112175006</v>
      </c>
      <c r="Z79" s="74">
        <f t="shared" si="153"/>
        <v>62.295417570566755</v>
      </c>
      <c r="AA79" s="74">
        <f>AA78/AA84</f>
        <v>37.502258069237513</v>
      </c>
      <c r="AB79" s="74">
        <f t="shared" ref="AB79:AL79" si="154">AB78/AB84</f>
        <v>13.229963263314344</v>
      </c>
      <c r="AC79" s="74">
        <f t="shared" si="154"/>
        <v>2.1876317207055216</v>
      </c>
      <c r="AD79" s="74">
        <f t="shared" si="154"/>
        <v>0</v>
      </c>
      <c r="AE79" s="74">
        <f t="shared" si="154"/>
        <v>0</v>
      </c>
      <c r="AF79" s="74">
        <f t="shared" si="154"/>
        <v>0.20834587816243064</v>
      </c>
      <c r="AG79" s="74">
        <f t="shared" si="154"/>
        <v>8.1254892483347945</v>
      </c>
      <c r="AH79" s="74">
        <f t="shared" si="154"/>
        <v>38.64816039913088</v>
      </c>
      <c r="AI79" s="74">
        <f t="shared" si="154"/>
        <v>68.858312732683331</v>
      </c>
      <c r="AJ79" s="74">
        <f t="shared" si="154"/>
        <v>85.838501802921428</v>
      </c>
      <c r="AK79" s="74">
        <f t="shared" si="154"/>
        <v>93.859818112175006</v>
      </c>
      <c r="AL79" s="74">
        <f t="shared" si="154"/>
        <v>62.295417570566755</v>
      </c>
      <c r="AM79" s="74">
        <f>AM78/AM84</f>
        <v>37.502258069237513</v>
      </c>
      <c r="AN79" s="74">
        <f t="shared" ref="AN79:AX79" si="155">AN78/AN84</f>
        <v>13.229963263314344</v>
      </c>
      <c r="AO79" s="74">
        <f t="shared" si="155"/>
        <v>2.1876317207055216</v>
      </c>
      <c r="AP79" s="74">
        <f t="shared" si="155"/>
        <v>0</v>
      </c>
      <c r="AQ79" s="74">
        <f t="shared" si="155"/>
        <v>0</v>
      </c>
      <c r="AR79" s="74">
        <f t="shared" si="155"/>
        <v>0.20834587816243064</v>
      </c>
      <c r="AS79" s="74">
        <f t="shared" si="155"/>
        <v>8.1254892483347945</v>
      </c>
      <c r="AT79" s="74">
        <f t="shared" si="155"/>
        <v>38.64816039913088</v>
      </c>
      <c r="AU79" s="74">
        <f t="shared" si="155"/>
        <v>68.858312732683331</v>
      </c>
      <c r="AV79" s="74">
        <f t="shared" si="155"/>
        <v>85.838501802921428</v>
      </c>
      <c r="AW79" s="74">
        <f t="shared" si="155"/>
        <v>93.859818112175006</v>
      </c>
      <c r="AX79" s="74">
        <f t="shared" si="155"/>
        <v>62.295417570566755</v>
      </c>
      <c r="AY79" s="74">
        <f>AY78/AY84</f>
        <v>37.502258069237513</v>
      </c>
      <c r="AZ79" s="74">
        <f t="shared" ref="AZ79:BJ79" si="156">AZ78/AZ84</f>
        <v>13.229963263314344</v>
      </c>
      <c r="BA79" s="74">
        <f t="shared" si="156"/>
        <v>2.1876317207055216</v>
      </c>
      <c r="BB79" s="74">
        <f t="shared" si="156"/>
        <v>0</v>
      </c>
      <c r="BC79" s="74">
        <f t="shared" si="156"/>
        <v>0</v>
      </c>
      <c r="BD79" s="74">
        <f t="shared" si="156"/>
        <v>0.20834587816243064</v>
      </c>
      <c r="BE79" s="74">
        <f t="shared" si="156"/>
        <v>8.1254892483347945</v>
      </c>
      <c r="BF79" s="74">
        <f t="shared" si="156"/>
        <v>38.64816039913088</v>
      </c>
      <c r="BG79" s="74">
        <f t="shared" si="156"/>
        <v>68.858312732683331</v>
      </c>
      <c r="BH79" s="74">
        <f t="shared" si="156"/>
        <v>85.838501802921428</v>
      </c>
      <c r="BI79" s="74">
        <f t="shared" si="156"/>
        <v>93.859818112175006</v>
      </c>
      <c r="BJ79" s="74">
        <f t="shared" si="156"/>
        <v>62.295417570566755</v>
      </c>
      <c r="BK79" s="74">
        <f>BK78/BK84</f>
        <v>37.502258069237513</v>
      </c>
      <c r="BL79" s="74">
        <f t="shared" ref="BL79:BV79" si="157">BL78/BL84</f>
        <v>13.229963263314344</v>
      </c>
      <c r="BM79" s="74">
        <f t="shared" si="157"/>
        <v>2.1876317207055216</v>
      </c>
      <c r="BN79" s="74">
        <f t="shared" si="157"/>
        <v>0</v>
      </c>
      <c r="BO79" s="74">
        <f t="shared" si="157"/>
        <v>0</v>
      </c>
      <c r="BP79" s="74">
        <f t="shared" si="157"/>
        <v>0.20834587816243064</v>
      </c>
      <c r="BQ79" s="74">
        <f t="shared" si="157"/>
        <v>8.1254892483347945</v>
      </c>
      <c r="BR79" s="74">
        <f t="shared" si="157"/>
        <v>38.64816039913088</v>
      </c>
      <c r="BS79" s="74">
        <f t="shared" si="157"/>
        <v>68.858312732683331</v>
      </c>
      <c r="BT79" s="74">
        <f t="shared" si="157"/>
        <v>85.838501802921428</v>
      </c>
      <c r="BU79" s="74">
        <f t="shared" si="157"/>
        <v>93.859818112175006</v>
      </c>
      <c r="BV79" s="74">
        <f t="shared" si="157"/>
        <v>62.295417570566755</v>
      </c>
      <c r="BW79" s="74">
        <f>BW78/BW84</f>
        <v>37.502258069237513</v>
      </c>
      <c r="BX79" s="74">
        <f t="shared" ref="BX79:CH79" si="158">BX78/BX84</f>
        <v>13.229963263314344</v>
      </c>
      <c r="BY79" s="74">
        <f t="shared" si="158"/>
        <v>2.1876317207055216</v>
      </c>
      <c r="BZ79" s="74">
        <f t="shared" si="158"/>
        <v>0</v>
      </c>
      <c r="CA79" s="74">
        <f t="shared" si="158"/>
        <v>0</v>
      </c>
      <c r="CB79" s="74">
        <f t="shared" si="158"/>
        <v>0.20834587816243064</v>
      </c>
      <c r="CC79" s="74">
        <f t="shared" si="158"/>
        <v>8.1254892483347945</v>
      </c>
      <c r="CD79" s="74">
        <f t="shared" si="158"/>
        <v>38.64816039913088</v>
      </c>
      <c r="CE79" s="74">
        <f t="shared" si="158"/>
        <v>68.858312732683331</v>
      </c>
      <c r="CF79" s="74">
        <f t="shared" si="158"/>
        <v>85.838501802921428</v>
      </c>
      <c r="CG79" s="74">
        <f t="shared" si="158"/>
        <v>93.859818112175006</v>
      </c>
      <c r="CH79" s="74">
        <f t="shared" si="158"/>
        <v>62.295417570566755</v>
      </c>
    </row>
    <row r="80" spans="1:86" x14ac:dyDescent="0.2">
      <c r="A80" s="98">
        <v>68</v>
      </c>
      <c r="B80" s="94" t="s">
        <v>168</v>
      </c>
      <c r="C80" s="109">
        <f>SUM(C79:N79)/SUM(C$13:N$13)</f>
        <v>0.10417294936327751</v>
      </c>
      <c r="D80" s="109">
        <f>C80</f>
        <v>0.10417294936327751</v>
      </c>
      <c r="E80" s="109">
        <f t="shared" ref="E80:N80" si="159">D80</f>
        <v>0.10417294936327751</v>
      </c>
      <c r="F80" s="109">
        <f t="shared" si="159"/>
        <v>0.10417294936327751</v>
      </c>
      <c r="G80" s="109">
        <f t="shared" si="159"/>
        <v>0.10417294936327751</v>
      </c>
      <c r="H80" s="109">
        <f t="shared" si="159"/>
        <v>0.10417294936327751</v>
      </c>
      <c r="I80" s="109">
        <f t="shared" si="159"/>
        <v>0.10417294936327751</v>
      </c>
      <c r="J80" s="109">
        <f t="shared" si="159"/>
        <v>0.10417294936327751</v>
      </c>
      <c r="K80" s="109">
        <f t="shared" si="159"/>
        <v>0.10417294936327751</v>
      </c>
      <c r="L80" s="109">
        <f t="shared" si="159"/>
        <v>0.10417294936327751</v>
      </c>
      <c r="M80" s="109">
        <f t="shared" si="159"/>
        <v>0.10417294936327751</v>
      </c>
      <c r="N80" s="109">
        <f t="shared" si="159"/>
        <v>0.10417294936327751</v>
      </c>
      <c r="O80" s="76">
        <f>((SUM(C85:N85)/AVERAGE(C84:N84)+O75)*AVERAGE(O84:Z84)-SUM(O77:Z77))/(O84*O$14+P84*P$14+Q84*Q$14+R84*R$14+S84*S$14+T84*T$14+U84*U$14+V84*V$14+W84*W$14+X84*X$14+Y84*Y$14+Z84*Z$14)</f>
        <v>0.10417293908121532</v>
      </c>
      <c r="P80" s="75">
        <f>O80</f>
        <v>0.10417293908121532</v>
      </c>
      <c r="Q80" s="75">
        <f t="shared" ref="Q80:Z80" si="160">P80</f>
        <v>0.10417293908121532</v>
      </c>
      <c r="R80" s="75">
        <f t="shared" si="160"/>
        <v>0.10417293908121532</v>
      </c>
      <c r="S80" s="75">
        <f t="shared" si="160"/>
        <v>0.10417293908121532</v>
      </c>
      <c r="T80" s="75">
        <f t="shared" si="160"/>
        <v>0.10417293908121532</v>
      </c>
      <c r="U80" s="75">
        <f t="shared" si="160"/>
        <v>0.10417293908121532</v>
      </c>
      <c r="V80" s="75">
        <f t="shared" si="160"/>
        <v>0.10417293908121532</v>
      </c>
      <c r="W80" s="75">
        <f t="shared" si="160"/>
        <v>0.10417293908121532</v>
      </c>
      <c r="X80" s="75">
        <f t="shared" si="160"/>
        <v>0.10417293908121532</v>
      </c>
      <c r="Y80" s="75">
        <f t="shared" si="160"/>
        <v>0.10417293908121532</v>
      </c>
      <c r="Z80" s="75">
        <f t="shared" si="160"/>
        <v>0.10417293908121532</v>
      </c>
      <c r="AA80" s="76">
        <f>((SUM(O85:Z85)/AVERAGE(O84:Z84)+AA75)*AVERAGE(AA84:AL84)-SUM(AA77:AL77))/(AA84*AA$14+AB84*AB$14+AC84*AC$14+AD84*AD$14+AE84*AE$14+AF84*AF$14+AG84*AG$14+AH84*AH$14+AI84*AI$14+AJ84*AJ$14+AK84*AK$14+AL84*AL$14)</f>
        <v>0.10417293908121532</v>
      </c>
      <c r="AB80" s="75">
        <f>AA80</f>
        <v>0.10417293908121532</v>
      </c>
      <c r="AC80" s="75">
        <f t="shared" ref="AC80:AL80" si="161">AB80</f>
        <v>0.10417293908121532</v>
      </c>
      <c r="AD80" s="75">
        <f t="shared" si="161"/>
        <v>0.10417293908121532</v>
      </c>
      <c r="AE80" s="75">
        <f t="shared" si="161"/>
        <v>0.10417293908121532</v>
      </c>
      <c r="AF80" s="75">
        <f t="shared" si="161"/>
        <v>0.10417293908121532</v>
      </c>
      <c r="AG80" s="75">
        <f t="shared" si="161"/>
        <v>0.10417293908121532</v>
      </c>
      <c r="AH80" s="75">
        <f t="shared" si="161"/>
        <v>0.10417293908121532</v>
      </c>
      <c r="AI80" s="75">
        <f t="shared" si="161"/>
        <v>0.10417293908121532</v>
      </c>
      <c r="AJ80" s="75">
        <f t="shared" si="161"/>
        <v>0.10417293908121532</v>
      </c>
      <c r="AK80" s="75">
        <f t="shared" si="161"/>
        <v>0.10417293908121532</v>
      </c>
      <c r="AL80" s="75">
        <f t="shared" si="161"/>
        <v>0.10417293908121532</v>
      </c>
      <c r="AM80" s="76">
        <f>((SUM(AA85:AL85)/AVERAGE(AA84:AL84)+AM75)*AVERAGE(AM84:AX84)-SUM(AM77:AX77))/(AM84*AM$14+AN84*AN$14+AO84*AO$14+AP84*AP$14+AQ84*AQ$14+AR84*AR$14+AS84*AS$14+AT84*AT$14+AU84*AU$14+AV84*AV$14+AW84*AW$14+AX84*AX$14)</f>
        <v>0.10417293908121532</v>
      </c>
      <c r="AN80" s="75">
        <f>AM80</f>
        <v>0.10417293908121532</v>
      </c>
      <c r="AO80" s="75">
        <f t="shared" ref="AO80:AX80" si="162">AN80</f>
        <v>0.10417293908121532</v>
      </c>
      <c r="AP80" s="75">
        <f t="shared" si="162"/>
        <v>0.10417293908121532</v>
      </c>
      <c r="AQ80" s="75">
        <f t="shared" si="162"/>
        <v>0.10417293908121532</v>
      </c>
      <c r="AR80" s="75">
        <f t="shared" si="162"/>
        <v>0.10417293908121532</v>
      </c>
      <c r="AS80" s="75">
        <f t="shared" si="162"/>
        <v>0.10417293908121532</v>
      </c>
      <c r="AT80" s="75">
        <f t="shared" si="162"/>
        <v>0.10417293908121532</v>
      </c>
      <c r="AU80" s="75">
        <f t="shared" si="162"/>
        <v>0.10417293908121532</v>
      </c>
      <c r="AV80" s="75">
        <f t="shared" si="162"/>
        <v>0.10417293908121532</v>
      </c>
      <c r="AW80" s="75">
        <f t="shared" si="162"/>
        <v>0.10417293908121532</v>
      </c>
      <c r="AX80" s="75">
        <f t="shared" si="162"/>
        <v>0.10417293908121532</v>
      </c>
      <c r="AY80" s="76">
        <f>((SUM(AM85:AX85)/AVERAGE(AM84:AX84)+AY75)*AVERAGE(AY84:BJ84)-SUM(AY77:BJ77))/(AY84*AY$14+AZ84*AZ$14+BA84*BA$14+BB84*BB$14+BC84*BC$14+BD84*BD$14+BE84*BE$14+BF84*BF$14+BG84*BG$14+BH84*BH$14+BI84*BI$14+BJ84*BJ$14)</f>
        <v>0.10417293908121532</v>
      </c>
      <c r="AZ80" s="75">
        <f>AY80</f>
        <v>0.10417293908121532</v>
      </c>
      <c r="BA80" s="75">
        <f t="shared" ref="BA80:BJ80" si="163">AZ80</f>
        <v>0.10417293908121532</v>
      </c>
      <c r="BB80" s="75">
        <f t="shared" si="163"/>
        <v>0.10417293908121532</v>
      </c>
      <c r="BC80" s="75">
        <f t="shared" si="163"/>
        <v>0.10417293908121532</v>
      </c>
      <c r="BD80" s="75">
        <f t="shared" si="163"/>
        <v>0.10417293908121532</v>
      </c>
      <c r="BE80" s="75">
        <f t="shared" si="163"/>
        <v>0.10417293908121532</v>
      </c>
      <c r="BF80" s="75">
        <f t="shared" si="163"/>
        <v>0.10417293908121532</v>
      </c>
      <c r="BG80" s="75">
        <f t="shared" si="163"/>
        <v>0.10417293908121532</v>
      </c>
      <c r="BH80" s="75">
        <f t="shared" si="163"/>
        <v>0.10417293908121532</v>
      </c>
      <c r="BI80" s="75">
        <f t="shared" si="163"/>
        <v>0.10417293908121532</v>
      </c>
      <c r="BJ80" s="75">
        <f t="shared" si="163"/>
        <v>0.10417293908121532</v>
      </c>
      <c r="BK80" s="76">
        <f>((SUM(AY85:BJ85)/AVERAGE(AY84:BJ84)+BK75)*AVERAGE(BK84:BV84)-SUM(BK77:BV77))/(BK84*BK$14+BL84*BL$14+BM84*BM$14+BN84*BN$14+BO84*BO$14+BP84*BP$14+BQ84*BQ$14+BR84*BR$14+BS84*BS$14+BT84*BT$14+BU84*BU$14+BV84*BV$14)</f>
        <v>0.10417293908121532</v>
      </c>
      <c r="BL80" s="75">
        <f>BK80</f>
        <v>0.10417293908121532</v>
      </c>
      <c r="BM80" s="75">
        <f t="shared" ref="BM80:BV80" si="164">BL80</f>
        <v>0.10417293908121532</v>
      </c>
      <c r="BN80" s="75">
        <f t="shared" si="164"/>
        <v>0.10417293908121532</v>
      </c>
      <c r="BO80" s="75">
        <f t="shared" si="164"/>
        <v>0.10417293908121532</v>
      </c>
      <c r="BP80" s="75">
        <f t="shared" si="164"/>
        <v>0.10417293908121532</v>
      </c>
      <c r="BQ80" s="75">
        <f t="shared" si="164"/>
        <v>0.10417293908121532</v>
      </c>
      <c r="BR80" s="75">
        <f t="shared" si="164"/>
        <v>0.10417293908121532</v>
      </c>
      <c r="BS80" s="75">
        <f t="shared" si="164"/>
        <v>0.10417293908121532</v>
      </c>
      <c r="BT80" s="75">
        <f t="shared" si="164"/>
        <v>0.10417293908121532</v>
      </c>
      <c r="BU80" s="75">
        <f t="shared" si="164"/>
        <v>0.10417293908121532</v>
      </c>
      <c r="BV80" s="75">
        <f t="shared" si="164"/>
        <v>0.10417293908121532</v>
      </c>
      <c r="BW80" s="76">
        <f>((SUM(BK85:BV85)/AVERAGE(BK84:BV84)+BW75)*AVERAGE(BW84:CH84)-SUM(BW77:CH77))/(BW84*BW$14+BX84*BX$14+BY84*BY$14+BZ84*BZ$14+CA84*CA$14+CB84*CB$14+CC84*CC$14+CD84*CD$14+CE84*CE$14+CF84*CF$14+CG84*CG$14+CH84*CH$14)</f>
        <v>0.10417293908121532</v>
      </c>
      <c r="BX80" s="75">
        <f>BW80</f>
        <v>0.10417293908121532</v>
      </c>
      <c r="BY80" s="75">
        <f t="shared" ref="BY80:CH80" si="165">BX80</f>
        <v>0.10417293908121532</v>
      </c>
      <c r="BZ80" s="75">
        <f t="shared" si="165"/>
        <v>0.10417293908121532</v>
      </c>
      <c r="CA80" s="75">
        <f t="shared" si="165"/>
        <v>0.10417293908121532</v>
      </c>
      <c r="CB80" s="75">
        <f t="shared" si="165"/>
        <v>0.10417293908121532</v>
      </c>
      <c r="CC80" s="75">
        <f t="shared" si="165"/>
        <v>0.10417293908121532</v>
      </c>
      <c r="CD80" s="75">
        <f t="shared" si="165"/>
        <v>0.10417293908121532</v>
      </c>
      <c r="CE80" s="75">
        <f t="shared" si="165"/>
        <v>0.10417293908121532</v>
      </c>
      <c r="CF80" s="75">
        <f t="shared" si="165"/>
        <v>0.10417293908121532</v>
      </c>
      <c r="CG80" s="75">
        <f t="shared" si="165"/>
        <v>0.10417293908121532</v>
      </c>
      <c r="CH80" s="75">
        <f t="shared" si="165"/>
        <v>0.10417293908121532</v>
      </c>
    </row>
    <row r="81" spans="1:86" x14ac:dyDescent="0.2">
      <c r="A81" s="98">
        <v>69</v>
      </c>
      <c r="B81" s="94" t="s">
        <v>169</v>
      </c>
      <c r="C81" s="94">
        <f>ROUND(C80*C$14,4)</f>
        <v>37.502299999999998</v>
      </c>
      <c r="D81" s="94">
        <f t="shared" ref="D81:BO81" si="166">ROUND(D80*D$14,4)</f>
        <v>13.23</v>
      </c>
      <c r="E81" s="94">
        <f t="shared" si="166"/>
        <v>2.1876000000000002</v>
      </c>
      <c r="F81" s="94">
        <f t="shared" si="166"/>
        <v>0</v>
      </c>
      <c r="G81" s="94">
        <f t="shared" si="166"/>
        <v>0</v>
      </c>
      <c r="H81" s="94">
        <f t="shared" si="166"/>
        <v>0.20830000000000001</v>
      </c>
      <c r="I81" s="94">
        <f t="shared" si="166"/>
        <v>8.1255000000000006</v>
      </c>
      <c r="J81" s="94">
        <f t="shared" si="166"/>
        <v>38.648200000000003</v>
      </c>
      <c r="K81" s="94">
        <f t="shared" si="166"/>
        <v>68.8583</v>
      </c>
      <c r="L81" s="94">
        <f t="shared" si="166"/>
        <v>85.838499999999996</v>
      </c>
      <c r="M81" s="94">
        <f t="shared" si="166"/>
        <v>93.859800000000007</v>
      </c>
      <c r="N81" s="94">
        <f t="shared" si="166"/>
        <v>62.295400000000001</v>
      </c>
      <c r="O81" s="94">
        <f t="shared" si="166"/>
        <v>37.502299999999998</v>
      </c>
      <c r="P81" s="14">
        <f t="shared" si="166"/>
        <v>13.23</v>
      </c>
      <c r="Q81" s="14">
        <f t="shared" si="166"/>
        <v>2.1876000000000002</v>
      </c>
      <c r="R81" s="14">
        <f t="shared" si="166"/>
        <v>0</v>
      </c>
      <c r="S81" s="14">
        <f t="shared" si="166"/>
        <v>0</v>
      </c>
      <c r="T81" s="14">
        <f t="shared" si="166"/>
        <v>0.20830000000000001</v>
      </c>
      <c r="U81" s="14">
        <f t="shared" si="166"/>
        <v>8.1255000000000006</v>
      </c>
      <c r="V81" s="14">
        <f t="shared" si="166"/>
        <v>38.648200000000003</v>
      </c>
      <c r="W81" s="14">
        <f t="shared" si="166"/>
        <v>68.8583</v>
      </c>
      <c r="X81" s="14">
        <f t="shared" si="166"/>
        <v>85.838499999999996</v>
      </c>
      <c r="Y81" s="14">
        <f t="shared" si="166"/>
        <v>93.859800000000007</v>
      </c>
      <c r="Z81" s="14">
        <f t="shared" si="166"/>
        <v>62.295400000000001</v>
      </c>
      <c r="AA81" s="14">
        <f t="shared" si="166"/>
        <v>37.502299999999998</v>
      </c>
      <c r="AB81" s="14">
        <f t="shared" si="166"/>
        <v>13.23</v>
      </c>
      <c r="AC81" s="14">
        <f t="shared" si="166"/>
        <v>2.1876000000000002</v>
      </c>
      <c r="AD81" s="14">
        <f t="shared" si="166"/>
        <v>0</v>
      </c>
      <c r="AE81" s="14">
        <f t="shared" si="166"/>
        <v>0</v>
      </c>
      <c r="AF81" s="14">
        <f t="shared" si="166"/>
        <v>0.20830000000000001</v>
      </c>
      <c r="AG81" s="14">
        <f t="shared" si="166"/>
        <v>8.1255000000000006</v>
      </c>
      <c r="AH81" s="14">
        <f t="shared" si="166"/>
        <v>38.648200000000003</v>
      </c>
      <c r="AI81" s="14">
        <f t="shared" si="166"/>
        <v>68.8583</v>
      </c>
      <c r="AJ81" s="14">
        <f t="shared" si="166"/>
        <v>85.838499999999996</v>
      </c>
      <c r="AK81" s="14">
        <f t="shared" si="166"/>
        <v>93.859800000000007</v>
      </c>
      <c r="AL81" s="14">
        <f t="shared" si="166"/>
        <v>62.295400000000001</v>
      </c>
      <c r="AM81" s="14">
        <f t="shared" si="166"/>
        <v>37.502299999999998</v>
      </c>
      <c r="AN81" s="14">
        <f t="shared" si="166"/>
        <v>13.23</v>
      </c>
      <c r="AO81" s="14">
        <f t="shared" si="166"/>
        <v>2.1876000000000002</v>
      </c>
      <c r="AP81" s="14">
        <f t="shared" si="166"/>
        <v>0</v>
      </c>
      <c r="AQ81" s="14">
        <f t="shared" si="166"/>
        <v>0</v>
      </c>
      <c r="AR81" s="14">
        <f t="shared" si="166"/>
        <v>0.20830000000000001</v>
      </c>
      <c r="AS81" s="14">
        <f t="shared" si="166"/>
        <v>8.1255000000000006</v>
      </c>
      <c r="AT81" s="14">
        <f t="shared" si="166"/>
        <v>38.648200000000003</v>
      </c>
      <c r="AU81" s="14">
        <f t="shared" si="166"/>
        <v>68.8583</v>
      </c>
      <c r="AV81" s="14">
        <f t="shared" si="166"/>
        <v>85.838499999999996</v>
      </c>
      <c r="AW81" s="14">
        <f t="shared" si="166"/>
        <v>93.859800000000007</v>
      </c>
      <c r="AX81" s="14">
        <f t="shared" si="166"/>
        <v>62.295400000000001</v>
      </c>
      <c r="AY81" s="14">
        <f t="shared" si="166"/>
        <v>37.502299999999998</v>
      </c>
      <c r="AZ81" s="14">
        <f t="shared" si="166"/>
        <v>13.23</v>
      </c>
      <c r="BA81" s="14">
        <f t="shared" si="166"/>
        <v>2.1876000000000002</v>
      </c>
      <c r="BB81" s="14">
        <f t="shared" si="166"/>
        <v>0</v>
      </c>
      <c r="BC81" s="14">
        <f t="shared" si="166"/>
        <v>0</v>
      </c>
      <c r="BD81" s="14">
        <f t="shared" si="166"/>
        <v>0.20830000000000001</v>
      </c>
      <c r="BE81" s="14">
        <f t="shared" si="166"/>
        <v>8.1255000000000006</v>
      </c>
      <c r="BF81" s="14">
        <f t="shared" si="166"/>
        <v>38.648200000000003</v>
      </c>
      <c r="BG81" s="14">
        <f t="shared" si="166"/>
        <v>68.8583</v>
      </c>
      <c r="BH81" s="14">
        <f t="shared" si="166"/>
        <v>85.838499999999996</v>
      </c>
      <c r="BI81" s="14">
        <f t="shared" si="166"/>
        <v>93.859800000000007</v>
      </c>
      <c r="BJ81" s="14">
        <f t="shared" si="166"/>
        <v>62.295400000000001</v>
      </c>
      <c r="BK81" s="14">
        <f t="shared" si="166"/>
        <v>37.502299999999998</v>
      </c>
      <c r="BL81" s="14">
        <f t="shared" si="166"/>
        <v>13.23</v>
      </c>
      <c r="BM81" s="14">
        <f t="shared" si="166"/>
        <v>2.1876000000000002</v>
      </c>
      <c r="BN81" s="14">
        <f t="shared" si="166"/>
        <v>0</v>
      </c>
      <c r="BO81" s="14">
        <f t="shared" si="166"/>
        <v>0</v>
      </c>
      <c r="BP81" s="14">
        <f t="shared" ref="BP81:CH81" si="167">ROUND(BP80*BP$14,4)</f>
        <v>0.20830000000000001</v>
      </c>
      <c r="BQ81" s="14">
        <f t="shared" si="167"/>
        <v>8.1255000000000006</v>
      </c>
      <c r="BR81" s="14">
        <f t="shared" si="167"/>
        <v>38.648200000000003</v>
      </c>
      <c r="BS81" s="14">
        <f t="shared" si="167"/>
        <v>68.8583</v>
      </c>
      <c r="BT81" s="14">
        <f t="shared" si="167"/>
        <v>85.838499999999996</v>
      </c>
      <c r="BU81" s="14">
        <f t="shared" si="167"/>
        <v>93.859800000000007</v>
      </c>
      <c r="BV81" s="14">
        <f t="shared" si="167"/>
        <v>62.295400000000001</v>
      </c>
      <c r="BW81" s="14">
        <f t="shared" si="167"/>
        <v>37.502299999999998</v>
      </c>
      <c r="BX81" s="14">
        <f t="shared" si="167"/>
        <v>13.23</v>
      </c>
      <c r="BY81" s="14">
        <f t="shared" si="167"/>
        <v>2.1876000000000002</v>
      </c>
      <c r="BZ81" s="14">
        <f t="shared" si="167"/>
        <v>0</v>
      </c>
      <c r="CA81" s="14">
        <f t="shared" si="167"/>
        <v>0</v>
      </c>
      <c r="CB81" s="14">
        <f t="shared" si="167"/>
        <v>0.20830000000000001</v>
      </c>
      <c r="CC81" s="14">
        <f t="shared" si="167"/>
        <v>8.1255000000000006</v>
      </c>
      <c r="CD81" s="14">
        <f t="shared" si="167"/>
        <v>38.648200000000003</v>
      </c>
      <c r="CE81" s="14">
        <f t="shared" si="167"/>
        <v>68.8583</v>
      </c>
      <c r="CF81" s="14">
        <f t="shared" si="167"/>
        <v>85.838499999999996</v>
      </c>
      <c r="CG81" s="14">
        <f t="shared" si="167"/>
        <v>93.859800000000007</v>
      </c>
      <c r="CH81" s="14">
        <f t="shared" si="167"/>
        <v>62.295400000000001</v>
      </c>
    </row>
    <row r="82" spans="1:86" x14ac:dyDescent="0.2">
      <c r="A82" s="98">
        <v>70</v>
      </c>
      <c r="B82" s="94" t="s">
        <v>170</v>
      </c>
      <c r="C82" s="110">
        <f>(G86+H86)/(G84+H84)</f>
        <v>14.837928996404052</v>
      </c>
      <c r="D82" s="111">
        <f t="shared" ref="D82:N82" si="168">C82</f>
        <v>14.837928996404052</v>
      </c>
      <c r="E82" s="111">
        <f t="shared" si="168"/>
        <v>14.837928996404052</v>
      </c>
      <c r="F82" s="111">
        <f t="shared" si="168"/>
        <v>14.837928996404052</v>
      </c>
      <c r="G82" s="111">
        <f t="shared" si="168"/>
        <v>14.837928996404052</v>
      </c>
      <c r="H82" s="111">
        <f t="shared" si="168"/>
        <v>14.837928996404052</v>
      </c>
      <c r="I82" s="111">
        <f t="shared" si="168"/>
        <v>14.837928996404052</v>
      </c>
      <c r="J82" s="111">
        <f t="shared" si="168"/>
        <v>14.837928996404052</v>
      </c>
      <c r="K82" s="111">
        <f t="shared" si="168"/>
        <v>14.837928996404052</v>
      </c>
      <c r="L82" s="111">
        <f t="shared" si="168"/>
        <v>14.837928996404052</v>
      </c>
      <c r="M82" s="111">
        <f t="shared" si="168"/>
        <v>14.837928996404052</v>
      </c>
      <c r="N82" s="111">
        <f t="shared" si="168"/>
        <v>14.837928996404052</v>
      </c>
      <c r="O82" s="111">
        <f>C82+O74</f>
        <v>14.837928996404052</v>
      </c>
      <c r="P82" s="77">
        <f t="shared" ref="P82:Z82" si="169">D82+P74</f>
        <v>14.837928996404052</v>
      </c>
      <c r="Q82" s="77">
        <f t="shared" si="169"/>
        <v>14.837928996404052</v>
      </c>
      <c r="R82" s="77">
        <f t="shared" si="169"/>
        <v>14.837928996404052</v>
      </c>
      <c r="S82" s="77">
        <f t="shared" si="169"/>
        <v>14.837928996404052</v>
      </c>
      <c r="T82" s="77">
        <f t="shared" si="169"/>
        <v>14.837928996404052</v>
      </c>
      <c r="U82" s="77">
        <f t="shared" si="169"/>
        <v>14.837928996404052</v>
      </c>
      <c r="V82" s="77">
        <f t="shared" si="169"/>
        <v>14.837928996404052</v>
      </c>
      <c r="W82" s="77">
        <f t="shared" si="169"/>
        <v>14.837928996404052</v>
      </c>
      <c r="X82" s="77">
        <f t="shared" si="169"/>
        <v>14.837928996404052</v>
      </c>
      <c r="Y82" s="77">
        <f t="shared" si="169"/>
        <v>14.837928996404052</v>
      </c>
      <c r="Z82" s="77">
        <f t="shared" si="169"/>
        <v>14.837928996404052</v>
      </c>
      <c r="AA82" s="77">
        <f>O82+AA74</f>
        <v>14.837928996404052</v>
      </c>
      <c r="AB82" s="77">
        <f t="shared" ref="AB82:AL82" si="170">P82+AB74</f>
        <v>14.837928996404052</v>
      </c>
      <c r="AC82" s="77">
        <f t="shared" si="170"/>
        <v>14.837928996404052</v>
      </c>
      <c r="AD82" s="77">
        <f t="shared" si="170"/>
        <v>14.837928996404052</v>
      </c>
      <c r="AE82" s="77">
        <f t="shared" si="170"/>
        <v>14.837928996404052</v>
      </c>
      <c r="AF82" s="77">
        <f t="shared" si="170"/>
        <v>14.837928996404052</v>
      </c>
      <c r="AG82" s="77">
        <f t="shared" si="170"/>
        <v>14.837928996404052</v>
      </c>
      <c r="AH82" s="77">
        <f t="shared" si="170"/>
        <v>14.837928996404052</v>
      </c>
      <c r="AI82" s="77">
        <f t="shared" si="170"/>
        <v>14.837928996404052</v>
      </c>
      <c r="AJ82" s="77">
        <f t="shared" si="170"/>
        <v>14.837928996404052</v>
      </c>
      <c r="AK82" s="77">
        <f t="shared" si="170"/>
        <v>14.837928996404052</v>
      </c>
      <c r="AL82" s="77">
        <f t="shared" si="170"/>
        <v>14.837928996404052</v>
      </c>
      <c r="AM82" s="77">
        <f>AA82+AM74</f>
        <v>14.837928996404052</v>
      </c>
      <c r="AN82" s="77">
        <f t="shared" ref="AN82:AX82" si="171">AB82+AN74</f>
        <v>14.837928996404052</v>
      </c>
      <c r="AO82" s="77">
        <f t="shared" si="171"/>
        <v>14.837928996404052</v>
      </c>
      <c r="AP82" s="77">
        <f t="shared" si="171"/>
        <v>14.837928996404052</v>
      </c>
      <c r="AQ82" s="77">
        <f t="shared" si="171"/>
        <v>14.837928996404052</v>
      </c>
      <c r="AR82" s="77">
        <f t="shared" si="171"/>
        <v>14.837928996404052</v>
      </c>
      <c r="AS82" s="77">
        <f t="shared" si="171"/>
        <v>14.837928996404052</v>
      </c>
      <c r="AT82" s="77">
        <f t="shared" si="171"/>
        <v>14.837928996404052</v>
      </c>
      <c r="AU82" s="77">
        <f t="shared" si="171"/>
        <v>14.837928996404052</v>
      </c>
      <c r="AV82" s="77">
        <f t="shared" si="171"/>
        <v>14.837928996404052</v>
      </c>
      <c r="AW82" s="77">
        <f t="shared" si="171"/>
        <v>14.837928996404052</v>
      </c>
      <c r="AX82" s="77">
        <f t="shared" si="171"/>
        <v>14.837928996404052</v>
      </c>
      <c r="AY82" s="77">
        <f>AM82+AY74</f>
        <v>14.837928996404052</v>
      </c>
      <c r="AZ82" s="77">
        <f t="shared" ref="AZ82:BJ82" si="172">AN82+AZ74</f>
        <v>14.837928996404052</v>
      </c>
      <c r="BA82" s="77">
        <f t="shared" si="172"/>
        <v>14.837928996404052</v>
      </c>
      <c r="BB82" s="77">
        <f t="shared" si="172"/>
        <v>14.837928996404052</v>
      </c>
      <c r="BC82" s="77">
        <f t="shared" si="172"/>
        <v>14.837928996404052</v>
      </c>
      <c r="BD82" s="77">
        <f t="shared" si="172"/>
        <v>14.837928996404052</v>
      </c>
      <c r="BE82" s="77">
        <f t="shared" si="172"/>
        <v>14.837928996404052</v>
      </c>
      <c r="BF82" s="77">
        <f t="shared" si="172"/>
        <v>14.837928996404052</v>
      </c>
      <c r="BG82" s="77">
        <f t="shared" si="172"/>
        <v>14.837928996404052</v>
      </c>
      <c r="BH82" s="77">
        <f t="shared" si="172"/>
        <v>14.837928996404052</v>
      </c>
      <c r="BI82" s="77">
        <f t="shared" si="172"/>
        <v>14.837928996404052</v>
      </c>
      <c r="BJ82" s="77">
        <f t="shared" si="172"/>
        <v>14.837928996404052</v>
      </c>
      <c r="BK82" s="77">
        <f>AY82+BK74</f>
        <v>14.837928996404052</v>
      </c>
      <c r="BL82" s="77">
        <f t="shared" ref="BL82:BV82" si="173">AZ82+BL74</f>
        <v>14.837928996404052</v>
      </c>
      <c r="BM82" s="77">
        <f t="shared" si="173"/>
        <v>14.837928996404052</v>
      </c>
      <c r="BN82" s="77">
        <f t="shared" si="173"/>
        <v>14.837928996404052</v>
      </c>
      <c r="BO82" s="77">
        <f t="shared" si="173"/>
        <v>14.837928996404052</v>
      </c>
      <c r="BP82" s="77">
        <f t="shared" si="173"/>
        <v>14.837928996404052</v>
      </c>
      <c r="BQ82" s="77">
        <f t="shared" si="173"/>
        <v>14.837928996404052</v>
      </c>
      <c r="BR82" s="77">
        <f t="shared" si="173"/>
        <v>14.837928996404052</v>
      </c>
      <c r="BS82" s="77">
        <f t="shared" si="173"/>
        <v>14.837928996404052</v>
      </c>
      <c r="BT82" s="77">
        <f t="shared" si="173"/>
        <v>14.837928996404052</v>
      </c>
      <c r="BU82" s="77">
        <f t="shared" si="173"/>
        <v>14.837928996404052</v>
      </c>
      <c r="BV82" s="77">
        <f t="shared" si="173"/>
        <v>14.837928996404052</v>
      </c>
      <c r="BW82" s="77">
        <f>BK82+BW74</f>
        <v>14.837928996404052</v>
      </c>
      <c r="BX82" s="77">
        <f t="shared" ref="BX82:CH82" si="174">BL82+BX74</f>
        <v>14.837928996404052</v>
      </c>
      <c r="BY82" s="77">
        <f t="shared" si="174"/>
        <v>14.837928996404052</v>
      </c>
      <c r="BZ82" s="77">
        <f t="shared" si="174"/>
        <v>14.837928996404052</v>
      </c>
      <c r="CA82" s="77">
        <f t="shared" si="174"/>
        <v>14.837928996404052</v>
      </c>
      <c r="CB82" s="77">
        <f t="shared" si="174"/>
        <v>14.837928996404052</v>
      </c>
      <c r="CC82" s="77">
        <f t="shared" si="174"/>
        <v>14.837928996404052</v>
      </c>
      <c r="CD82" s="77">
        <f t="shared" si="174"/>
        <v>14.837928996404052</v>
      </c>
      <c r="CE82" s="77">
        <f t="shared" si="174"/>
        <v>14.837928996404052</v>
      </c>
      <c r="CF82" s="77">
        <f t="shared" si="174"/>
        <v>14.837928996404052</v>
      </c>
      <c r="CG82" s="77">
        <f t="shared" si="174"/>
        <v>14.837928996404052</v>
      </c>
      <c r="CH82" s="77">
        <f t="shared" si="174"/>
        <v>14.837928996404052</v>
      </c>
    </row>
    <row r="83" spans="1:86" x14ac:dyDescent="0.2">
      <c r="A83" s="98">
        <v>71</v>
      </c>
      <c r="B83" s="94" t="s">
        <v>171</v>
      </c>
      <c r="C83" s="111">
        <f t="shared" ref="C83:BN83" si="175">C82+C81</f>
        <v>52.340228996404051</v>
      </c>
      <c r="D83" s="111">
        <f t="shared" si="175"/>
        <v>28.067928996404053</v>
      </c>
      <c r="E83" s="111">
        <f t="shared" si="175"/>
        <v>17.025528996404052</v>
      </c>
      <c r="F83" s="111">
        <f t="shared" si="175"/>
        <v>14.837928996404052</v>
      </c>
      <c r="G83" s="111">
        <f t="shared" si="175"/>
        <v>14.837928996404052</v>
      </c>
      <c r="H83" s="111">
        <f t="shared" si="175"/>
        <v>15.046228996404052</v>
      </c>
      <c r="I83" s="111">
        <f t="shared" si="175"/>
        <v>22.963428996404055</v>
      </c>
      <c r="J83" s="111">
        <f t="shared" si="175"/>
        <v>53.486128996404055</v>
      </c>
      <c r="K83" s="111">
        <f t="shared" si="175"/>
        <v>83.696228996404045</v>
      </c>
      <c r="L83" s="111">
        <f t="shared" si="175"/>
        <v>100.67642899640404</v>
      </c>
      <c r="M83" s="111">
        <f t="shared" si="175"/>
        <v>108.69772899640407</v>
      </c>
      <c r="N83" s="111">
        <f t="shared" si="175"/>
        <v>77.13332899640406</v>
      </c>
      <c r="O83" s="111">
        <f t="shared" si="175"/>
        <v>52.340228996404051</v>
      </c>
      <c r="P83" s="77">
        <f t="shared" si="175"/>
        <v>28.067928996404053</v>
      </c>
      <c r="Q83" s="77">
        <f t="shared" si="175"/>
        <v>17.025528996404052</v>
      </c>
      <c r="R83" s="77">
        <f t="shared" si="175"/>
        <v>14.837928996404052</v>
      </c>
      <c r="S83" s="77">
        <f t="shared" si="175"/>
        <v>14.837928996404052</v>
      </c>
      <c r="T83" s="77">
        <f t="shared" si="175"/>
        <v>15.046228996404052</v>
      </c>
      <c r="U83" s="77">
        <f t="shared" si="175"/>
        <v>22.963428996404055</v>
      </c>
      <c r="V83" s="77">
        <f t="shared" si="175"/>
        <v>53.486128996404055</v>
      </c>
      <c r="W83" s="77">
        <f t="shared" si="175"/>
        <v>83.696228996404045</v>
      </c>
      <c r="X83" s="77">
        <f t="shared" si="175"/>
        <v>100.67642899640404</v>
      </c>
      <c r="Y83" s="77">
        <f t="shared" si="175"/>
        <v>108.69772899640407</v>
      </c>
      <c r="Z83" s="77">
        <f t="shared" si="175"/>
        <v>77.13332899640406</v>
      </c>
      <c r="AA83" s="77">
        <f t="shared" si="175"/>
        <v>52.340228996404051</v>
      </c>
      <c r="AB83" s="77">
        <f t="shared" si="175"/>
        <v>28.067928996404053</v>
      </c>
      <c r="AC83" s="77">
        <f t="shared" si="175"/>
        <v>17.025528996404052</v>
      </c>
      <c r="AD83" s="77">
        <f t="shared" si="175"/>
        <v>14.837928996404052</v>
      </c>
      <c r="AE83" s="77">
        <f t="shared" si="175"/>
        <v>14.837928996404052</v>
      </c>
      <c r="AF83" s="77">
        <f t="shared" si="175"/>
        <v>15.046228996404052</v>
      </c>
      <c r="AG83" s="77">
        <f t="shared" si="175"/>
        <v>22.963428996404055</v>
      </c>
      <c r="AH83" s="77">
        <f t="shared" si="175"/>
        <v>53.486128996404055</v>
      </c>
      <c r="AI83" s="77">
        <f t="shared" si="175"/>
        <v>83.696228996404045</v>
      </c>
      <c r="AJ83" s="77">
        <f t="shared" si="175"/>
        <v>100.67642899640404</v>
      </c>
      <c r="AK83" s="77">
        <f t="shared" si="175"/>
        <v>108.69772899640407</v>
      </c>
      <c r="AL83" s="77">
        <f t="shared" si="175"/>
        <v>77.13332899640406</v>
      </c>
      <c r="AM83" s="77">
        <f t="shared" si="175"/>
        <v>52.340228996404051</v>
      </c>
      <c r="AN83" s="77">
        <f t="shared" si="175"/>
        <v>28.067928996404053</v>
      </c>
      <c r="AO83" s="77">
        <f t="shared" si="175"/>
        <v>17.025528996404052</v>
      </c>
      <c r="AP83" s="77">
        <f t="shared" si="175"/>
        <v>14.837928996404052</v>
      </c>
      <c r="AQ83" s="77">
        <f t="shared" si="175"/>
        <v>14.837928996404052</v>
      </c>
      <c r="AR83" s="77">
        <f t="shared" si="175"/>
        <v>15.046228996404052</v>
      </c>
      <c r="AS83" s="77">
        <f t="shared" si="175"/>
        <v>22.963428996404055</v>
      </c>
      <c r="AT83" s="77">
        <f t="shared" si="175"/>
        <v>53.486128996404055</v>
      </c>
      <c r="AU83" s="77">
        <f t="shared" si="175"/>
        <v>83.696228996404045</v>
      </c>
      <c r="AV83" s="77">
        <f t="shared" si="175"/>
        <v>100.67642899640404</v>
      </c>
      <c r="AW83" s="77">
        <f t="shared" si="175"/>
        <v>108.69772899640407</v>
      </c>
      <c r="AX83" s="77">
        <f t="shared" si="175"/>
        <v>77.13332899640406</v>
      </c>
      <c r="AY83" s="77">
        <f t="shared" si="175"/>
        <v>52.340228996404051</v>
      </c>
      <c r="AZ83" s="77">
        <f t="shared" si="175"/>
        <v>28.067928996404053</v>
      </c>
      <c r="BA83" s="77">
        <f t="shared" si="175"/>
        <v>17.025528996404052</v>
      </c>
      <c r="BB83" s="77">
        <f t="shared" si="175"/>
        <v>14.837928996404052</v>
      </c>
      <c r="BC83" s="77">
        <f t="shared" si="175"/>
        <v>14.837928996404052</v>
      </c>
      <c r="BD83" s="77">
        <f t="shared" si="175"/>
        <v>15.046228996404052</v>
      </c>
      <c r="BE83" s="77">
        <f t="shared" si="175"/>
        <v>22.963428996404055</v>
      </c>
      <c r="BF83" s="77">
        <f t="shared" si="175"/>
        <v>53.486128996404055</v>
      </c>
      <c r="BG83" s="77">
        <f t="shared" si="175"/>
        <v>83.696228996404045</v>
      </c>
      <c r="BH83" s="77">
        <f t="shared" si="175"/>
        <v>100.67642899640404</v>
      </c>
      <c r="BI83" s="77">
        <f t="shared" si="175"/>
        <v>108.69772899640407</v>
      </c>
      <c r="BJ83" s="77">
        <f t="shared" si="175"/>
        <v>77.13332899640406</v>
      </c>
      <c r="BK83" s="77">
        <f t="shared" si="175"/>
        <v>52.340228996404051</v>
      </c>
      <c r="BL83" s="77">
        <f t="shared" si="175"/>
        <v>28.067928996404053</v>
      </c>
      <c r="BM83" s="77">
        <f t="shared" si="175"/>
        <v>17.025528996404052</v>
      </c>
      <c r="BN83" s="77">
        <f t="shared" si="175"/>
        <v>14.837928996404052</v>
      </c>
      <c r="BO83" s="77">
        <f t="shared" ref="BO83:CH83" si="176">BO82+BO81</f>
        <v>14.837928996404052</v>
      </c>
      <c r="BP83" s="77">
        <f t="shared" si="176"/>
        <v>15.046228996404052</v>
      </c>
      <c r="BQ83" s="77">
        <f t="shared" si="176"/>
        <v>22.963428996404055</v>
      </c>
      <c r="BR83" s="77">
        <f t="shared" si="176"/>
        <v>53.486128996404055</v>
      </c>
      <c r="BS83" s="77">
        <f t="shared" si="176"/>
        <v>83.696228996404045</v>
      </c>
      <c r="BT83" s="77">
        <f t="shared" si="176"/>
        <v>100.67642899640404</v>
      </c>
      <c r="BU83" s="77">
        <f t="shared" si="176"/>
        <v>108.69772899640407</v>
      </c>
      <c r="BV83" s="77">
        <f t="shared" si="176"/>
        <v>77.13332899640406</v>
      </c>
      <c r="BW83" s="77">
        <f t="shared" si="176"/>
        <v>52.340228996404051</v>
      </c>
      <c r="BX83" s="77">
        <f t="shared" si="176"/>
        <v>28.067928996404053</v>
      </c>
      <c r="BY83" s="77">
        <f t="shared" si="176"/>
        <v>17.025528996404052</v>
      </c>
      <c r="BZ83" s="77">
        <f t="shared" si="176"/>
        <v>14.837928996404052</v>
      </c>
      <c r="CA83" s="77">
        <f t="shared" si="176"/>
        <v>14.837928996404052</v>
      </c>
      <c r="CB83" s="77">
        <f t="shared" si="176"/>
        <v>15.046228996404052</v>
      </c>
      <c r="CC83" s="77">
        <f t="shared" si="176"/>
        <v>22.963428996404055</v>
      </c>
      <c r="CD83" s="77">
        <f t="shared" si="176"/>
        <v>53.486128996404055</v>
      </c>
      <c r="CE83" s="77">
        <f t="shared" si="176"/>
        <v>83.696228996404045</v>
      </c>
      <c r="CF83" s="77">
        <f t="shared" si="176"/>
        <v>100.67642899640404</v>
      </c>
      <c r="CG83" s="77">
        <f t="shared" si="176"/>
        <v>108.69772899640407</v>
      </c>
      <c r="CH83" s="77">
        <f t="shared" si="176"/>
        <v>77.13332899640406</v>
      </c>
    </row>
    <row r="84" spans="1:86" x14ac:dyDescent="0.2">
      <c r="A84" s="98">
        <v>72</v>
      </c>
      <c r="B84" s="94" t="s">
        <v>172</v>
      </c>
      <c r="C84" s="112">
        <v>1522</v>
      </c>
      <c r="D84" s="113">
        <v>1540</v>
      </c>
      <c r="E84" s="113">
        <v>1553</v>
      </c>
      <c r="F84" s="113">
        <v>1523</v>
      </c>
      <c r="G84" s="113">
        <v>1530</v>
      </c>
      <c r="H84" s="113">
        <v>1529</v>
      </c>
      <c r="I84" s="113">
        <v>1525</v>
      </c>
      <c r="J84" s="113">
        <v>1518</v>
      </c>
      <c r="K84" s="113">
        <v>1530</v>
      </c>
      <c r="L84" s="113">
        <v>1534</v>
      </c>
      <c r="M84" s="113">
        <v>1534</v>
      </c>
      <c r="N84" s="114">
        <v>1563</v>
      </c>
      <c r="O84" s="115">
        <f>C84+O73</f>
        <v>1522</v>
      </c>
      <c r="P84" s="78">
        <f t="shared" ref="P84:Z84" si="177">D84+P73</f>
        <v>1540</v>
      </c>
      <c r="Q84" s="78">
        <f t="shared" si="177"/>
        <v>1553</v>
      </c>
      <c r="R84" s="78">
        <f t="shared" si="177"/>
        <v>1523</v>
      </c>
      <c r="S84" s="78">
        <f t="shared" si="177"/>
        <v>1530</v>
      </c>
      <c r="T84" s="78">
        <f t="shared" si="177"/>
        <v>1529</v>
      </c>
      <c r="U84" s="78">
        <f t="shared" si="177"/>
        <v>1525</v>
      </c>
      <c r="V84" s="78">
        <f t="shared" si="177"/>
        <v>1518</v>
      </c>
      <c r="W84" s="78">
        <f t="shared" si="177"/>
        <v>1530</v>
      </c>
      <c r="X84" s="78">
        <f t="shared" si="177"/>
        <v>1534</v>
      </c>
      <c r="Y84" s="78">
        <f t="shared" si="177"/>
        <v>1534</v>
      </c>
      <c r="Z84" s="78">
        <f t="shared" si="177"/>
        <v>1563</v>
      </c>
      <c r="AA84" s="78">
        <f>O84+AA73</f>
        <v>1522</v>
      </c>
      <c r="AB84" s="78">
        <f t="shared" ref="AB84:AL84" si="178">P84+AB73</f>
        <v>1540</v>
      </c>
      <c r="AC84" s="78">
        <f t="shared" si="178"/>
        <v>1553</v>
      </c>
      <c r="AD84" s="78">
        <f t="shared" si="178"/>
        <v>1523</v>
      </c>
      <c r="AE84" s="78">
        <f t="shared" si="178"/>
        <v>1530</v>
      </c>
      <c r="AF84" s="78">
        <f t="shared" si="178"/>
        <v>1529</v>
      </c>
      <c r="AG84" s="78">
        <f t="shared" si="178"/>
        <v>1525</v>
      </c>
      <c r="AH84" s="78">
        <f t="shared" si="178"/>
        <v>1518</v>
      </c>
      <c r="AI84" s="78">
        <f t="shared" si="178"/>
        <v>1530</v>
      </c>
      <c r="AJ84" s="78">
        <f t="shared" si="178"/>
        <v>1534</v>
      </c>
      <c r="AK84" s="78">
        <f t="shared" si="178"/>
        <v>1534</v>
      </c>
      <c r="AL84" s="78">
        <f t="shared" si="178"/>
        <v>1563</v>
      </c>
      <c r="AM84" s="78">
        <f>AA84+AM73</f>
        <v>1522</v>
      </c>
      <c r="AN84" s="78">
        <f t="shared" ref="AN84:AX84" si="179">AB84+AN73</f>
        <v>1540</v>
      </c>
      <c r="AO84" s="78">
        <f t="shared" si="179"/>
        <v>1553</v>
      </c>
      <c r="AP84" s="78">
        <f t="shared" si="179"/>
        <v>1523</v>
      </c>
      <c r="AQ84" s="78">
        <f t="shared" si="179"/>
        <v>1530</v>
      </c>
      <c r="AR84" s="78">
        <f t="shared" si="179"/>
        <v>1529</v>
      </c>
      <c r="AS84" s="78">
        <f t="shared" si="179"/>
        <v>1525</v>
      </c>
      <c r="AT84" s="78">
        <f t="shared" si="179"/>
        <v>1518</v>
      </c>
      <c r="AU84" s="78">
        <f t="shared" si="179"/>
        <v>1530</v>
      </c>
      <c r="AV84" s="78">
        <f t="shared" si="179"/>
        <v>1534</v>
      </c>
      <c r="AW84" s="78">
        <f t="shared" si="179"/>
        <v>1534</v>
      </c>
      <c r="AX84" s="78">
        <f t="shared" si="179"/>
        <v>1563</v>
      </c>
      <c r="AY84" s="78">
        <f>AM84+AY73</f>
        <v>1522</v>
      </c>
      <c r="AZ84" s="78">
        <f t="shared" ref="AZ84:BJ84" si="180">AN84+AZ73</f>
        <v>1540</v>
      </c>
      <c r="BA84" s="78">
        <f t="shared" si="180"/>
        <v>1553</v>
      </c>
      <c r="BB84" s="78">
        <f t="shared" si="180"/>
        <v>1523</v>
      </c>
      <c r="BC84" s="78">
        <f t="shared" si="180"/>
        <v>1530</v>
      </c>
      <c r="BD84" s="78">
        <f t="shared" si="180"/>
        <v>1529</v>
      </c>
      <c r="BE84" s="78">
        <f t="shared" si="180"/>
        <v>1525</v>
      </c>
      <c r="BF84" s="78">
        <f t="shared" si="180"/>
        <v>1518</v>
      </c>
      <c r="BG84" s="78">
        <f t="shared" si="180"/>
        <v>1530</v>
      </c>
      <c r="BH84" s="78">
        <f t="shared" si="180"/>
        <v>1534</v>
      </c>
      <c r="BI84" s="78">
        <f t="shared" si="180"/>
        <v>1534</v>
      </c>
      <c r="BJ84" s="78">
        <f t="shared" si="180"/>
        <v>1563</v>
      </c>
      <c r="BK84" s="78">
        <f>AY84+BK73</f>
        <v>1522</v>
      </c>
      <c r="BL84" s="78">
        <f t="shared" ref="BL84:BV84" si="181">AZ84+BL73</f>
        <v>1540</v>
      </c>
      <c r="BM84" s="78">
        <f t="shared" si="181"/>
        <v>1553</v>
      </c>
      <c r="BN84" s="78">
        <f t="shared" si="181"/>
        <v>1523</v>
      </c>
      <c r="BO84" s="78">
        <f t="shared" si="181"/>
        <v>1530</v>
      </c>
      <c r="BP84" s="78">
        <f t="shared" si="181"/>
        <v>1529</v>
      </c>
      <c r="BQ84" s="78">
        <f t="shared" si="181"/>
        <v>1525</v>
      </c>
      <c r="BR84" s="78">
        <f t="shared" si="181"/>
        <v>1518</v>
      </c>
      <c r="BS84" s="78">
        <f t="shared" si="181"/>
        <v>1530</v>
      </c>
      <c r="BT84" s="78">
        <f t="shared" si="181"/>
        <v>1534</v>
      </c>
      <c r="BU84" s="78">
        <f t="shared" si="181"/>
        <v>1534</v>
      </c>
      <c r="BV84" s="78">
        <f t="shared" si="181"/>
        <v>1563</v>
      </c>
      <c r="BW84" s="78">
        <f>BK84+BW73</f>
        <v>1522</v>
      </c>
      <c r="BX84" s="78">
        <f t="shared" ref="BX84:CH84" si="182">BL84+BX73</f>
        <v>1540</v>
      </c>
      <c r="BY84" s="78">
        <f t="shared" si="182"/>
        <v>1553</v>
      </c>
      <c r="BZ84" s="78">
        <f t="shared" si="182"/>
        <v>1523</v>
      </c>
      <c r="CA84" s="78">
        <f t="shared" si="182"/>
        <v>1530</v>
      </c>
      <c r="CB84" s="78">
        <f t="shared" si="182"/>
        <v>1529</v>
      </c>
      <c r="CC84" s="78">
        <f t="shared" si="182"/>
        <v>1525</v>
      </c>
      <c r="CD84" s="78">
        <f t="shared" si="182"/>
        <v>1518</v>
      </c>
      <c r="CE84" s="78">
        <f t="shared" si="182"/>
        <v>1530</v>
      </c>
      <c r="CF84" s="78">
        <f t="shared" si="182"/>
        <v>1534</v>
      </c>
      <c r="CG84" s="78">
        <f t="shared" si="182"/>
        <v>1534</v>
      </c>
      <c r="CH84" s="78">
        <f t="shared" si="182"/>
        <v>1563</v>
      </c>
    </row>
    <row r="85" spans="1:86" x14ac:dyDescent="0.2">
      <c r="A85" s="98">
        <v>73</v>
      </c>
      <c r="B85" s="94" t="s">
        <v>173</v>
      </c>
      <c r="C85" s="35">
        <f t="shared" ref="C85:N85" si="183">C84*C83</f>
        <v>79661.828532526968</v>
      </c>
      <c r="D85" s="35">
        <f t="shared" si="183"/>
        <v>43224.610654462238</v>
      </c>
      <c r="E85" s="35">
        <f t="shared" si="183"/>
        <v>26440.646531415492</v>
      </c>
      <c r="F85" s="35">
        <f t="shared" si="183"/>
        <v>22598.165861523372</v>
      </c>
      <c r="G85" s="35">
        <f t="shared" si="183"/>
        <v>22702.031364498202</v>
      </c>
      <c r="H85" s="35">
        <f t="shared" si="183"/>
        <v>23005.684135501797</v>
      </c>
      <c r="I85" s="35">
        <f t="shared" si="183"/>
        <v>35019.229219516186</v>
      </c>
      <c r="J85" s="35">
        <f t="shared" si="183"/>
        <v>81191.943816541359</v>
      </c>
      <c r="K85" s="35">
        <f t="shared" si="183"/>
        <v>128055.23036449819</v>
      </c>
      <c r="L85" s="35">
        <f t="shared" si="183"/>
        <v>154437.64208048381</v>
      </c>
      <c r="M85" s="35">
        <f t="shared" si="183"/>
        <v>166742.31628048385</v>
      </c>
      <c r="N85" s="35">
        <f t="shared" si="183"/>
        <v>120559.39322137955</v>
      </c>
      <c r="O85" s="116">
        <f>O84*O83</f>
        <v>79661.828532526968</v>
      </c>
      <c r="P85" s="79">
        <f t="shared" ref="P85:Z85" si="184">P84*P83</f>
        <v>43224.610654462238</v>
      </c>
      <c r="Q85" s="79">
        <f t="shared" si="184"/>
        <v>26440.646531415492</v>
      </c>
      <c r="R85" s="79">
        <f t="shared" si="184"/>
        <v>22598.165861523372</v>
      </c>
      <c r="S85" s="79">
        <f t="shared" si="184"/>
        <v>22702.031364498202</v>
      </c>
      <c r="T85" s="79">
        <f t="shared" si="184"/>
        <v>23005.684135501797</v>
      </c>
      <c r="U85" s="79">
        <f t="shared" si="184"/>
        <v>35019.229219516186</v>
      </c>
      <c r="V85" s="79">
        <f t="shared" si="184"/>
        <v>81191.943816541359</v>
      </c>
      <c r="W85" s="79">
        <f t="shared" si="184"/>
        <v>128055.23036449819</v>
      </c>
      <c r="X85" s="79">
        <f t="shared" si="184"/>
        <v>154437.64208048381</v>
      </c>
      <c r="Y85" s="79">
        <f t="shared" si="184"/>
        <v>166742.31628048385</v>
      </c>
      <c r="Z85" s="79">
        <f t="shared" si="184"/>
        <v>120559.39322137955</v>
      </c>
      <c r="AA85" s="79">
        <f>AA84*AA83</f>
        <v>79661.828532526968</v>
      </c>
      <c r="AB85" s="79">
        <f t="shared" ref="AB85:AL85" si="185">AB84*AB83</f>
        <v>43224.610654462238</v>
      </c>
      <c r="AC85" s="79">
        <f t="shared" si="185"/>
        <v>26440.646531415492</v>
      </c>
      <c r="AD85" s="79">
        <f t="shared" si="185"/>
        <v>22598.165861523372</v>
      </c>
      <c r="AE85" s="79">
        <f t="shared" si="185"/>
        <v>22702.031364498202</v>
      </c>
      <c r="AF85" s="79">
        <f t="shared" si="185"/>
        <v>23005.684135501797</v>
      </c>
      <c r="AG85" s="79">
        <f t="shared" si="185"/>
        <v>35019.229219516186</v>
      </c>
      <c r="AH85" s="79">
        <f t="shared" si="185"/>
        <v>81191.943816541359</v>
      </c>
      <c r="AI85" s="79">
        <f t="shared" si="185"/>
        <v>128055.23036449819</v>
      </c>
      <c r="AJ85" s="79">
        <f t="shared" si="185"/>
        <v>154437.64208048381</v>
      </c>
      <c r="AK85" s="79">
        <f t="shared" si="185"/>
        <v>166742.31628048385</v>
      </c>
      <c r="AL85" s="79">
        <f t="shared" si="185"/>
        <v>120559.39322137955</v>
      </c>
      <c r="AM85" s="79">
        <f>AM84*AM83</f>
        <v>79661.828532526968</v>
      </c>
      <c r="AN85" s="79">
        <f t="shared" ref="AN85:AX85" si="186">AN84*AN83</f>
        <v>43224.610654462238</v>
      </c>
      <c r="AO85" s="79">
        <f t="shared" si="186"/>
        <v>26440.646531415492</v>
      </c>
      <c r="AP85" s="79">
        <f t="shared" si="186"/>
        <v>22598.165861523372</v>
      </c>
      <c r="AQ85" s="79">
        <f t="shared" si="186"/>
        <v>22702.031364498202</v>
      </c>
      <c r="AR85" s="79">
        <f t="shared" si="186"/>
        <v>23005.684135501797</v>
      </c>
      <c r="AS85" s="79">
        <f t="shared" si="186"/>
        <v>35019.229219516186</v>
      </c>
      <c r="AT85" s="79">
        <f t="shared" si="186"/>
        <v>81191.943816541359</v>
      </c>
      <c r="AU85" s="79">
        <f t="shared" si="186"/>
        <v>128055.23036449819</v>
      </c>
      <c r="AV85" s="79">
        <f t="shared" si="186"/>
        <v>154437.64208048381</v>
      </c>
      <c r="AW85" s="79">
        <f t="shared" si="186"/>
        <v>166742.31628048385</v>
      </c>
      <c r="AX85" s="79">
        <f t="shared" si="186"/>
        <v>120559.39322137955</v>
      </c>
      <c r="AY85" s="79">
        <f>AY84*AY83</f>
        <v>79661.828532526968</v>
      </c>
      <c r="AZ85" s="79">
        <f t="shared" ref="AZ85:BJ85" si="187">AZ84*AZ83</f>
        <v>43224.610654462238</v>
      </c>
      <c r="BA85" s="79">
        <f t="shared" si="187"/>
        <v>26440.646531415492</v>
      </c>
      <c r="BB85" s="79">
        <f t="shared" si="187"/>
        <v>22598.165861523372</v>
      </c>
      <c r="BC85" s="79">
        <f t="shared" si="187"/>
        <v>22702.031364498202</v>
      </c>
      <c r="BD85" s="79">
        <f t="shared" si="187"/>
        <v>23005.684135501797</v>
      </c>
      <c r="BE85" s="79">
        <f t="shared" si="187"/>
        <v>35019.229219516186</v>
      </c>
      <c r="BF85" s="79">
        <f t="shared" si="187"/>
        <v>81191.943816541359</v>
      </c>
      <c r="BG85" s="79">
        <f t="shared" si="187"/>
        <v>128055.23036449819</v>
      </c>
      <c r="BH85" s="79">
        <f t="shared" si="187"/>
        <v>154437.64208048381</v>
      </c>
      <c r="BI85" s="79">
        <f t="shared" si="187"/>
        <v>166742.31628048385</v>
      </c>
      <c r="BJ85" s="79">
        <f t="shared" si="187"/>
        <v>120559.39322137955</v>
      </c>
      <c r="BK85" s="79">
        <f>BK84*BK83</f>
        <v>79661.828532526968</v>
      </c>
      <c r="BL85" s="79">
        <f t="shared" ref="BL85:BV85" si="188">BL84*BL83</f>
        <v>43224.610654462238</v>
      </c>
      <c r="BM85" s="79">
        <f t="shared" si="188"/>
        <v>26440.646531415492</v>
      </c>
      <c r="BN85" s="79">
        <f t="shared" si="188"/>
        <v>22598.165861523372</v>
      </c>
      <c r="BO85" s="79">
        <f t="shared" si="188"/>
        <v>22702.031364498202</v>
      </c>
      <c r="BP85" s="79">
        <f t="shared" si="188"/>
        <v>23005.684135501797</v>
      </c>
      <c r="BQ85" s="79">
        <f t="shared" si="188"/>
        <v>35019.229219516186</v>
      </c>
      <c r="BR85" s="79">
        <f t="shared" si="188"/>
        <v>81191.943816541359</v>
      </c>
      <c r="BS85" s="79">
        <f t="shared" si="188"/>
        <v>128055.23036449819</v>
      </c>
      <c r="BT85" s="79">
        <f t="shared" si="188"/>
        <v>154437.64208048381</v>
      </c>
      <c r="BU85" s="79">
        <f t="shared" si="188"/>
        <v>166742.31628048385</v>
      </c>
      <c r="BV85" s="79">
        <f t="shared" si="188"/>
        <v>120559.39322137955</v>
      </c>
      <c r="BW85" s="79">
        <f>BW84*BW83</f>
        <v>79661.828532526968</v>
      </c>
      <c r="BX85" s="79">
        <f t="shared" ref="BX85:CH85" si="189">BX84*BX83</f>
        <v>43224.610654462238</v>
      </c>
      <c r="BY85" s="79">
        <f t="shared" si="189"/>
        <v>26440.646531415492</v>
      </c>
      <c r="BZ85" s="79">
        <f t="shared" si="189"/>
        <v>22598.165861523372</v>
      </c>
      <c r="CA85" s="79">
        <f t="shared" si="189"/>
        <v>22702.031364498202</v>
      </c>
      <c r="CB85" s="79">
        <f t="shared" si="189"/>
        <v>23005.684135501797</v>
      </c>
      <c r="CC85" s="79">
        <f t="shared" si="189"/>
        <v>35019.229219516186</v>
      </c>
      <c r="CD85" s="79">
        <f t="shared" si="189"/>
        <v>81191.943816541359</v>
      </c>
      <c r="CE85" s="79">
        <f t="shared" si="189"/>
        <v>128055.23036449819</v>
      </c>
      <c r="CF85" s="79">
        <f t="shared" si="189"/>
        <v>154437.64208048381</v>
      </c>
      <c r="CG85" s="79">
        <f t="shared" si="189"/>
        <v>166742.31628048385</v>
      </c>
      <c r="CH85" s="79">
        <f t="shared" si="189"/>
        <v>120559.39322137955</v>
      </c>
    </row>
    <row r="86" spans="1:86" x14ac:dyDescent="0.2">
      <c r="A86" s="98">
        <v>74</v>
      </c>
      <c r="B86" s="94" t="s">
        <v>174</v>
      </c>
      <c r="C86" s="80">
        <v>75954.726299999995</v>
      </c>
      <c r="D86" s="81">
        <v>50420.299200000001</v>
      </c>
      <c r="E86" s="81">
        <v>28980.1041</v>
      </c>
      <c r="F86" s="81">
        <v>20420.211599999999</v>
      </c>
      <c r="G86" s="81">
        <v>21438.544699999999</v>
      </c>
      <c r="H86" s="81">
        <v>23950.680100000001</v>
      </c>
      <c r="I86" s="81">
        <v>32396.5344</v>
      </c>
      <c r="J86" s="81">
        <v>56166.900299999994</v>
      </c>
      <c r="K86" s="81">
        <v>112516.9955</v>
      </c>
      <c r="L86" s="81">
        <v>164957.90169999999</v>
      </c>
      <c r="M86" s="81">
        <v>172699.31200000001</v>
      </c>
      <c r="N86" s="82">
        <v>153236.47940000001</v>
      </c>
      <c r="O86" s="105" t="s">
        <v>175</v>
      </c>
      <c r="P86" s="70" t="s">
        <v>175</v>
      </c>
      <c r="Q86" s="70" t="s">
        <v>175</v>
      </c>
      <c r="R86" s="70" t="s">
        <v>175</v>
      </c>
      <c r="S86" s="70" t="s">
        <v>175</v>
      </c>
      <c r="T86" s="70" t="s">
        <v>175</v>
      </c>
      <c r="U86" s="70" t="s">
        <v>175</v>
      </c>
      <c r="V86" s="70" t="s">
        <v>175</v>
      </c>
      <c r="W86" s="70" t="s">
        <v>175</v>
      </c>
      <c r="X86" s="70" t="s">
        <v>175</v>
      </c>
      <c r="Y86" s="70" t="s">
        <v>175</v>
      </c>
      <c r="Z86" s="70" t="s">
        <v>175</v>
      </c>
      <c r="AA86" s="70" t="s">
        <v>175</v>
      </c>
      <c r="AB86" s="70" t="s">
        <v>175</v>
      </c>
      <c r="AC86" s="70" t="s">
        <v>175</v>
      </c>
      <c r="AD86" s="70" t="s">
        <v>175</v>
      </c>
      <c r="AE86" s="70" t="s">
        <v>175</v>
      </c>
      <c r="AF86" s="70" t="s">
        <v>175</v>
      </c>
      <c r="AG86" s="70" t="s">
        <v>175</v>
      </c>
      <c r="AH86" s="70" t="s">
        <v>175</v>
      </c>
      <c r="AI86" s="70" t="s">
        <v>175</v>
      </c>
      <c r="AJ86" s="70" t="s">
        <v>175</v>
      </c>
      <c r="AK86" s="70" t="s">
        <v>175</v>
      </c>
      <c r="AL86" s="70" t="s">
        <v>175</v>
      </c>
      <c r="AM86" s="70" t="s">
        <v>175</v>
      </c>
      <c r="AN86" s="70" t="s">
        <v>175</v>
      </c>
      <c r="AO86" s="70" t="s">
        <v>175</v>
      </c>
      <c r="AP86" s="70" t="s">
        <v>175</v>
      </c>
      <c r="AQ86" s="70" t="s">
        <v>175</v>
      </c>
      <c r="AR86" s="70" t="s">
        <v>175</v>
      </c>
      <c r="AS86" s="70" t="s">
        <v>175</v>
      </c>
      <c r="AT86" s="70" t="s">
        <v>175</v>
      </c>
      <c r="AU86" s="70" t="s">
        <v>175</v>
      </c>
      <c r="AV86" s="70" t="s">
        <v>175</v>
      </c>
      <c r="AW86" s="70" t="s">
        <v>175</v>
      </c>
      <c r="AX86" s="70" t="s">
        <v>175</v>
      </c>
      <c r="AY86" s="70" t="s">
        <v>175</v>
      </c>
      <c r="AZ86" s="70" t="s">
        <v>175</v>
      </c>
      <c r="BA86" s="70" t="s">
        <v>175</v>
      </c>
      <c r="BB86" s="70" t="s">
        <v>175</v>
      </c>
      <c r="BC86" s="70" t="s">
        <v>175</v>
      </c>
      <c r="BD86" s="70" t="s">
        <v>175</v>
      </c>
      <c r="BE86" s="70" t="s">
        <v>175</v>
      </c>
      <c r="BF86" s="70" t="s">
        <v>175</v>
      </c>
      <c r="BG86" s="70" t="s">
        <v>175</v>
      </c>
      <c r="BH86" s="70" t="s">
        <v>175</v>
      </c>
      <c r="BI86" s="70" t="s">
        <v>175</v>
      </c>
      <c r="BJ86" s="70" t="s">
        <v>175</v>
      </c>
      <c r="BK86" s="70" t="s">
        <v>175</v>
      </c>
      <c r="BL86" s="70" t="s">
        <v>175</v>
      </c>
      <c r="BM86" s="70" t="s">
        <v>175</v>
      </c>
      <c r="BN86" s="70" t="s">
        <v>175</v>
      </c>
      <c r="BO86" s="70" t="s">
        <v>175</v>
      </c>
      <c r="BP86" s="70" t="s">
        <v>175</v>
      </c>
      <c r="BQ86" s="70" t="s">
        <v>175</v>
      </c>
      <c r="BR86" s="70" t="s">
        <v>175</v>
      </c>
      <c r="BS86" s="70" t="s">
        <v>175</v>
      </c>
      <c r="BT86" s="70" t="s">
        <v>175</v>
      </c>
      <c r="BU86" s="70" t="s">
        <v>175</v>
      </c>
      <c r="BV86" s="70" t="s">
        <v>175</v>
      </c>
      <c r="BW86" s="70" t="s">
        <v>175</v>
      </c>
      <c r="BX86" s="70" t="s">
        <v>175</v>
      </c>
      <c r="BY86" s="70" t="s">
        <v>175</v>
      </c>
      <c r="BZ86" s="70" t="s">
        <v>175</v>
      </c>
      <c r="CA86" s="70" t="s">
        <v>175</v>
      </c>
      <c r="CB86" s="70" t="s">
        <v>175</v>
      </c>
      <c r="CC86" s="70" t="s">
        <v>175</v>
      </c>
      <c r="CD86" s="70" t="s">
        <v>175</v>
      </c>
      <c r="CE86" s="70" t="s">
        <v>175</v>
      </c>
      <c r="CF86" s="70" t="s">
        <v>175</v>
      </c>
      <c r="CG86" s="70" t="s">
        <v>175</v>
      </c>
      <c r="CH86" s="70" t="s">
        <v>175</v>
      </c>
    </row>
    <row r="87" spans="1:86" x14ac:dyDescent="0.2">
      <c r="A87" s="98">
        <v>75</v>
      </c>
      <c r="B87" s="94" t="s">
        <v>176</v>
      </c>
      <c r="C87" s="72">
        <f>C84*(C80*C$15+C82)</f>
        <v>57306.047068395907</v>
      </c>
      <c r="D87" s="72">
        <f t="shared" ref="D87:BO87" si="190">D84*(D80*D$15+D82)</f>
        <v>33117.696543706872</v>
      </c>
      <c r="E87" s="72">
        <f t="shared" si="190"/>
        <v>23366.864912137833</v>
      </c>
      <c r="F87" s="72">
        <f t="shared" si="190"/>
        <v>22598.165861523372</v>
      </c>
      <c r="G87" s="72">
        <f t="shared" si="190"/>
        <v>22702.031364498202</v>
      </c>
      <c r="H87" s="72">
        <f t="shared" si="190"/>
        <v>25554.24134787792</v>
      </c>
      <c r="I87" s="72">
        <f t="shared" si="190"/>
        <v>56942.411239779787</v>
      </c>
      <c r="J87" s="72">
        <f t="shared" si="190"/>
        <v>102540.0520060697</v>
      </c>
      <c r="K87" s="72">
        <f t="shared" si="190"/>
        <v>146225.10607200451</v>
      </c>
      <c r="L87" s="72">
        <f t="shared" si="190"/>
        <v>165943.3517541317</v>
      </c>
      <c r="M87" s="72">
        <f t="shared" si="190"/>
        <v>141493.7521926717</v>
      </c>
      <c r="N87" s="72">
        <f t="shared" si="190"/>
        <v>105254.13222820011</v>
      </c>
      <c r="O87" s="72">
        <f t="shared" si="190"/>
        <v>57306.043641199496</v>
      </c>
      <c r="P87" s="72">
        <f t="shared" si="190"/>
        <v>33117.695530306824</v>
      </c>
      <c r="Q87" s="72">
        <f t="shared" si="190"/>
        <v>23366.864880201749</v>
      </c>
      <c r="R87" s="72">
        <f t="shared" si="190"/>
        <v>22598.165861523372</v>
      </c>
      <c r="S87" s="72">
        <f t="shared" si="190"/>
        <v>22702.031364498202</v>
      </c>
      <c r="T87" s="72">
        <f t="shared" si="190"/>
        <v>25554.241064895003</v>
      </c>
      <c r="U87" s="72">
        <f t="shared" si="190"/>
        <v>56942.407852868506</v>
      </c>
      <c r="V87" s="72">
        <f t="shared" si="190"/>
        <v>102540.04410833548</v>
      </c>
      <c r="W87" s="72">
        <f t="shared" si="190"/>
        <v>146225.09388004927</v>
      </c>
      <c r="X87" s="72">
        <f t="shared" si="190"/>
        <v>165943.33762180735</v>
      </c>
      <c r="Y87" s="72">
        <f t="shared" si="190"/>
        <v>141493.74047356794</v>
      </c>
      <c r="Z87" s="72">
        <f t="shared" si="190"/>
        <v>105254.12412848507</v>
      </c>
      <c r="AA87" s="72">
        <f t="shared" si="190"/>
        <v>57306.043641199496</v>
      </c>
      <c r="AB87" s="72">
        <f t="shared" si="190"/>
        <v>33117.695530306824</v>
      </c>
      <c r="AC87" s="72">
        <f t="shared" si="190"/>
        <v>23366.864880201749</v>
      </c>
      <c r="AD87" s="72">
        <f t="shared" si="190"/>
        <v>22598.165861523372</v>
      </c>
      <c r="AE87" s="72">
        <f t="shared" si="190"/>
        <v>22702.031364498202</v>
      </c>
      <c r="AF87" s="72">
        <f t="shared" si="190"/>
        <v>25554.241064895003</v>
      </c>
      <c r="AG87" s="72">
        <f t="shared" si="190"/>
        <v>56942.407852868506</v>
      </c>
      <c r="AH87" s="72">
        <f t="shared" si="190"/>
        <v>102540.04410833548</v>
      </c>
      <c r="AI87" s="72">
        <f t="shared" si="190"/>
        <v>146225.09388004927</v>
      </c>
      <c r="AJ87" s="72">
        <f t="shared" si="190"/>
        <v>165943.33762180735</v>
      </c>
      <c r="AK87" s="72">
        <f t="shared" si="190"/>
        <v>141493.74047356794</v>
      </c>
      <c r="AL87" s="72">
        <f t="shared" si="190"/>
        <v>105254.12412848507</v>
      </c>
      <c r="AM87" s="72">
        <f t="shared" si="190"/>
        <v>57306.043641199496</v>
      </c>
      <c r="AN87" s="72">
        <f t="shared" si="190"/>
        <v>33117.695530306824</v>
      </c>
      <c r="AO87" s="72">
        <f t="shared" si="190"/>
        <v>23366.864880201749</v>
      </c>
      <c r="AP87" s="72">
        <f t="shared" si="190"/>
        <v>22598.165861523372</v>
      </c>
      <c r="AQ87" s="72">
        <f t="shared" si="190"/>
        <v>22702.031364498202</v>
      </c>
      <c r="AR87" s="72">
        <f t="shared" si="190"/>
        <v>25554.241064895003</v>
      </c>
      <c r="AS87" s="72">
        <f t="shared" si="190"/>
        <v>56942.407852868506</v>
      </c>
      <c r="AT87" s="72">
        <f t="shared" si="190"/>
        <v>102540.04410833548</v>
      </c>
      <c r="AU87" s="72">
        <f t="shared" si="190"/>
        <v>146225.09388004927</v>
      </c>
      <c r="AV87" s="72">
        <f t="shared" si="190"/>
        <v>165943.33762180735</v>
      </c>
      <c r="AW87" s="72">
        <f t="shared" si="190"/>
        <v>141493.74047356794</v>
      </c>
      <c r="AX87" s="72">
        <f t="shared" si="190"/>
        <v>105254.12412848507</v>
      </c>
      <c r="AY87" s="72">
        <f t="shared" si="190"/>
        <v>57306.043641199496</v>
      </c>
      <c r="AZ87" s="72">
        <f t="shared" si="190"/>
        <v>33117.695530306824</v>
      </c>
      <c r="BA87" s="72">
        <f t="shared" si="190"/>
        <v>23366.864880201749</v>
      </c>
      <c r="BB87" s="72">
        <f t="shared" si="190"/>
        <v>22598.165861523372</v>
      </c>
      <c r="BC87" s="72">
        <f t="shared" si="190"/>
        <v>22702.031364498202</v>
      </c>
      <c r="BD87" s="72">
        <f t="shared" si="190"/>
        <v>25554.241064895003</v>
      </c>
      <c r="BE87" s="72">
        <f t="shared" si="190"/>
        <v>56942.407852868506</v>
      </c>
      <c r="BF87" s="72">
        <f t="shared" si="190"/>
        <v>102540.04410833548</v>
      </c>
      <c r="BG87" s="72">
        <f t="shared" si="190"/>
        <v>146225.09388004927</v>
      </c>
      <c r="BH87" s="72">
        <f t="shared" si="190"/>
        <v>165943.33762180735</v>
      </c>
      <c r="BI87" s="72">
        <f t="shared" si="190"/>
        <v>141493.74047356794</v>
      </c>
      <c r="BJ87" s="72">
        <f t="shared" si="190"/>
        <v>105254.12412848507</v>
      </c>
      <c r="BK87" s="72">
        <f t="shared" si="190"/>
        <v>57306.043641199496</v>
      </c>
      <c r="BL87" s="72">
        <f t="shared" si="190"/>
        <v>33117.695530306824</v>
      </c>
      <c r="BM87" s="72">
        <f t="shared" si="190"/>
        <v>23366.864880201749</v>
      </c>
      <c r="BN87" s="72">
        <f t="shared" si="190"/>
        <v>22598.165861523372</v>
      </c>
      <c r="BO87" s="72">
        <f t="shared" si="190"/>
        <v>22702.031364498202</v>
      </c>
      <c r="BP87" s="72">
        <f t="shared" ref="BP87:CH87" si="191">BP84*(BP80*BP$15+BP82)</f>
        <v>25554.241064895003</v>
      </c>
      <c r="BQ87" s="72">
        <f t="shared" si="191"/>
        <v>56942.407852868506</v>
      </c>
      <c r="BR87" s="72">
        <f t="shared" si="191"/>
        <v>102540.04410833548</v>
      </c>
      <c r="BS87" s="72">
        <f t="shared" si="191"/>
        <v>146225.09388004927</v>
      </c>
      <c r="BT87" s="72">
        <f t="shared" si="191"/>
        <v>165943.33762180735</v>
      </c>
      <c r="BU87" s="72">
        <f t="shared" si="191"/>
        <v>141493.74047356794</v>
      </c>
      <c r="BV87" s="72">
        <f t="shared" si="191"/>
        <v>105254.12412848507</v>
      </c>
      <c r="BW87" s="72">
        <f t="shared" si="191"/>
        <v>57306.043641199496</v>
      </c>
      <c r="BX87" s="72">
        <f t="shared" si="191"/>
        <v>33117.695530306824</v>
      </c>
      <c r="BY87" s="72">
        <f t="shared" si="191"/>
        <v>23366.864880201749</v>
      </c>
      <c r="BZ87" s="72">
        <f t="shared" si="191"/>
        <v>22598.165861523372</v>
      </c>
      <c r="CA87" s="72">
        <f t="shared" si="191"/>
        <v>22702.031364498202</v>
      </c>
      <c r="CB87" s="72">
        <f t="shared" si="191"/>
        <v>25554.241064895003</v>
      </c>
      <c r="CC87" s="72">
        <f t="shared" si="191"/>
        <v>56942.407852868506</v>
      </c>
      <c r="CD87" s="72">
        <f t="shared" si="191"/>
        <v>102540.04410833548</v>
      </c>
      <c r="CE87" s="72">
        <f t="shared" si="191"/>
        <v>146225.09388004927</v>
      </c>
      <c r="CF87" s="72">
        <f t="shared" si="191"/>
        <v>165943.33762180735</v>
      </c>
      <c r="CG87" s="72">
        <f t="shared" si="191"/>
        <v>141493.74047356794</v>
      </c>
      <c r="CH87" s="72">
        <f t="shared" si="191"/>
        <v>105254.12412848507</v>
      </c>
    </row>
    <row r="88" spans="1:86" x14ac:dyDescent="0.2">
      <c r="A88" s="98">
        <v>76</v>
      </c>
      <c r="B88" s="94" t="s">
        <v>177</v>
      </c>
      <c r="C88" s="72">
        <f>C87/SUM(C87:N87)*SUM(C85:N85)</f>
        <v>57343.796750047164</v>
      </c>
      <c r="D88" s="72">
        <f>D87/SUM(C87:N87)*SUM(C85:N85)</f>
        <v>33139.512435144221</v>
      </c>
      <c r="E88" s="72">
        <f>E87/SUM(C87:N87)*SUM(C85:N85)</f>
        <v>23382.257558407229</v>
      </c>
      <c r="F88" s="72">
        <f>F87/SUM(C87:N87)*SUM(C85:N85)</f>
        <v>22613.052136372458</v>
      </c>
      <c r="G88" s="72">
        <f>G87/SUM(C87:N87)*SUM(C85:N85)</f>
        <v>22716.986059520594</v>
      </c>
      <c r="H88" s="72">
        <f>H87/SUM(C87:N87)*SUM(C85:N85)</f>
        <v>25571.074902538745</v>
      </c>
      <c r="I88" s="72">
        <f>I87/SUM(C87:N87)*SUM(C85:N85)</f>
        <v>56979.921380623928</v>
      </c>
      <c r="J88" s="72">
        <f>J87/SUM(C87:N87)*SUM(C85:N85)</f>
        <v>102607.5990542043</v>
      </c>
      <c r="K88" s="72">
        <f>K87/SUM(C87:N87)*SUM(C85:N85)</f>
        <v>146321.4301335307</v>
      </c>
      <c r="L88" s="72">
        <f>L87/SUM(C87:N87)*SUM(C85:N85)</f>
        <v>166052.66497710423</v>
      </c>
      <c r="M88" s="72">
        <f>M87/SUM(C87:N87)*SUM(C85:N85)</f>
        <v>141586.95953071301</v>
      </c>
      <c r="N88" s="72">
        <f>N87/SUM(C87:N87)*SUM(C85:N85)</f>
        <v>105323.46714462439</v>
      </c>
      <c r="O88" s="72">
        <f>O87/SUM(O87:Z87)*SUM(O85:Z85)</f>
        <v>57343.7972692654</v>
      </c>
      <c r="P88" s="72">
        <f>P87/SUM(O87:Z87)*SUM(O85:Z85)</f>
        <v>33139.51370305103</v>
      </c>
      <c r="Q88" s="72">
        <f>Q87/SUM(O87:Z87)*SUM(O85:Z85)</f>
        <v>23382.25913654366</v>
      </c>
      <c r="R88" s="72">
        <f>R87/SUM(O87:Z87)*SUM(O85:Z85)</f>
        <v>22613.053693498812</v>
      </c>
      <c r="S88" s="72">
        <f>S87/SUM(O87:Z87)*SUM(O85:Z85)</f>
        <v>22716.987623803801</v>
      </c>
      <c r="T88" s="72">
        <f>T87/SUM(O87:Z87)*SUM(O85:Z85)</f>
        <v>25571.076380184102</v>
      </c>
      <c r="U88" s="72">
        <f>U87/SUM(O87:Z87)*SUM(O85:Z85)</f>
        <v>56979.921915097519</v>
      </c>
      <c r="V88" s="72">
        <f>V87/SUM(O87:Z87)*SUM(O85:Z85)</f>
        <v>102607.59821678809</v>
      </c>
      <c r="W88" s="72">
        <f>W87/SUM(O87:Z87)*SUM(O85:Z85)</f>
        <v>146321.42800918256</v>
      </c>
      <c r="X88" s="72">
        <f>X87/SUM(O87:Z87)*SUM(O85:Z85)</f>
        <v>166052.66226979412</v>
      </c>
      <c r="Y88" s="72">
        <f>Y87/SUM(O87:Z87)*SUM(O85:Z85)</f>
        <v>141586.95755351399</v>
      </c>
      <c r="Z88" s="72">
        <f>Z87/SUM(O87:Z87)*SUM(O85:Z85)</f>
        <v>105323.46629210797</v>
      </c>
      <c r="AA88" s="72">
        <f>AA87/SUM(AA87:AL87)*SUM(AA85:AL85)</f>
        <v>57343.7972692654</v>
      </c>
      <c r="AB88" s="72">
        <f>AB87/SUM(AA87:AL87)*SUM(AA85:AL85)</f>
        <v>33139.51370305103</v>
      </c>
      <c r="AC88" s="72">
        <f>AC87/SUM(AA87:AL87)*SUM(AA85:AL85)</f>
        <v>23382.25913654366</v>
      </c>
      <c r="AD88" s="72">
        <f>AD87/SUM(AA87:AL87)*SUM(AA85:AL85)</f>
        <v>22613.053693498812</v>
      </c>
      <c r="AE88" s="72">
        <f>AE87/SUM(AA87:AL87)*SUM(AA85:AL85)</f>
        <v>22716.987623803801</v>
      </c>
      <c r="AF88" s="72">
        <f>AF87/SUM(AA87:AL87)*SUM(AA85:AL85)</f>
        <v>25571.076380184102</v>
      </c>
      <c r="AG88" s="72">
        <f>AG87/SUM(AA87:AL87)*SUM(AA85:AL85)</f>
        <v>56979.921915097519</v>
      </c>
      <c r="AH88" s="72">
        <f>AH87/SUM(AA87:AL87)*SUM(AA85:AL85)</f>
        <v>102607.59821678809</v>
      </c>
      <c r="AI88" s="72">
        <f>AI87/SUM(AA87:AL87)*SUM(AA85:AL85)</f>
        <v>146321.42800918256</v>
      </c>
      <c r="AJ88" s="72">
        <f>AJ87/SUM(AA87:AL87)*SUM(AA85:AL85)</f>
        <v>166052.66226979412</v>
      </c>
      <c r="AK88" s="72">
        <f>AK87/SUM(AA87:AL87)*SUM(AA85:AL85)</f>
        <v>141586.95755351399</v>
      </c>
      <c r="AL88" s="72">
        <f>AL87/SUM(AA87:AL87)*SUM(AA85:AL85)</f>
        <v>105323.46629210797</v>
      </c>
      <c r="AM88" s="72">
        <f>AM87/SUM(AM87:AX87)*SUM(AM85:AX85)</f>
        <v>57343.7972692654</v>
      </c>
      <c r="AN88" s="72">
        <f>AN87/SUM(AM87:AX87)*SUM(AM85:AX85)</f>
        <v>33139.51370305103</v>
      </c>
      <c r="AO88" s="72">
        <f>AO87/SUM(AM87:AX87)*SUM(AM85:AX85)</f>
        <v>23382.25913654366</v>
      </c>
      <c r="AP88" s="72">
        <f>AP87/SUM(AM87:AX87)*SUM(AM85:AX85)</f>
        <v>22613.053693498812</v>
      </c>
      <c r="AQ88" s="72">
        <f>AQ87/SUM(AM87:AX87)*SUM(AM85:AX85)</f>
        <v>22716.987623803801</v>
      </c>
      <c r="AR88" s="72">
        <f>AR87/SUM(AM87:AX87)*SUM(AM85:AX85)</f>
        <v>25571.076380184102</v>
      </c>
      <c r="AS88" s="72">
        <f>AS87/SUM(AM87:AX87)*SUM(AM85:AX85)</f>
        <v>56979.921915097519</v>
      </c>
      <c r="AT88" s="72">
        <f>AT87/SUM(AM87:AX87)*SUM(AM85:AX85)</f>
        <v>102607.59821678809</v>
      </c>
      <c r="AU88" s="72">
        <f>AU87/SUM(AM87:AX87)*SUM(AM85:AX85)</f>
        <v>146321.42800918256</v>
      </c>
      <c r="AV88" s="72">
        <f>AV87/SUM(AM87:AX87)*SUM(AM85:AX85)</f>
        <v>166052.66226979412</v>
      </c>
      <c r="AW88" s="72">
        <f>AW87/SUM(AM87:AX87)*SUM(AM85:AX85)</f>
        <v>141586.95755351399</v>
      </c>
      <c r="AX88" s="72">
        <f>AX87/SUM(AM87:AX87)*SUM(AM85:AX85)</f>
        <v>105323.46629210797</v>
      </c>
      <c r="AY88" s="72">
        <f>AY87/SUM(AY87:BJ87)*SUM(AY85:BJ85)</f>
        <v>57343.7972692654</v>
      </c>
      <c r="AZ88" s="72">
        <f>AZ87/SUM(AY87:BJ87)*SUM(AY85:BJ85)</f>
        <v>33139.51370305103</v>
      </c>
      <c r="BA88" s="72">
        <f>BA87/SUM(AY87:BJ87)*SUM(AY85:BJ85)</f>
        <v>23382.25913654366</v>
      </c>
      <c r="BB88" s="72">
        <f>BB87/SUM(AY87:BJ87)*SUM(AY85:BJ85)</f>
        <v>22613.053693498812</v>
      </c>
      <c r="BC88" s="72">
        <f>BC87/SUM(AY87:BJ87)*SUM(AY85:BJ85)</f>
        <v>22716.987623803801</v>
      </c>
      <c r="BD88" s="72">
        <f>BD87/SUM(AY87:BJ87)*SUM(AY85:BJ85)</f>
        <v>25571.076380184102</v>
      </c>
      <c r="BE88" s="72">
        <f>BE87/SUM(AY87:BJ87)*SUM(AY85:BJ85)</f>
        <v>56979.921915097519</v>
      </c>
      <c r="BF88" s="72">
        <f>BF87/SUM(AY87:BJ87)*SUM(AY85:BJ85)</f>
        <v>102607.59821678809</v>
      </c>
      <c r="BG88" s="72">
        <f>BG87/SUM(AY87:BJ87)*SUM(AY85:BJ85)</f>
        <v>146321.42800918256</v>
      </c>
      <c r="BH88" s="72">
        <f>BH87/SUM(AY87:BJ87)*SUM(AY85:BJ85)</f>
        <v>166052.66226979412</v>
      </c>
      <c r="BI88" s="72">
        <f>BI87/SUM(AY87:BJ87)*SUM(AY85:BJ85)</f>
        <v>141586.95755351399</v>
      </c>
      <c r="BJ88" s="72">
        <f>BJ87/SUM(AY87:BJ87)*SUM(AY85:BJ85)</f>
        <v>105323.46629210797</v>
      </c>
      <c r="BK88" s="72">
        <f>BK87/SUM(BK87:BV87)*SUM(BK85:BV85)</f>
        <v>57343.7972692654</v>
      </c>
      <c r="BL88" s="72">
        <f>BL87/SUM(BK87:BV87)*SUM(BK85:BV85)</f>
        <v>33139.51370305103</v>
      </c>
      <c r="BM88" s="72">
        <f>BM87/SUM(BK87:BV87)*SUM(BK85:BV85)</f>
        <v>23382.25913654366</v>
      </c>
      <c r="BN88" s="72">
        <f>BN87/SUM(BK87:BV87)*SUM(BK85:BV85)</f>
        <v>22613.053693498812</v>
      </c>
      <c r="BO88" s="72">
        <f>BO87/SUM(BK87:BV87)*SUM(BK85:BV85)</f>
        <v>22716.987623803801</v>
      </c>
      <c r="BP88" s="72">
        <f>BP87/SUM(BK87:BV87)*SUM(BK85:BV85)</f>
        <v>25571.076380184102</v>
      </c>
      <c r="BQ88" s="72">
        <f>BQ87/SUM(BK87:BV87)*SUM(BK85:BV85)</f>
        <v>56979.921915097519</v>
      </c>
      <c r="BR88" s="72">
        <f>BR87/SUM(BK87:BV87)*SUM(BK85:BV85)</f>
        <v>102607.59821678809</v>
      </c>
      <c r="BS88" s="72">
        <f>BS87/SUM(BK87:BV87)*SUM(BK85:BV85)</f>
        <v>146321.42800918256</v>
      </c>
      <c r="BT88" s="72">
        <f>BT87/SUM(BK87:BV87)*SUM(BK85:BV85)</f>
        <v>166052.66226979412</v>
      </c>
      <c r="BU88" s="72">
        <f>BU87/SUM(BK87:BV87)*SUM(BK85:BV85)</f>
        <v>141586.95755351399</v>
      </c>
      <c r="BV88" s="72">
        <f>BV87/SUM(BK87:BV87)*SUM(BK85:BV85)</f>
        <v>105323.46629210797</v>
      </c>
      <c r="BW88" s="72">
        <f>BW87/SUM(BW87:CH87)*SUM(BW85:CH85)</f>
        <v>57343.7972692654</v>
      </c>
      <c r="BX88" s="72">
        <f>BX87/SUM(BW87:CH87)*SUM(BW85:CH85)</f>
        <v>33139.51370305103</v>
      </c>
      <c r="BY88" s="72">
        <f>BY87/SUM(BW87:CH87)*SUM(BW85:CH85)</f>
        <v>23382.25913654366</v>
      </c>
      <c r="BZ88" s="72">
        <f>BZ87/SUM(BW87:CH87)*SUM(BW85:CH85)</f>
        <v>22613.053693498812</v>
      </c>
      <c r="CA88" s="72">
        <f>CA87/SUM(BW87:CH87)*SUM(BW85:CH85)</f>
        <v>22716.987623803801</v>
      </c>
      <c r="CB88" s="72">
        <f>CB87/SUM(BW87:CH87)*SUM(BW85:CH85)</f>
        <v>25571.076380184102</v>
      </c>
      <c r="CC88" s="72">
        <f>CC87/SUM(BW87:CH87)*SUM(BW85:CH85)</f>
        <v>56979.921915097519</v>
      </c>
      <c r="CD88" s="72">
        <f>CD87/SUM(BW87:CH87)*SUM(BW85:CH85)</f>
        <v>102607.59821678809</v>
      </c>
      <c r="CE88" s="72">
        <f>CE87/SUM(BW87:CH87)*SUM(BW85:CH85)</f>
        <v>146321.42800918256</v>
      </c>
      <c r="CF88" s="72">
        <f>CF87/SUM(BW87:CH87)*SUM(BW85:CH85)</f>
        <v>166052.66226979412</v>
      </c>
      <c r="CG88" s="72">
        <f>CG87/SUM(BW87:CH87)*SUM(BW85:CH85)</f>
        <v>141586.95755351399</v>
      </c>
      <c r="CH88" s="72">
        <f>CH87/SUM(BW87:CH87)*SUM(BW85:CH85)</f>
        <v>105323.46629210797</v>
      </c>
    </row>
    <row r="89" spans="1:86" x14ac:dyDescent="0.2">
      <c r="A89" s="98">
        <v>77</v>
      </c>
      <c r="B89" s="9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94"/>
    </row>
    <row r="90" spans="1:86" x14ac:dyDescent="0.2">
      <c r="A90" s="98">
        <v>78</v>
      </c>
      <c r="B90" s="94" t="s">
        <v>178</v>
      </c>
      <c r="C90" s="117">
        <f t="shared" ref="C90:N90" si="192">ROUND(C85-C86,0)</f>
        <v>3707</v>
      </c>
      <c r="D90" s="117">
        <f t="shared" si="192"/>
        <v>-7196</v>
      </c>
      <c r="E90" s="117">
        <f t="shared" si="192"/>
        <v>-2539</v>
      </c>
      <c r="F90" s="117">
        <f t="shared" si="192"/>
        <v>2178</v>
      </c>
      <c r="G90" s="117">
        <f t="shared" si="192"/>
        <v>1263</v>
      </c>
      <c r="H90" s="117">
        <f t="shared" si="192"/>
        <v>-945</v>
      </c>
      <c r="I90" s="117">
        <f t="shared" si="192"/>
        <v>2623</v>
      </c>
      <c r="J90" s="117">
        <f t="shared" si="192"/>
        <v>25025</v>
      </c>
      <c r="K90" s="117">
        <f t="shared" si="192"/>
        <v>15538</v>
      </c>
      <c r="L90" s="117">
        <f t="shared" si="192"/>
        <v>-10520</v>
      </c>
      <c r="M90" s="117">
        <f t="shared" si="192"/>
        <v>-5957</v>
      </c>
      <c r="N90" s="117">
        <f t="shared" si="192"/>
        <v>-32677</v>
      </c>
      <c r="O90" s="117">
        <f>O85-C85</f>
        <v>0</v>
      </c>
      <c r="P90" s="83">
        <f t="shared" ref="P90:CA90" si="193">P85-D85</f>
        <v>0</v>
      </c>
      <c r="Q90" s="83">
        <f t="shared" si="193"/>
        <v>0</v>
      </c>
      <c r="R90" s="83">
        <f t="shared" si="193"/>
        <v>0</v>
      </c>
      <c r="S90" s="83">
        <f t="shared" si="193"/>
        <v>0</v>
      </c>
      <c r="T90" s="83">
        <f t="shared" si="193"/>
        <v>0</v>
      </c>
      <c r="U90" s="83">
        <f t="shared" si="193"/>
        <v>0</v>
      </c>
      <c r="V90" s="83">
        <f t="shared" si="193"/>
        <v>0</v>
      </c>
      <c r="W90" s="83">
        <f t="shared" si="193"/>
        <v>0</v>
      </c>
      <c r="X90" s="83">
        <f t="shared" si="193"/>
        <v>0</v>
      </c>
      <c r="Y90" s="83">
        <f t="shared" si="193"/>
        <v>0</v>
      </c>
      <c r="Z90" s="83">
        <f t="shared" si="193"/>
        <v>0</v>
      </c>
      <c r="AA90" s="83">
        <f t="shared" si="193"/>
        <v>0</v>
      </c>
      <c r="AB90" s="83">
        <f t="shared" si="193"/>
        <v>0</v>
      </c>
      <c r="AC90" s="83">
        <f t="shared" si="193"/>
        <v>0</v>
      </c>
      <c r="AD90" s="83">
        <f t="shared" si="193"/>
        <v>0</v>
      </c>
      <c r="AE90" s="83">
        <f t="shared" si="193"/>
        <v>0</v>
      </c>
      <c r="AF90" s="83">
        <f t="shared" si="193"/>
        <v>0</v>
      </c>
      <c r="AG90" s="83">
        <f t="shared" si="193"/>
        <v>0</v>
      </c>
      <c r="AH90" s="83">
        <f t="shared" si="193"/>
        <v>0</v>
      </c>
      <c r="AI90" s="83">
        <f t="shared" si="193"/>
        <v>0</v>
      </c>
      <c r="AJ90" s="83">
        <f t="shared" si="193"/>
        <v>0</v>
      </c>
      <c r="AK90" s="83">
        <f t="shared" si="193"/>
        <v>0</v>
      </c>
      <c r="AL90" s="83">
        <f t="shared" si="193"/>
        <v>0</v>
      </c>
      <c r="AM90" s="83">
        <f t="shared" si="193"/>
        <v>0</v>
      </c>
      <c r="AN90" s="83">
        <f t="shared" si="193"/>
        <v>0</v>
      </c>
      <c r="AO90" s="83">
        <f t="shared" si="193"/>
        <v>0</v>
      </c>
      <c r="AP90" s="83">
        <f t="shared" si="193"/>
        <v>0</v>
      </c>
      <c r="AQ90" s="83">
        <f t="shared" si="193"/>
        <v>0</v>
      </c>
      <c r="AR90" s="83">
        <f t="shared" si="193"/>
        <v>0</v>
      </c>
      <c r="AS90" s="83">
        <f t="shared" si="193"/>
        <v>0</v>
      </c>
      <c r="AT90" s="83">
        <f t="shared" si="193"/>
        <v>0</v>
      </c>
      <c r="AU90" s="83">
        <f t="shared" si="193"/>
        <v>0</v>
      </c>
      <c r="AV90" s="83">
        <f t="shared" si="193"/>
        <v>0</v>
      </c>
      <c r="AW90" s="83">
        <f t="shared" si="193"/>
        <v>0</v>
      </c>
      <c r="AX90" s="83">
        <f t="shared" si="193"/>
        <v>0</v>
      </c>
      <c r="AY90" s="83">
        <f t="shared" si="193"/>
        <v>0</v>
      </c>
      <c r="AZ90" s="83">
        <f t="shared" si="193"/>
        <v>0</v>
      </c>
      <c r="BA90" s="83">
        <f t="shared" si="193"/>
        <v>0</v>
      </c>
      <c r="BB90" s="83">
        <f t="shared" si="193"/>
        <v>0</v>
      </c>
      <c r="BC90" s="83">
        <f t="shared" si="193"/>
        <v>0</v>
      </c>
      <c r="BD90" s="83">
        <f t="shared" si="193"/>
        <v>0</v>
      </c>
      <c r="BE90" s="83">
        <f t="shared" si="193"/>
        <v>0</v>
      </c>
      <c r="BF90" s="83">
        <f t="shared" si="193"/>
        <v>0</v>
      </c>
      <c r="BG90" s="83">
        <f t="shared" si="193"/>
        <v>0</v>
      </c>
      <c r="BH90" s="83">
        <f t="shared" si="193"/>
        <v>0</v>
      </c>
      <c r="BI90" s="83">
        <f t="shared" si="193"/>
        <v>0</v>
      </c>
      <c r="BJ90" s="83">
        <f t="shared" si="193"/>
        <v>0</v>
      </c>
      <c r="BK90" s="83">
        <f t="shared" si="193"/>
        <v>0</v>
      </c>
      <c r="BL90" s="83">
        <f t="shared" si="193"/>
        <v>0</v>
      </c>
      <c r="BM90" s="83">
        <f t="shared" si="193"/>
        <v>0</v>
      </c>
      <c r="BN90" s="83">
        <f t="shared" si="193"/>
        <v>0</v>
      </c>
      <c r="BO90" s="83">
        <f t="shared" si="193"/>
        <v>0</v>
      </c>
      <c r="BP90" s="83">
        <f t="shared" si="193"/>
        <v>0</v>
      </c>
      <c r="BQ90" s="83">
        <f t="shared" si="193"/>
        <v>0</v>
      </c>
      <c r="BR90" s="83">
        <f t="shared" si="193"/>
        <v>0</v>
      </c>
      <c r="BS90" s="83">
        <f t="shared" si="193"/>
        <v>0</v>
      </c>
      <c r="BT90" s="83">
        <f t="shared" si="193"/>
        <v>0</v>
      </c>
      <c r="BU90" s="83">
        <f t="shared" si="193"/>
        <v>0</v>
      </c>
      <c r="BV90" s="83">
        <f t="shared" si="193"/>
        <v>0</v>
      </c>
      <c r="BW90" s="83">
        <f t="shared" si="193"/>
        <v>0</v>
      </c>
      <c r="BX90" s="83">
        <f t="shared" si="193"/>
        <v>0</v>
      </c>
      <c r="BY90" s="83">
        <f t="shared" si="193"/>
        <v>0</v>
      </c>
      <c r="BZ90" s="83">
        <f t="shared" si="193"/>
        <v>0</v>
      </c>
      <c r="CA90" s="83">
        <f t="shared" si="193"/>
        <v>0</v>
      </c>
      <c r="CB90" s="83">
        <f t="shared" ref="CB90:CH90" si="194">CB85-BP85</f>
        <v>0</v>
      </c>
      <c r="CC90" s="83">
        <f t="shared" si="194"/>
        <v>0</v>
      </c>
      <c r="CD90" s="83">
        <f t="shared" si="194"/>
        <v>0</v>
      </c>
      <c r="CE90" s="83">
        <f t="shared" si="194"/>
        <v>0</v>
      </c>
      <c r="CF90" s="83">
        <f t="shared" si="194"/>
        <v>0</v>
      </c>
      <c r="CG90" s="83">
        <f t="shared" si="194"/>
        <v>0</v>
      </c>
      <c r="CH90" s="83">
        <f t="shared" si="194"/>
        <v>0</v>
      </c>
    </row>
    <row r="91" spans="1:86" x14ac:dyDescent="0.2">
      <c r="A91" s="98">
        <v>79</v>
      </c>
      <c r="B91" s="94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</row>
    <row r="92" spans="1:86" x14ac:dyDescent="0.2">
      <c r="A92" s="98">
        <v>80</v>
      </c>
      <c r="B92" s="94" t="s">
        <v>179</v>
      </c>
      <c r="C92" s="116">
        <v>3243.8651609504909</v>
      </c>
      <c r="D92" s="116">
        <v>-6488.214374642188</v>
      </c>
      <c r="E92" s="116">
        <v>-2360.8623672921863</v>
      </c>
      <c r="F92" s="116">
        <v>2048.5852636708232</v>
      </c>
      <c r="G92" s="116">
        <v>1144.8702600648073</v>
      </c>
      <c r="H92" s="116">
        <v>-876.28565480693806</v>
      </c>
      <c r="I92" s="116">
        <v>2377.8066588875631</v>
      </c>
      <c r="J92" s="116">
        <v>22585.415720502206</v>
      </c>
      <c r="K92" s="116">
        <v>13232.355807963253</v>
      </c>
      <c r="L92" s="116">
        <v>-8366.8654611893617</v>
      </c>
      <c r="M92" s="116">
        <v>-4696.5262022815705</v>
      </c>
      <c r="N92" s="116">
        <v>-26290.521295895815</v>
      </c>
      <c r="O92" s="116">
        <f>IFERROR(C92/C$95*O$90,0)</f>
        <v>0</v>
      </c>
      <c r="P92" s="79">
        <f t="shared" ref="P92:AE94" si="195">IFERROR(D92/D$95*P$90,0)</f>
        <v>0</v>
      </c>
      <c r="Q92" s="79">
        <f t="shared" si="195"/>
        <v>0</v>
      </c>
      <c r="R92" s="79">
        <f t="shared" si="195"/>
        <v>0</v>
      </c>
      <c r="S92" s="79">
        <f t="shared" si="195"/>
        <v>0</v>
      </c>
      <c r="T92" s="79">
        <f t="shared" si="195"/>
        <v>0</v>
      </c>
      <c r="U92" s="79">
        <f t="shared" si="195"/>
        <v>0</v>
      </c>
      <c r="V92" s="79">
        <f t="shared" si="195"/>
        <v>0</v>
      </c>
      <c r="W92" s="79">
        <f t="shared" si="195"/>
        <v>0</v>
      </c>
      <c r="X92" s="79">
        <f t="shared" si="195"/>
        <v>0</v>
      </c>
      <c r="Y92" s="79">
        <f t="shared" si="195"/>
        <v>0</v>
      </c>
      <c r="Z92" s="79">
        <f t="shared" si="195"/>
        <v>0</v>
      </c>
      <c r="AA92" s="79">
        <f t="shared" si="195"/>
        <v>0</v>
      </c>
      <c r="AB92" s="79">
        <f t="shared" si="195"/>
        <v>0</v>
      </c>
      <c r="AC92" s="79">
        <f t="shared" si="195"/>
        <v>0</v>
      </c>
      <c r="AD92" s="79">
        <f t="shared" si="195"/>
        <v>0</v>
      </c>
      <c r="AE92" s="79">
        <f t="shared" si="195"/>
        <v>0</v>
      </c>
      <c r="AF92" s="79">
        <f t="shared" ref="AF92:AU94" si="196">IFERROR(T92/T$95*AF$90,0)</f>
        <v>0</v>
      </c>
      <c r="AG92" s="79">
        <f t="shared" si="196"/>
        <v>0</v>
      </c>
      <c r="AH92" s="79">
        <f t="shared" si="196"/>
        <v>0</v>
      </c>
      <c r="AI92" s="79">
        <f t="shared" si="196"/>
        <v>0</v>
      </c>
      <c r="AJ92" s="79">
        <f t="shared" si="196"/>
        <v>0</v>
      </c>
      <c r="AK92" s="79">
        <f t="shared" si="196"/>
        <v>0</v>
      </c>
      <c r="AL92" s="79">
        <f t="shared" si="196"/>
        <v>0</v>
      </c>
      <c r="AM92" s="79">
        <f t="shared" si="196"/>
        <v>0</v>
      </c>
      <c r="AN92" s="79">
        <f t="shared" si="196"/>
        <v>0</v>
      </c>
      <c r="AO92" s="79">
        <f t="shared" si="196"/>
        <v>0</v>
      </c>
      <c r="AP92" s="79">
        <f t="shared" si="196"/>
        <v>0</v>
      </c>
      <c r="AQ92" s="79">
        <f t="shared" si="196"/>
        <v>0</v>
      </c>
      <c r="AR92" s="79">
        <f t="shared" si="196"/>
        <v>0</v>
      </c>
      <c r="AS92" s="79">
        <f t="shared" si="196"/>
        <v>0</v>
      </c>
      <c r="AT92" s="79">
        <f t="shared" si="196"/>
        <v>0</v>
      </c>
      <c r="AU92" s="79">
        <f t="shared" si="196"/>
        <v>0</v>
      </c>
      <c r="AV92" s="79">
        <f t="shared" ref="AV92:BK94" si="197">IFERROR(AJ92/AJ$95*AV$90,0)</f>
        <v>0</v>
      </c>
      <c r="AW92" s="79">
        <f t="shared" si="197"/>
        <v>0</v>
      </c>
      <c r="AX92" s="79">
        <f t="shared" si="197"/>
        <v>0</v>
      </c>
      <c r="AY92" s="79">
        <f t="shared" si="197"/>
        <v>0</v>
      </c>
      <c r="AZ92" s="79">
        <f t="shared" si="197"/>
        <v>0</v>
      </c>
      <c r="BA92" s="79">
        <f t="shared" si="197"/>
        <v>0</v>
      </c>
      <c r="BB92" s="79">
        <f t="shared" si="197"/>
        <v>0</v>
      </c>
      <c r="BC92" s="79">
        <f t="shared" si="197"/>
        <v>0</v>
      </c>
      <c r="BD92" s="79">
        <f t="shared" si="197"/>
        <v>0</v>
      </c>
      <c r="BE92" s="79">
        <f t="shared" si="197"/>
        <v>0</v>
      </c>
      <c r="BF92" s="79">
        <f t="shared" si="197"/>
        <v>0</v>
      </c>
      <c r="BG92" s="79">
        <f t="shared" si="197"/>
        <v>0</v>
      </c>
      <c r="BH92" s="79">
        <f t="shared" si="197"/>
        <v>0</v>
      </c>
      <c r="BI92" s="79">
        <f t="shared" si="197"/>
        <v>0</v>
      </c>
      <c r="BJ92" s="79">
        <f t="shared" si="197"/>
        <v>0</v>
      </c>
      <c r="BK92" s="79">
        <f t="shared" si="197"/>
        <v>0</v>
      </c>
      <c r="BL92" s="79">
        <f t="shared" ref="BL92:CA94" si="198">IFERROR(AZ92/AZ$95*BL$90,0)</f>
        <v>0</v>
      </c>
      <c r="BM92" s="79">
        <f t="shared" si="198"/>
        <v>0</v>
      </c>
      <c r="BN92" s="79">
        <f t="shared" si="198"/>
        <v>0</v>
      </c>
      <c r="BO92" s="79">
        <f t="shared" si="198"/>
        <v>0</v>
      </c>
      <c r="BP92" s="79">
        <f t="shared" si="198"/>
        <v>0</v>
      </c>
      <c r="BQ92" s="79">
        <f t="shared" si="198"/>
        <v>0</v>
      </c>
      <c r="BR92" s="79">
        <f t="shared" si="198"/>
        <v>0</v>
      </c>
      <c r="BS92" s="79">
        <f t="shared" si="198"/>
        <v>0</v>
      </c>
      <c r="BT92" s="79">
        <f t="shared" si="198"/>
        <v>0</v>
      </c>
      <c r="BU92" s="79">
        <f t="shared" si="198"/>
        <v>0</v>
      </c>
      <c r="BV92" s="79">
        <f t="shared" si="198"/>
        <v>0</v>
      </c>
      <c r="BW92" s="79">
        <f t="shared" si="198"/>
        <v>0</v>
      </c>
      <c r="BX92" s="79">
        <f t="shared" si="198"/>
        <v>0</v>
      </c>
      <c r="BY92" s="79">
        <f t="shared" si="198"/>
        <v>0</v>
      </c>
      <c r="BZ92" s="79">
        <f t="shared" si="198"/>
        <v>0</v>
      </c>
      <c r="CA92" s="79">
        <f t="shared" si="198"/>
        <v>0</v>
      </c>
      <c r="CB92" s="79">
        <f t="shared" ref="CB92:CH94" si="199">IFERROR(BP92/BP$95*CB$90,0)</f>
        <v>0</v>
      </c>
      <c r="CC92" s="79">
        <f t="shared" si="199"/>
        <v>0</v>
      </c>
      <c r="CD92" s="79">
        <f t="shared" si="199"/>
        <v>0</v>
      </c>
      <c r="CE92" s="79">
        <f t="shared" si="199"/>
        <v>0</v>
      </c>
      <c r="CF92" s="79">
        <f t="shared" si="199"/>
        <v>0</v>
      </c>
      <c r="CG92" s="79">
        <f t="shared" si="199"/>
        <v>0</v>
      </c>
      <c r="CH92" s="79">
        <f t="shared" si="199"/>
        <v>0</v>
      </c>
    </row>
    <row r="93" spans="1:86" x14ac:dyDescent="0.2">
      <c r="A93" s="98">
        <v>81</v>
      </c>
      <c r="B93" s="94" t="s">
        <v>180</v>
      </c>
      <c r="C93" s="116">
        <v>463.13483904950891</v>
      </c>
      <c r="D93" s="116">
        <v>-707.78562535781225</v>
      </c>
      <c r="E93" s="116">
        <v>-178.13763270781348</v>
      </c>
      <c r="F93" s="116">
        <v>129.41473632917692</v>
      </c>
      <c r="G93" s="116">
        <v>118.12973993519253</v>
      </c>
      <c r="H93" s="116">
        <v>-68.714345193061973</v>
      </c>
      <c r="I93" s="116">
        <v>245.193341112437</v>
      </c>
      <c r="J93" s="116">
        <v>2439.5842794977957</v>
      </c>
      <c r="K93" s="116">
        <v>2305.6441920367488</v>
      </c>
      <c r="L93" s="116">
        <v>-2153.1345388106374</v>
      </c>
      <c r="M93" s="116">
        <v>-1260.4737977184298</v>
      </c>
      <c r="N93" s="116">
        <v>-6386.4787041041873</v>
      </c>
      <c r="O93" s="116">
        <f t="shared" ref="O93:O94" si="200">IFERROR(C93/C$95*O$90,0)</f>
        <v>0</v>
      </c>
      <c r="P93" s="79">
        <f t="shared" si="195"/>
        <v>0</v>
      </c>
      <c r="Q93" s="79">
        <f t="shared" si="195"/>
        <v>0</v>
      </c>
      <c r="R93" s="79">
        <f t="shared" si="195"/>
        <v>0</v>
      </c>
      <c r="S93" s="79">
        <f t="shared" si="195"/>
        <v>0</v>
      </c>
      <c r="T93" s="79">
        <f t="shared" si="195"/>
        <v>0</v>
      </c>
      <c r="U93" s="79">
        <f t="shared" si="195"/>
        <v>0</v>
      </c>
      <c r="V93" s="79">
        <f t="shared" si="195"/>
        <v>0</v>
      </c>
      <c r="W93" s="79">
        <f t="shared" si="195"/>
        <v>0</v>
      </c>
      <c r="X93" s="79">
        <f t="shared" si="195"/>
        <v>0</v>
      </c>
      <c r="Y93" s="79">
        <f t="shared" si="195"/>
        <v>0</v>
      </c>
      <c r="Z93" s="79">
        <f t="shared" si="195"/>
        <v>0</v>
      </c>
      <c r="AA93" s="79">
        <f t="shared" si="195"/>
        <v>0</v>
      </c>
      <c r="AB93" s="79">
        <f t="shared" si="195"/>
        <v>0</v>
      </c>
      <c r="AC93" s="79">
        <f t="shared" si="195"/>
        <v>0</v>
      </c>
      <c r="AD93" s="79">
        <f t="shared" si="195"/>
        <v>0</v>
      </c>
      <c r="AE93" s="79">
        <f t="shared" si="195"/>
        <v>0</v>
      </c>
      <c r="AF93" s="79">
        <f t="shared" si="196"/>
        <v>0</v>
      </c>
      <c r="AG93" s="79">
        <f t="shared" si="196"/>
        <v>0</v>
      </c>
      <c r="AH93" s="79">
        <f t="shared" si="196"/>
        <v>0</v>
      </c>
      <c r="AI93" s="79">
        <f t="shared" si="196"/>
        <v>0</v>
      </c>
      <c r="AJ93" s="79">
        <f t="shared" si="196"/>
        <v>0</v>
      </c>
      <c r="AK93" s="79">
        <f t="shared" si="196"/>
        <v>0</v>
      </c>
      <c r="AL93" s="79">
        <f t="shared" si="196"/>
        <v>0</v>
      </c>
      <c r="AM93" s="79">
        <f t="shared" si="196"/>
        <v>0</v>
      </c>
      <c r="AN93" s="79">
        <f t="shared" si="196"/>
        <v>0</v>
      </c>
      <c r="AO93" s="79">
        <f t="shared" si="196"/>
        <v>0</v>
      </c>
      <c r="AP93" s="79">
        <f t="shared" si="196"/>
        <v>0</v>
      </c>
      <c r="AQ93" s="79">
        <f t="shared" si="196"/>
        <v>0</v>
      </c>
      <c r="AR93" s="79">
        <f t="shared" si="196"/>
        <v>0</v>
      </c>
      <c r="AS93" s="79">
        <f t="shared" si="196"/>
        <v>0</v>
      </c>
      <c r="AT93" s="79">
        <f t="shared" si="196"/>
        <v>0</v>
      </c>
      <c r="AU93" s="79">
        <f t="shared" si="196"/>
        <v>0</v>
      </c>
      <c r="AV93" s="79">
        <f t="shared" si="197"/>
        <v>0</v>
      </c>
      <c r="AW93" s="79">
        <f t="shared" si="197"/>
        <v>0</v>
      </c>
      <c r="AX93" s="79">
        <f t="shared" si="197"/>
        <v>0</v>
      </c>
      <c r="AY93" s="79">
        <f t="shared" si="197"/>
        <v>0</v>
      </c>
      <c r="AZ93" s="79">
        <f t="shared" si="197"/>
        <v>0</v>
      </c>
      <c r="BA93" s="79">
        <f t="shared" si="197"/>
        <v>0</v>
      </c>
      <c r="BB93" s="79">
        <f t="shared" si="197"/>
        <v>0</v>
      </c>
      <c r="BC93" s="79">
        <f t="shared" si="197"/>
        <v>0</v>
      </c>
      <c r="BD93" s="79">
        <f t="shared" si="197"/>
        <v>0</v>
      </c>
      <c r="BE93" s="79">
        <f t="shared" si="197"/>
        <v>0</v>
      </c>
      <c r="BF93" s="79">
        <f t="shared" si="197"/>
        <v>0</v>
      </c>
      <c r="BG93" s="79">
        <f t="shared" si="197"/>
        <v>0</v>
      </c>
      <c r="BH93" s="79">
        <f t="shared" si="197"/>
        <v>0</v>
      </c>
      <c r="BI93" s="79">
        <f t="shared" si="197"/>
        <v>0</v>
      </c>
      <c r="BJ93" s="79">
        <f t="shared" si="197"/>
        <v>0</v>
      </c>
      <c r="BK93" s="79">
        <f t="shared" si="197"/>
        <v>0</v>
      </c>
      <c r="BL93" s="79">
        <f t="shared" si="198"/>
        <v>0</v>
      </c>
      <c r="BM93" s="79">
        <f t="shared" si="198"/>
        <v>0</v>
      </c>
      <c r="BN93" s="79">
        <f t="shared" si="198"/>
        <v>0</v>
      </c>
      <c r="BO93" s="79">
        <f t="shared" si="198"/>
        <v>0</v>
      </c>
      <c r="BP93" s="79">
        <f t="shared" si="198"/>
        <v>0</v>
      </c>
      <c r="BQ93" s="79">
        <f t="shared" si="198"/>
        <v>0</v>
      </c>
      <c r="BR93" s="79">
        <f t="shared" si="198"/>
        <v>0</v>
      </c>
      <c r="BS93" s="79">
        <f t="shared" si="198"/>
        <v>0</v>
      </c>
      <c r="BT93" s="79">
        <f t="shared" si="198"/>
        <v>0</v>
      </c>
      <c r="BU93" s="79">
        <f t="shared" si="198"/>
        <v>0</v>
      </c>
      <c r="BV93" s="79">
        <f t="shared" si="198"/>
        <v>0</v>
      </c>
      <c r="BW93" s="79">
        <f t="shared" si="198"/>
        <v>0</v>
      </c>
      <c r="BX93" s="79">
        <f t="shared" si="198"/>
        <v>0</v>
      </c>
      <c r="BY93" s="79">
        <f t="shared" si="198"/>
        <v>0</v>
      </c>
      <c r="BZ93" s="79">
        <f t="shared" si="198"/>
        <v>0</v>
      </c>
      <c r="CA93" s="79">
        <f t="shared" si="198"/>
        <v>0</v>
      </c>
      <c r="CB93" s="79">
        <f t="shared" si="199"/>
        <v>0</v>
      </c>
      <c r="CC93" s="79">
        <f t="shared" si="199"/>
        <v>0</v>
      </c>
      <c r="CD93" s="79">
        <f t="shared" si="199"/>
        <v>0</v>
      </c>
      <c r="CE93" s="79">
        <f t="shared" si="199"/>
        <v>0</v>
      </c>
      <c r="CF93" s="79">
        <f t="shared" si="199"/>
        <v>0</v>
      </c>
      <c r="CG93" s="79">
        <f t="shared" si="199"/>
        <v>0</v>
      </c>
      <c r="CH93" s="79">
        <f t="shared" si="199"/>
        <v>0</v>
      </c>
    </row>
    <row r="94" spans="1:86" x14ac:dyDescent="0.2">
      <c r="A94" s="98">
        <v>82</v>
      </c>
      <c r="B94" s="94" t="s">
        <v>181</v>
      </c>
      <c r="C94" s="116">
        <v>0</v>
      </c>
      <c r="D94" s="116">
        <v>0</v>
      </c>
      <c r="E94" s="116">
        <v>0</v>
      </c>
      <c r="F94" s="116">
        <v>0</v>
      </c>
      <c r="G94" s="116">
        <v>0</v>
      </c>
      <c r="H94" s="116">
        <v>0</v>
      </c>
      <c r="I94" s="116">
        <v>0</v>
      </c>
      <c r="J94" s="116">
        <v>0</v>
      </c>
      <c r="K94" s="116">
        <v>0</v>
      </c>
      <c r="L94" s="116">
        <v>0</v>
      </c>
      <c r="M94" s="116">
        <v>0</v>
      </c>
      <c r="N94" s="116">
        <v>0</v>
      </c>
      <c r="O94" s="116">
        <f t="shared" si="200"/>
        <v>0</v>
      </c>
      <c r="P94" s="79">
        <f t="shared" si="195"/>
        <v>0</v>
      </c>
      <c r="Q94" s="79">
        <f t="shared" si="195"/>
        <v>0</v>
      </c>
      <c r="R94" s="79">
        <f t="shared" si="195"/>
        <v>0</v>
      </c>
      <c r="S94" s="79">
        <f t="shared" si="195"/>
        <v>0</v>
      </c>
      <c r="T94" s="79">
        <f t="shared" si="195"/>
        <v>0</v>
      </c>
      <c r="U94" s="79">
        <f t="shared" si="195"/>
        <v>0</v>
      </c>
      <c r="V94" s="79">
        <f t="shared" si="195"/>
        <v>0</v>
      </c>
      <c r="W94" s="79">
        <f t="shared" si="195"/>
        <v>0</v>
      </c>
      <c r="X94" s="79">
        <f t="shared" si="195"/>
        <v>0</v>
      </c>
      <c r="Y94" s="79">
        <f t="shared" si="195"/>
        <v>0</v>
      </c>
      <c r="Z94" s="79">
        <f t="shared" si="195"/>
        <v>0</v>
      </c>
      <c r="AA94" s="79">
        <f t="shared" si="195"/>
        <v>0</v>
      </c>
      <c r="AB94" s="79">
        <f t="shared" si="195"/>
        <v>0</v>
      </c>
      <c r="AC94" s="79">
        <f t="shared" si="195"/>
        <v>0</v>
      </c>
      <c r="AD94" s="79">
        <f t="shared" si="195"/>
        <v>0</v>
      </c>
      <c r="AE94" s="79">
        <f t="shared" si="195"/>
        <v>0</v>
      </c>
      <c r="AF94" s="79">
        <f t="shared" si="196"/>
        <v>0</v>
      </c>
      <c r="AG94" s="79">
        <f t="shared" si="196"/>
        <v>0</v>
      </c>
      <c r="AH94" s="79">
        <f t="shared" si="196"/>
        <v>0</v>
      </c>
      <c r="AI94" s="79">
        <f t="shared" si="196"/>
        <v>0</v>
      </c>
      <c r="AJ94" s="79">
        <f t="shared" si="196"/>
        <v>0</v>
      </c>
      <c r="AK94" s="79">
        <f t="shared" si="196"/>
        <v>0</v>
      </c>
      <c r="AL94" s="79">
        <f t="shared" si="196"/>
        <v>0</v>
      </c>
      <c r="AM94" s="79">
        <f t="shared" si="196"/>
        <v>0</v>
      </c>
      <c r="AN94" s="79">
        <f t="shared" si="196"/>
        <v>0</v>
      </c>
      <c r="AO94" s="79">
        <f t="shared" si="196"/>
        <v>0</v>
      </c>
      <c r="AP94" s="79">
        <f t="shared" si="196"/>
        <v>0</v>
      </c>
      <c r="AQ94" s="79">
        <f t="shared" si="196"/>
        <v>0</v>
      </c>
      <c r="AR94" s="79">
        <f t="shared" si="196"/>
        <v>0</v>
      </c>
      <c r="AS94" s="79">
        <f t="shared" si="196"/>
        <v>0</v>
      </c>
      <c r="AT94" s="79">
        <f t="shared" si="196"/>
        <v>0</v>
      </c>
      <c r="AU94" s="79">
        <f t="shared" si="196"/>
        <v>0</v>
      </c>
      <c r="AV94" s="79">
        <f t="shared" si="197"/>
        <v>0</v>
      </c>
      <c r="AW94" s="79">
        <f t="shared" si="197"/>
        <v>0</v>
      </c>
      <c r="AX94" s="79">
        <f t="shared" si="197"/>
        <v>0</v>
      </c>
      <c r="AY94" s="79">
        <f t="shared" si="197"/>
        <v>0</v>
      </c>
      <c r="AZ94" s="79">
        <f t="shared" si="197"/>
        <v>0</v>
      </c>
      <c r="BA94" s="79">
        <f t="shared" si="197"/>
        <v>0</v>
      </c>
      <c r="BB94" s="79">
        <f t="shared" si="197"/>
        <v>0</v>
      </c>
      <c r="BC94" s="79">
        <f t="shared" si="197"/>
        <v>0</v>
      </c>
      <c r="BD94" s="79">
        <f t="shared" si="197"/>
        <v>0</v>
      </c>
      <c r="BE94" s="79">
        <f t="shared" si="197"/>
        <v>0</v>
      </c>
      <c r="BF94" s="79">
        <f t="shared" si="197"/>
        <v>0</v>
      </c>
      <c r="BG94" s="79">
        <f t="shared" si="197"/>
        <v>0</v>
      </c>
      <c r="BH94" s="79">
        <f t="shared" si="197"/>
        <v>0</v>
      </c>
      <c r="BI94" s="79">
        <f t="shared" si="197"/>
        <v>0</v>
      </c>
      <c r="BJ94" s="79">
        <f t="shared" si="197"/>
        <v>0</v>
      </c>
      <c r="BK94" s="79">
        <f t="shared" si="197"/>
        <v>0</v>
      </c>
      <c r="BL94" s="79">
        <f t="shared" si="198"/>
        <v>0</v>
      </c>
      <c r="BM94" s="79">
        <f t="shared" si="198"/>
        <v>0</v>
      </c>
      <c r="BN94" s="79">
        <f t="shared" si="198"/>
        <v>0</v>
      </c>
      <c r="BO94" s="79">
        <f t="shared" si="198"/>
        <v>0</v>
      </c>
      <c r="BP94" s="79">
        <f t="shared" si="198"/>
        <v>0</v>
      </c>
      <c r="BQ94" s="79">
        <f t="shared" si="198"/>
        <v>0</v>
      </c>
      <c r="BR94" s="79">
        <f t="shared" si="198"/>
        <v>0</v>
      </c>
      <c r="BS94" s="79">
        <f t="shared" si="198"/>
        <v>0</v>
      </c>
      <c r="BT94" s="79">
        <f t="shared" si="198"/>
        <v>0</v>
      </c>
      <c r="BU94" s="79">
        <f t="shared" si="198"/>
        <v>0</v>
      </c>
      <c r="BV94" s="79">
        <f t="shared" si="198"/>
        <v>0</v>
      </c>
      <c r="BW94" s="79">
        <f t="shared" si="198"/>
        <v>0</v>
      </c>
      <c r="BX94" s="79">
        <f t="shared" si="198"/>
        <v>0</v>
      </c>
      <c r="BY94" s="79">
        <f t="shared" si="198"/>
        <v>0</v>
      </c>
      <c r="BZ94" s="79">
        <f t="shared" si="198"/>
        <v>0</v>
      </c>
      <c r="CA94" s="79">
        <f t="shared" si="198"/>
        <v>0</v>
      </c>
      <c r="CB94" s="79">
        <f t="shared" si="199"/>
        <v>0</v>
      </c>
      <c r="CC94" s="79">
        <f t="shared" si="199"/>
        <v>0</v>
      </c>
      <c r="CD94" s="79">
        <f t="shared" si="199"/>
        <v>0</v>
      </c>
      <c r="CE94" s="79">
        <f t="shared" si="199"/>
        <v>0</v>
      </c>
      <c r="CF94" s="79">
        <f t="shared" si="199"/>
        <v>0</v>
      </c>
      <c r="CG94" s="79">
        <f t="shared" si="199"/>
        <v>0</v>
      </c>
      <c r="CH94" s="79">
        <f t="shared" si="199"/>
        <v>0</v>
      </c>
    </row>
    <row r="95" spans="1:86" ht="13.5" thickBot="1" x14ac:dyDescent="0.25">
      <c r="A95" s="98">
        <v>83</v>
      </c>
      <c r="B95" s="94" t="s">
        <v>5</v>
      </c>
      <c r="C95" s="118">
        <f>SUM(C92:C94)</f>
        <v>3707</v>
      </c>
      <c r="D95" s="118">
        <f t="shared" ref="D95:BO95" si="201">SUM(D92:D94)</f>
        <v>-7196</v>
      </c>
      <c r="E95" s="118">
        <f t="shared" si="201"/>
        <v>-2538.9999999999995</v>
      </c>
      <c r="F95" s="118">
        <f t="shared" si="201"/>
        <v>2178</v>
      </c>
      <c r="G95" s="118">
        <f t="shared" si="201"/>
        <v>1262.9999999999998</v>
      </c>
      <c r="H95" s="118">
        <f t="shared" si="201"/>
        <v>-945</v>
      </c>
      <c r="I95" s="118">
        <f t="shared" si="201"/>
        <v>2623</v>
      </c>
      <c r="J95" s="118">
        <f t="shared" si="201"/>
        <v>25025</v>
      </c>
      <c r="K95" s="118">
        <f t="shared" si="201"/>
        <v>15538.000000000002</v>
      </c>
      <c r="L95" s="118">
        <f t="shared" si="201"/>
        <v>-10520</v>
      </c>
      <c r="M95" s="118">
        <f t="shared" si="201"/>
        <v>-5957</v>
      </c>
      <c r="N95" s="118">
        <f t="shared" si="201"/>
        <v>-32677</v>
      </c>
      <c r="O95" s="118">
        <f t="shared" si="201"/>
        <v>0</v>
      </c>
      <c r="P95" s="84">
        <f t="shared" si="201"/>
        <v>0</v>
      </c>
      <c r="Q95" s="84">
        <f t="shared" si="201"/>
        <v>0</v>
      </c>
      <c r="R95" s="84">
        <f t="shared" si="201"/>
        <v>0</v>
      </c>
      <c r="S95" s="84">
        <f t="shared" si="201"/>
        <v>0</v>
      </c>
      <c r="T95" s="84">
        <f t="shared" si="201"/>
        <v>0</v>
      </c>
      <c r="U95" s="84">
        <f t="shared" si="201"/>
        <v>0</v>
      </c>
      <c r="V95" s="84">
        <f t="shared" si="201"/>
        <v>0</v>
      </c>
      <c r="W95" s="84">
        <f t="shared" si="201"/>
        <v>0</v>
      </c>
      <c r="X95" s="84">
        <f t="shared" si="201"/>
        <v>0</v>
      </c>
      <c r="Y95" s="84">
        <f t="shared" si="201"/>
        <v>0</v>
      </c>
      <c r="Z95" s="84">
        <f t="shared" si="201"/>
        <v>0</v>
      </c>
      <c r="AA95" s="84">
        <f t="shared" si="201"/>
        <v>0</v>
      </c>
      <c r="AB95" s="84">
        <f t="shared" si="201"/>
        <v>0</v>
      </c>
      <c r="AC95" s="84">
        <f t="shared" si="201"/>
        <v>0</v>
      </c>
      <c r="AD95" s="84">
        <f t="shared" si="201"/>
        <v>0</v>
      </c>
      <c r="AE95" s="84">
        <f t="shared" si="201"/>
        <v>0</v>
      </c>
      <c r="AF95" s="84">
        <f t="shared" si="201"/>
        <v>0</v>
      </c>
      <c r="AG95" s="84">
        <f t="shared" si="201"/>
        <v>0</v>
      </c>
      <c r="AH95" s="84">
        <f t="shared" si="201"/>
        <v>0</v>
      </c>
      <c r="AI95" s="84">
        <f t="shared" si="201"/>
        <v>0</v>
      </c>
      <c r="AJ95" s="84">
        <f t="shared" si="201"/>
        <v>0</v>
      </c>
      <c r="AK95" s="84">
        <f t="shared" si="201"/>
        <v>0</v>
      </c>
      <c r="AL95" s="84">
        <f t="shared" si="201"/>
        <v>0</v>
      </c>
      <c r="AM95" s="84">
        <f t="shared" si="201"/>
        <v>0</v>
      </c>
      <c r="AN95" s="84">
        <f t="shared" si="201"/>
        <v>0</v>
      </c>
      <c r="AO95" s="84">
        <f t="shared" si="201"/>
        <v>0</v>
      </c>
      <c r="AP95" s="84">
        <f t="shared" si="201"/>
        <v>0</v>
      </c>
      <c r="AQ95" s="84">
        <f t="shared" si="201"/>
        <v>0</v>
      </c>
      <c r="AR95" s="84">
        <f t="shared" si="201"/>
        <v>0</v>
      </c>
      <c r="AS95" s="84">
        <f t="shared" si="201"/>
        <v>0</v>
      </c>
      <c r="AT95" s="84">
        <f t="shared" si="201"/>
        <v>0</v>
      </c>
      <c r="AU95" s="84">
        <f t="shared" si="201"/>
        <v>0</v>
      </c>
      <c r="AV95" s="84">
        <f t="shared" si="201"/>
        <v>0</v>
      </c>
      <c r="AW95" s="84">
        <f t="shared" si="201"/>
        <v>0</v>
      </c>
      <c r="AX95" s="84">
        <f t="shared" si="201"/>
        <v>0</v>
      </c>
      <c r="AY95" s="84">
        <f t="shared" si="201"/>
        <v>0</v>
      </c>
      <c r="AZ95" s="84">
        <f t="shared" si="201"/>
        <v>0</v>
      </c>
      <c r="BA95" s="84">
        <f t="shared" si="201"/>
        <v>0</v>
      </c>
      <c r="BB95" s="84">
        <f t="shared" si="201"/>
        <v>0</v>
      </c>
      <c r="BC95" s="84">
        <f t="shared" si="201"/>
        <v>0</v>
      </c>
      <c r="BD95" s="84">
        <f t="shared" si="201"/>
        <v>0</v>
      </c>
      <c r="BE95" s="84">
        <f t="shared" si="201"/>
        <v>0</v>
      </c>
      <c r="BF95" s="84">
        <f t="shared" si="201"/>
        <v>0</v>
      </c>
      <c r="BG95" s="84">
        <f t="shared" si="201"/>
        <v>0</v>
      </c>
      <c r="BH95" s="84">
        <f t="shared" si="201"/>
        <v>0</v>
      </c>
      <c r="BI95" s="84">
        <f t="shared" si="201"/>
        <v>0</v>
      </c>
      <c r="BJ95" s="84">
        <f t="shared" si="201"/>
        <v>0</v>
      </c>
      <c r="BK95" s="84">
        <f t="shared" si="201"/>
        <v>0</v>
      </c>
      <c r="BL95" s="84">
        <f t="shared" si="201"/>
        <v>0</v>
      </c>
      <c r="BM95" s="84">
        <f t="shared" si="201"/>
        <v>0</v>
      </c>
      <c r="BN95" s="84">
        <f t="shared" si="201"/>
        <v>0</v>
      </c>
      <c r="BO95" s="84">
        <f t="shared" si="201"/>
        <v>0</v>
      </c>
      <c r="BP95" s="84">
        <f t="shared" ref="BP95:CH95" si="202">SUM(BP92:BP94)</f>
        <v>0</v>
      </c>
      <c r="BQ95" s="84">
        <f t="shared" si="202"/>
        <v>0</v>
      </c>
      <c r="BR95" s="84">
        <f t="shared" si="202"/>
        <v>0</v>
      </c>
      <c r="BS95" s="84">
        <f t="shared" si="202"/>
        <v>0</v>
      </c>
      <c r="BT95" s="84">
        <f t="shared" si="202"/>
        <v>0</v>
      </c>
      <c r="BU95" s="84">
        <f t="shared" si="202"/>
        <v>0</v>
      </c>
      <c r="BV95" s="84">
        <f t="shared" si="202"/>
        <v>0</v>
      </c>
      <c r="BW95" s="84">
        <f t="shared" si="202"/>
        <v>0</v>
      </c>
      <c r="BX95" s="84">
        <f t="shared" si="202"/>
        <v>0</v>
      </c>
      <c r="BY95" s="84">
        <f t="shared" si="202"/>
        <v>0</v>
      </c>
      <c r="BZ95" s="84">
        <f t="shared" si="202"/>
        <v>0</v>
      </c>
      <c r="CA95" s="84">
        <f t="shared" si="202"/>
        <v>0</v>
      </c>
      <c r="CB95" s="84">
        <f t="shared" si="202"/>
        <v>0</v>
      </c>
      <c r="CC95" s="84">
        <f t="shared" si="202"/>
        <v>0</v>
      </c>
      <c r="CD95" s="84">
        <f t="shared" si="202"/>
        <v>0</v>
      </c>
      <c r="CE95" s="84">
        <f t="shared" si="202"/>
        <v>0</v>
      </c>
      <c r="CF95" s="84">
        <f t="shared" si="202"/>
        <v>0</v>
      </c>
      <c r="CG95" s="84">
        <f t="shared" si="202"/>
        <v>0</v>
      </c>
      <c r="CH95" s="84">
        <f t="shared" si="202"/>
        <v>0</v>
      </c>
    </row>
    <row r="96" spans="1:86" ht="13.5" thickTop="1" x14ac:dyDescent="0.2"/>
  </sheetData>
  <mergeCells count="1">
    <mergeCell ref="M3:N3"/>
  </mergeCells>
  <pageMargins left="0.7" right="0.7" top="0.75" bottom="0.75" header="0.3" footer="0.3"/>
  <pageSetup scale="65" fitToWidth="8" fitToHeight="3" orientation="landscape" r:id="rId1"/>
  <headerFooter>
    <oddFooter>&amp;CPage &amp;P of &amp;N</oddFooter>
  </headerFooter>
  <rowBreaks count="2" manualBreakCount="2">
    <brk id="43" max="13" man="1"/>
    <brk id="70" max="13" man="1"/>
  </rowBreaks>
  <colBreaks count="6" manualBreakCount="6">
    <brk id="14" min="12" max="91" man="1"/>
    <brk id="26" min="12" max="91" man="1"/>
    <brk id="38" min="12" max="91" man="1"/>
    <brk id="50" min="12" max="91" man="1"/>
    <brk id="62" min="12" max="91" man="1"/>
    <brk id="74" min="12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WNA Summary</vt:lpstr>
      <vt:lpstr>WNA</vt:lpstr>
      <vt:lpstr>WNA!Print_Area</vt:lpstr>
      <vt:lpstr>'WNA Summary'!Print_Area</vt:lpstr>
      <vt:lpstr>WNA!Print_Titles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 Roach</dc:creator>
  <cp:lastModifiedBy>Joe T Christian</cp:lastModifiedBy>
  <dcterms:created xsi:type="dcterms:W3CDTF">2021-06-28T12:22:56Z</dcterms:created>
  <dcterms:modified xsi:type="dcterms:W3CDTF">2021-06-28T21:55:54Z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