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AG Set 2 Attachments\"/>
    </mc:Choice>
  </mc:AlternateContent>
  <xr:revisionPtr revIDLastSave="0" documentId="13_ncr:1_{7ECA8612-A1A1-483D-938C-965A6F1E9D43}" xr6:coauthVersionLast="47" xr6:coauthVersionMax="47" xr10:uidLastSave="{00000000-0000-0000-0000-000000000000}"/>
  <bookViews>
    <workbookView xWindow="-120" yWindow="-120" windowWidth="29040" windowHeight="15840" xr2:uid="{651F6112-97A0-4D73-8208-75CE68C19574}"/>
  </bookViews>
  <sheets>
    <sheet name="TI with and without Depr 2" sheetId="3" r:id="rId1"/>
  </sheets>
  <definedNames>
    <definedName name="_xlnm.Print_Area" localSheetId="0">'TI with and without Depr 2'!$A$1:$O$15</definedName>
    <definedName name="_xlnm.Print_Titles" localSheetId="0">'TI with and without Depr 2'!$A:$B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" l="1"/>
  <c r="C15" i="3"/>
  <c r="D14" i="3"/>
  <c r="D15" i="3"/>
  <c r="E14" i="3"/>
  <c r="E15" i="3"/>
  <c r="F14" i="3"/>
  <c r="F15" i="3"/>
  <c r="G14" i="3"/>
  <c r="G15" i="3"/>
  <c r="H14" i="3"/>
  <c r="H15" i="3"/>
  <c r="I14" i="3"/>
  <c r="I15" i="3"/>
  <c r="J14" i="3"/>
  <c r="J15" i="3"/>
  <c r="K14" i="3"/>
  <c r="K15" i="3"/>
  <c r="L14" i="3"/>
  <c r="L15" i="3"/>
  <c r="M14" i="3"/>
  <c r="M15" i="3"/>
  <c r="N14" i="3"/>
  <c r="N15" i="3"/>
  <c r="O14" i="3"/>
  <c r="O15" i="3"/>
  <c r="C11" i="3"/>
  <c r="C12" i="3"/>
  <c r="D11" i="3"/>
  <c r="D12" i="3"/>
  <c r="E11" i="3"/>
  <c r="E12" i="3"/>
  <c r="F11" i="3"/>
  <c r="F12" i="3"/>
  <c r="G11" i="3"/>
  <c r="G12" i="3"/>
  <c r="H11" i="3"/>
  <c r="H12" i="3"/>
  <c r="I11" i="3"/>
  <c r="I12" i="3"/>
  <c r="J11" i="3"/>
  <c r="J12" i="3"/>
  <c r="K11" i="3"/>
  <c r="K12" i="3"/>
  <c r="L11" i="3"/>
  <c r="L12" i="3"/>
  <c r="M11" i="3"/>
  <c r="M12" i="3"/>
  <c r="N11" i="3"/>
  <c r="N12" i="3"/>
  <c r="O11" i="3"/>
  <c r="O12" i="3"/>
  <c r="O5" i="3"/>
  <c r="N5" i="3"/>
  <c r="M5" i="3"/>
  <c r="L5" i="3"/>
  <c r="K5" i="3"/>
  <c r="J5" i="3"/>
  <c r="I5" i="3"/>
  <c r="H5" i="3"/>
  <c r="G5" i="3"/>
  <c r="F5" i="3"/>
  <c r="E5" i="3"/>
  <c r="D5" i="3"/>
  <c r="C5" i="3"/>
</calcChain>
</file>

<file path=xl/sharedStrings.xml><?xml version="1.0" encoding="utf-8"?>
<sst xmlns="http://schemas.openxmlformats.org/spreadsheetml/2006/main" count="24" uniqueCount="23">
  <si>
    <t>Amended</t>
  </si>
  <si>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</si>
  <si>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</si>
  <si>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</si>
  <si>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</si>
  <si>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</si>
  <si>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</si>
  <si>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</si>
  <si>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</si>
  <si>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</si>
  <si>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FY17</t>
  </si>
  <si>
    <t>FY18</t>
  </si>
  <si>
    <t>FY19</t>
  </si>
  <si>
    <t>FY20</t>
  </si>
  <si>
    <t>Federal Taxable Income/(Loss)</t>
  </si>
  <si>
    <t>Federal Taxable Income/(Loss) with Depreciation Adjustment</t>
  </si>
  <si>
    <t>Federal Taxable Income/(Loss) without Depreciation Adjustment</t>
  </si>
  <si>
    <t>Cumulative Taxable Income with Depreciation Adjustment</t>
  </si>
  <si>
    <t>Cumulative Taxble Incoem without  Depreciation Adjustment</t>
  </si>
  <si>
    <t>Pre Tax Book Income</t>
  </si>
  <si>
    <t>Depreciation book/tax Adjustment</t>
  </si>
  <si>
    <t xml:space="preserve">Deductions on Atmos Energy Corporation Consolidated </t>
  </si>
  <si>
    <t>Form 1120 - FY08 to 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</si>
</sst>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14" fontId="2" fillId="0" borderId="1" xfId="0" applyNumberFormat="1" applyFont="1" applyBorder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/>
    <xf numFmtId="164" fontId="0" fillId="0" borderId="0" xfId="1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64" fontId="1" fillId="0" borderId="0" xfId="1" applyNumberFormat="1" applyFont="1" applyBorder="1"/>
    <xf numFmtId="164" fontId="1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0" applyNumberFormat="1" applyFont="1"/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6601-0487-49CB-8FB1-DBD022AC74F0}">
  <dimension ref="A1:P15"/>
  <sheetViews>
    <sheetView tabSelected="1" zoomScaleNormal="100" workbookViewId="0"/>
  </sheetViews>
  <sheetFormatPr defaultRowHeight="15" x14ac:dyDescent="0.25"/>
  <cols>
    <col min="1" max="1" width="17.140625" customWidth="1"/>
    <col min="2" max="2" width="47" customWidth="1"/>
    <col min="3" max="8" width="13.42578125" bestFit="1" customWidth="1"/>
    <col min="9" max="15" width="15" bestFit="1" customWidth="1"/>
    <col min="16" max="16" width="20.42578125" customWidth="1"/>
  </cols>
  <sheetData>
    <row r="1" spans="1:16" ht="18.75" x14ac:dyDescent="0.3">
      <c r="A1" s="16" t="s">
        <v>21</v>
      </c>
    </row>
    <row r="2" spans="1:16" ht="18.75" x14ac:dyDescent="0.3">
      <c r="A2" s="16" t="s">
        <v>22</v>
      </c>
      <c r="G2" s="2" t="s">
        <v>0</v>
      </c>
      <c r="K2" s="2" t="s">
        <v>0</v>
      </c>
    </row>
    <row r="3" spans="1:16" x14ac:dyDescent="0.25">
      <c r="A3" s="1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/>
    </row>
    <row r="4" spans="1:16" x14ac:dyDescent="0.25">
      <c r="A4" s="4"/>
      <c r="C4" s="5">
        <v>39721</v>
      </c>
      <c r="D4" s="5">
        <v>40086</v>
      </c>
      <c r="E4" s="5">
        <v>40451</v>
      </c>
      <c r="F4" s="5">
        <v>40816</v>
      </c>
      <c r="G4" s="5">
        <v>41182</v>
      </c>
      <c r="H4" s="5">
        <v>41547</v>
      </c>
      <c r="I4" s="5">
        <v>41912</v>
      </c>
      <c r="J4" s="5">
        <v>42277</v>
      </c>
      <c r="K4" s="5">
        <v>42643</v>
      </c>
      <c r="L4" s="5">
        <v>43008</v>
      </c>
      <c r="M4" s="5">
        <v>43373</v>
      </c>
      <c r="N4" s="5">
        <v>43738</v>
      </c>
      <c r="O4" s="5">
        <v>44104</v>
      </c>
      <c r="P4" s="5"/>
    </row>
    <row r="5" spans="1:16" s="7" customFormat="1" x14ac:dyDescent="0.25">
      <c r="A5" s="6"/>
      <c r="B5" s="14" t="s">
        <v>19</v>
      </c>
      <c r="C5" s="8">
        <f>180330716+6736690+85572536+7696217+12367261</f>
        <v>292703420</v>
      </c>
      <c r="D5" s="8">
        <f>190977439-37431067+138958267+7964023-9199645</f>
        <v>291269017</v>
      </c>
      <c r="E5" s="8">
        <f>205838626-74077735+184800170+6133383+11931085</f>
        <v>334625529</v>
      </c>
      <c r="F5" s="8">
        <f>206985043-5731045+111393560+7568691+5959926</f>
        <v>326176175</v>
      </c>
      <c r="G5" s="8">
        <f>216716455+3421578+117172681+4070734-12853471</f>
        <v>328527977</v>
      </c>
      <c r="H5" s="8">
        <f>243193249+1321111+131562287+6837113+9773333</f>
        <v>392687093</v>
      </c>
      <c r="I5" s="8">
        <f>289816970-6334+177577049-2944075+12374688</f>
        <v>476818298</v>
      </c>
      <c r="J5" s="8">
        <f>315074490-6343+180336779+2810894+12549099</f>
        <v>510764919</v>
      </c>
      <c r="K5" s="8">
        <f>350104012+3223663+181790419+3593009+11766052</f>
        <v>550477155</v>
      </c>
      <c r="L5" s="8">
        <f>396421037+3421930+212122221+7999761+15060752</f>
        <v>635025701</v>
      </c>
      <c r="M5" s="8">
        <f>603063835+2-15226024+8590955+14714787</f>
        <v>611143555</v>
      </c>
      <c r="N5" s="8">
        <f>511405334+4+114843912+6899547+17159979</f>
        <v>650308776</v>
      </c>
      <c r="O5" s="8">
        <f>601443608-1275+160965387+10994326-26605187</f>
        <v>746796859</v>
      </c>
      <c r="P5" s="8"/>
    </row>
    <row r="6" spans="1:16" s="7" customFormat="1" x14ac:dyDescent="0.25">
      <c r="A6" s="6"/>
      <c r="B6" s="14" t="s">
        <v>14</v>
      </c>
      <c r="C6" s="8">
        <v>-41728231</v>
      </c>
      <c r="D6" s="8">
        <v>-372944892</v>
      </c>
      <c r="E6" s="8">
        <v>-53348587</v>
      </c>
      <c r="F6" s="8">
        <v>-110265393</v>
      </c>
      <c r="G6" s="8">
        <v>-177136541</v>
      </c>
      <c r="H6" s="8">
        <v>-137682317</v>
      </c>
      <c r="I6" s="8">
        <v>-261141430</v>
      </c>
      <c r="J6" s="8">
        <v>-194209729</v>
      </c>
      <c r="K6" s="8">
        <v>-357416608</v>
      </c>
      <c r="L6" s="8">
        <v>-143624437</v>
      </c>
      <c r="M6" s="8">
        <v>-445657653</v>
      </c>
      <c r="N6" s="8">
        <v>-190168651</v>
      </c>
      <c r="O6" s="8">
        <v>72422425</v>
      </c>
      <c r="P6" s="8"/>
    </row>
    <row r="7" spans="1:16" x14ac:dyDescent="0.25">
      <c r="A7" s="4"/>
      <c r="B7" s="1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1"/>
      <c r="B8" s="13" t="s">
        <v>20</v>
      </c>
      <c r="C8" s="10">
        <v>-207663036</v>
      </c>
      <c r="D8" s="11">
        <v>-157862496</v>
      </c>
      <c r="E8" s="11">
        <v>-149237066</v>
      </c>
      <c r="F8" s="11">
        <v>-249401180</v>
      </c>
      <c r="G8" s="11">
        <v>-228928762</v>
      </c>
      <c r="H8" s="11">
        <v>-214507355</v>
      </c>
      <c r="I8" s="11">
        <v>-186919303</v>
      </c>
      <c r="J8" s="11">
        <v>-190937157</v>
      </c>
      <c r="K8" s="11">
        <v>-302119724</v>
      </c>
      <c r="L8" s="11">
        <v>-184358152</v>
      </c>
      <c r="M8" s="11">
        <v>-649751820</v>
      </c>
      <c r="N8" s="11">
        <v>89087113</v>
      </c>
      <c r="O8" s="11">
        <v>64133533</v>
      </c>
      <c r="P8" s="11"/>
    </row>
    <row r="9" spans="1:16" x14ac:dyDescent="0.25"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1" spans="1:16" x14ac:dyDescent="0.25">
      <c r="B11" s="13" t="s">
        <v>15</v>
      </c>
      <c r="C11" s="12">
        <f t="shared" ref="C11:O11" si="0">C6</f>
        <v>-41728231</v>
      </c>
      <c r="D11" s="12">
        <f t="shared" si="0"/>
        <v>-372944892</v>
      </c>
      <c r="E11" s="12">
        <f t="shared" si="0"/>
        <v>-53348587</v>
      </c>
      <c r="F11" s="12">
        <f t="shared" si="0"/>
        <v>-110265393</v>
      </c>
      <c r="G11" s="12">
        <f t="shared" si="0"/>
        <v>-177136541</v>
      </c>
      <c r="H11" s="12">
        <f t="shared" si="0"/>
        <v>-137682317</v>
      </c>
      <c r="I11" s="12">
        <f t="shared" si="0"/>
        <v>-261141430</v>
      </c>
      <c r="J11" s="12">
        <f t="shared" si="0"/>
        <v>-194209729</v>
      </c>
      <c r="K11" s="12">
        <f t="shared" si="0"/>
        <v>-357416608</v>
      </c>
      <c r="L11" s="12">
        <f t="shared" si="0"/>
        <v>-143624437</v>
      </c>
      <c r="M11" s="12">
        <f t="shared" si="0"/>
        <v>-445657653</v>
      </c>
      <c r="N11" s="12">
        <f t="shared" si="0"/>
        <v>-190168651</v>
      </c>
      <c r="O11" s="12">
        <f t="shared" si="0"/>
        <v>72422425</v>
      </c>
      <c r="P11" s="12"/>
    </row>
    <row r="12" spans="1:16" x14ac:dyDescent="0.25">
      <c r="B12" s="13" t="s">
        <v>17</v>
      </c>
      <c r="C12" s="12">
        <f>C11</f>
        <v>-41728231</v>
      </c>
      <c r="D12" s="12">
        <f>C12+D11</f>
        <v>-414673123</v>
      </c>
      <c r="E12" s="12">
        <f t="shared" ref="E12:O12" si="1">D12+E11</f>
        <v>-468021710</v>
      </c>
      <c r="F12" s="12">
        <f t="shared" si="1"/>
        <v>-578287103</v>
      </c>
      <c r="G12" s="12">
        <f t="shared" si="1"/>
        <v>-755423644</v>
      </c>
      <c r="H12" s="12">
        <f t="shared" si="1"/>
        <v>-893105961</v>
      </c>
      <c r="I12" s="12">
        <f t="shared" si="1"/>
        <v>-1154247391</v>
      </c>
      <c r="J12" s="12">
        <f t="shared" si="1"/>
        <v>-1348457120</v>
      </c>
      <c r="K12" s="12">
        <f t="shared" si="1"/>
        <v>-1705873728</v>
      </c>
      <c r="L12" s="12">
        <f t="shared" si="1"/>
        <v>-1849498165</v>
      </c>
      <c r="M12" s="12">
        <f t="shared" si="1"/>
        <v>-2295155818</v>
      </c>
      <c r="N12" s="12">
        <f t="shared" si="1"/>
        <v>-2485324469</v>
      </c>
      <c r="O12" s="15">
        <f t="shared" si="1"/>
        <v>-2412902044</v>
      </c>
    </row>
    <row r="13" spans="1:16" x14ac:dyDescent="0.25">
      <c r="B13" s="13"/>
    </row>
    <row r="14" spans="1:16" x14ac:dyDescent="0.25">
      <c r="B14" s="13" t="s">
        <v>16</v>
      </c>
      <c r="C14" s="12">
        <f>C6-C8</f>
        <v>165934805</v>
      </c>
      <c r="D14" s="12">
        <f t="shared" ref="D14:O14" si="2">D6-D8</f>
        <v>-215082396</v>
      </c>
      <c r="E14" s="12">
        <f t="shared" si="2"/>
        <v>95888479</v>
      </c>
      <c r="F14" s="12">
        <f t="shared" si="2"/>
        <v>139135787</v>
      </c>
      <c r="G14" s="12">
        <f t="shared" si="2"/>
        <v>51792221</v>
      </c>
      <c r="H14" s="12">
        <f t="shared" si="2"/>
        <v>76825038</v>
      </c>
      <c r="I14" s="12">
        <f t="shared" si="2"/>
        <v>-74222127</v>
      </c>
      <c r="J14" s="12">
        <f t="shared" si="2"/>
        <v>-3272572</v>
      </c>
      <c r="K14" s="12">
        <f t="shared" si="2"/>
        <v>-55296884</v>
      </c>
      <c r="L14" s="12">
        <f t="shared" si="2"/>
        <v>40733715</v>
      </c>
      <c r="M14" s="12">
        <f t="shared" si="2"/>
        <v>204094167</v>
      </c>
      <c r="N14" s="12">
        <f t="shared" si="2"/>
        <v>-279255764</v>
      </c>
      <c r="O14" s="12">
        <f t="shared" si="2"/>
        <v>8288892</v>
      </c>
      <c r="P14" s="12"/>
    </row>
    <row r="15" spans="1:16" x14ac:dyDescent="0.25">
      <c r="B15" s="13" t="s">
        <v>18</v>
      </c>
      <c r="C15" s="12">
        <f>C14</f>
        <v>165934805</v>
      </c>
      <c r="D15" s="12">
        <f>C15+D14</f>
        <v>-49147591</v>
      </c>
      <c r="E15" s="12">
        <f t="shared" ref="E15:O15" si="3">D15+E14</f>
        <v>46740888</v>
      </c>
      <c r="F15" s="12">
        <f t="shared" si="3"/>
        <v>185876675</v>
      </c>
      <c r="G15" s="12">
        <f t="shared" si="3"/>
        <v>237668896</v>
      </c>
      <c r="H15" s="12">
        <f t="shared" si="3"/>
        <v>314493934</v>
      </c>
      <c r="I15" s="12">
        <f t="shared" si="3"/>
        <v>240271807</v>
      </c>
      <c r="J15" s="12">
        <f t="shared" si="3"/>
        <v>236999235</v>
      </c>
      <c r="K15" s="12">
        <f t="shared" si="3"/>
        <v>181702351</v>
      </c>
      <c r="L15" s="12">
        <f t="shared" si="3"/>
        <v>222436066</v>
      </c>
      <c r="M15" s="12">
        <f t="shared" si="3"/>
        <v>426530233</v>
      </c>
      <c r="N15" s="12">
        <f t="shared" si="3"/>
        <v>147274469</v>
      </c>
      <c r="O15" s="15">
        <f t="shared" si="3"/>
        <v>155563361</v>
      </c>
    </row>
  </sheetData>
  <pageMargins left="0.7" right="0.7" top="0.75" bottom="0.75" header="0.3" footer="0.3"/>
  <pageSetup scale="50" orientation="landscape" r:id="rId1"/>
  <headerFooter>
    <oddHeader>&amp;RCASE NO. 2021-00214
ATTACHMENT 1
TO AG DR NO. 2-16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 with and without Depr 2</vt:lpstr>
      <vt:lpstr>'TI with and without Depr 2'!Print_Area</vt:lpstr>
      <vt:lpstr>'TI with and without Depr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 Huang</dc:creator>
  <cp:lastModifiedBy>Eric J Wilen</cp:lastModifiedBy>
  <cp:lastPrinted>2021-09-15T01:24:45Z</cp:lastPrinted>
  <dcterms:created xsi:type="dcterms:W3CDTF">2021-09-13T23:04:12Z</dcterms:created>
  <dcterms:modified xsi:type="dcterms:W3CDTF">2021-09-15T01:24:52Z</dcterms:modified>
</cp:coreProperties>
</file>