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2 Attachments\"/>
    </mc:Choice>
  </mc:AlternateContent>
  <xr:revisionPtr revIDLastSave="0" documentId="13_ncr:1_{6E28D210-6799-4F6D-A69D-4BD5856A0B9A}" xr6:coauthVersionLast="47" xr6:coauthVersionMax="47" xr10:uidLastSave="{00000000-0000-0000-0000-000000000000}"/>
  <bookViews>
    <workbookView xWindow="2760" yWindow="165" windowWidth="20850" windowHeight="13785" xr2:uid="{00000000-000D-0000-FFFF-FFFF00000000}"/>
  </bookViews>
  <sheets>
    <sheet name="MFR 16(7)(h)9" sheetId="1" r:id="rId1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'MFR 16(7)(h)9'!$A$1:$G$27</definedName>
    <definedName name="ROR">#REF!</definedName>
    <definedName name="stdrate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0" i="1"/>
  <c r="D20" i="1"/>
  <c r="E20" i="1" s="1"/>
  <c r="F16" i="1" s="1"/>
  <c r="F18" i="1" s="1"/>
  <c r="F12" i="1"/>
  <c r="G12" i="1" s="1"/>
  <c r="E14" i="1"/>
  <c r="F14" i="1" s="1"/>
  <c r="G14" i="1" s="1"/>
  <c r="D18" i="1" l="1"/>
  <c r="E16" i="1"/>
  <c r="E18" i="1" s="1"/>
  <c r="G16" i="1"/>
  <c r="G18" i="1" s="1"/>
</calcChain>
</file>

<file path=xl/sharedStrings.xml><?xml version="1.0" encoding="utf-8"?>
<sst xmlns="http://schemas.openxmlformats.org/spreadsheetml/2006/main" count="22" uniqueCount="21">
  <si>
    <t>Payroll Analysis by Employee Classifications/Payroll Distribution/Total Company</t>
  </si>
  <si>
    <t>Data:___X____Base Period___X____Forecasted Period</t>
  </si>
  <si>
    <t>Type of Filing:___X_____Original________Updated</t>
  </si>
  <si>
    <t>Workpaper Reference No(s).</t>
  </si>
  <si>
    <t>Line</t>
  </si>
  <si>
    <t>Base</t>
  </si>
  <si>
    <t>Forecasted</t>
  </si>
  <si>
    <t xml:space="preserve"> No.</t>
  </si>
  <si>
    <t>Description</t>
  </si>
  <si>
    <t>Period</t>
  </si>
  <si>
    <t>Atmos Energy Corporation, Kentucky/Mid-States Division</t>
  </si>
  <si>
    <t>Total Labor Dollars (excluding Shared Services and KY/Mid-States General Office)</t>
  </si>
  <si>
    <t>Average Employee Levels (KY Operations)</t>
  </si>
  <si>
    <t>Base Period: Twelve Months Ended Septmeber 30, 2021</t>
  </si>
  <si>
    <t>Forecasted Test Period: Twelve Months Ended December 31, 2022</t>
  </si>
  <si>
    <t>Kentucky Jurisdiction Case No. 2021-00214</t>
  </si>
  <si>
    <t>Witness: Christian</t>
  </si>
  <si>
    <t>Ratio of O&amp;M Labor to Total Labor</t>
  </si>
  <si>
    <t>O&amp;M Labor *</t>
  </si>
  <si>
    <r>
      <t xml:space="preserve">Capital Labor (Total Labor </t>
    </r>
    <r>
      <rPr>
        <i/>
        <sz val="12"/>
        <rFont val="Helvetica-Narrow"/>
      </rPr>
      <t>less</t>
    </r>
    <r>
      <rPr>
        <sz val="12"/>
        <rFont val="Helvetica-Narrow"/>
      </rPr>
      <t xml:space="preserve"> O&amp;M Labor)</t>
    </r>
  </si>
  <si>
    <t>* Base Period and Test Period O&amp;M Labor from R 16(8)(g); 2023-2025 O&amp;M Labor estimated using average of Base Period and Test Period O&amp;M labor percentages.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</si>
</sst>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mm/dd/yy_)"/>
    <numFmt numFmtId="166" formatCode="hh:mm:ss_)"/>
    <numFmt numFmtId="167" formatCode="0.000%"/>
    <numFmt numFmtId="168" formatCode="0_);\(0\)"/>
  </numFmts>
  <fonts count="12">
    <font>
      <sz val="12"/>
      <name val="Helvetica-Narrow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name val="Helvetica-Narrow"/>
      <family val="2"/>
    </font>
    <font>
      <u/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i/>
      <sz val="12"/>
      <name val="Helvetica-Narrow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37" fontId="0" fillId="0" borderId="0" applyProtection="0"/>
    <xf numFmtId="164" fontId="1" fillId="0" borderId="0"/>
    <xf numFmtId="40" fontId="2" fillId="2" borderId="0">
      <alignment horizontal="right"/>
    </xf>
    <xf numFmtId="0" fontId="3" fillId="3" borderId="0">
      <alignment horizontal="center"/>
    </xf>
    <xf numFmtId="0" fontId="4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9" fontId="9" fillId="0" borderId="0" applyFont="0" applyFill="0" applyBorder="0" applyAlignment="0" applyProtection="0"/>
  </cellStyleXfs>
  <cellXfs count="38">
    <xf numFmtId="37" fontId="0" fillId="0" borderId="0" xfId="0"/>
    <xf numFmtId="37" fontId="0" fillId="0" borderId="0" xfId="0" applyFont="1" applyFill="1" applyAlignment="1" applyProtection="1">
      <alignment horizontal="centerContinuous"/>
      <protection locked="0"/>
    </xf>
    <xf numFmtId="37" fontId="0" fillId="0" borderId="0" xfId="0" applyFont="1" applyAlignment="1">
      <alignment horizontal="centerContinuous"/>
    </xf>
    <xf numFmtId="37" fontId="0" fillId="0" borderId="0" xfId="0" applyFont="1"/>
    <xf numFmtId="165" fontId="0" fillId="0" borderId="0" xfId="0" applyNumberFormat="1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  <protection locked="0"/>
    </xf>
    <xf numFmtId="166" fontId="0" fillId="0" borderId="0" xfId="0" applyNumberFormat="1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0" xfId="0" applyFont="1" applyAlignment="1" applyProtection="1">
      <alignment horizontal="left"/>
      <protection locked="0"/>
    </xf>
    <xf numFmtId="37" fontId="0" fillId="0" borderId="2" xfId="0" applyFont="1" applyFill="1" applyBorder="1" applyAlignment="1" applyProtection="1">
      <alignment horizontal="left"/>
    </xf>
    <xf numFmtId="37" fontId="0" fillId="0" borderId="2" xfId="0" applyFont="1" applyBorder="1"/>
    <xf numFmtId="37" fontId="0" fillId="0" borderId="2" xfId="0" applyFont="1" applyBorder="1" applyAlignment="1" applyProtection="1">
      <alignment horizontal="left"/>
      <protection locked="0"/>
    </xf>
    <xf numFmtId="37" fontId="8" fillId="0" borderId="0" xfId="0" applyFont="1" applyAlignment="1" applyProtection="1">
      <alignment horizontal="center"/>
      <protection locked="0"/>
    </xf>
    <xf numFmtId="37" fontId="0" fillId="0" borderId="0" xfId="0" applyFont="1" applyProtection="1">
      <protection locked="0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0" fillId="0" borderId="0" xfId="0" applyFont="1" applyFill="1"/>
    <xf numFmtId="37" fontId="0" fillId="0" borderId="0" xfId="0" applyFont="1" applyAlignment="1">
      <alignment horizontal="center"/>
    </xf>
    <xf numFmtId="37" fontId="0" fillId="0" borderId="0" xfId="0" applyNumberFormat="1" applyFont="1" applyProtection="1"/>
    <xf numFmtId="37" fontId="0" fillId="0" borderId="0" xfId="0" quotePrefix="1" applyFont="1"/>
    <xf numFmtId="167" fontId="0" fillId="0" borderId="0" xfId="0" applyNumberFormat="1" applyFont="1" applyProtection="1"/>
    <xf numFmtId="37" fontId="0" fillId="0" borderId="0" xfId="0" applyNumberFormat="1" applyFont="1" applyProtection="1">
      <protection locked="0"/>
    </xf>
    <xf numFmtId="37" fontId="0" fillId="0" borderId="0" xfId="0" applyFont="1" applyFill="1" applyBorder="1"/>
    <xf numFmtId="37" fontId="0" fillId="0" borderId="0" xfId="0" applyFont="1" applyFill="1" applyBorder="1" applyProtection="1"/>
    <xf numFmtId="37" fontId="0" fillId="0" borderId="0" xfId="0" applyFont="1" applyAlignment="1" applyProtection="1">
      <alignment horizontal="right"/>
      <protection locked="0"/>
    </xf>
    <xf numFmtId="37" fontId="0" fillId="0" borderId="2" xfId="0" applyFont="1" applyBorder="1" applyAlignment="1" applyProtection="1">
      <alignment horizontal="right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0" fillId="0" borderId="0" xfId="0" applyFont="1" applyAlignment="1" applyProtection="1">
      <alignment horizontal="centerContinuous"/>
    </xf>
    <xf numFmtId="168" fontId="0" fillId="0" borderId="2" xfId="0" applyNumberFormat="1" applyFont="1" applyBorder="1" applyAlignment="1" applyProtection="1">
      <alignment horizontal="center"/>
      <protection locked="0"/>
    </xf>
    <xf numFmtId="37" fontId="0" fillId="0" borderId="0" xfId="0" applyNumberFormat="1" applyFont="1" applyFill="1" applyBorder="1"/>
    <xf numFmtId="37" fontId="0" fillId="0" borderId="0" xfId="0" applyProtection="1">
      <protection locked="0"/>
    </xf>
    <xf numFmtId="167" fontId="0" fillId="0" borderId="0" xfId="7" applyNumberFormat="1" applyFont="1" applyFill="1" applyBorder="1" applyProtection="1"/>
    <xf numFmtId="37" fontId="0" fillId="0" borderId="0" xfId="0" applyFont="1" applyAlignment="1">
      <alignment wrapText="1"/>
    </xf>
    <xf numFmtId="37" fontId="10" fillId="0" borderId="0" xfId="0" applyFont="1"/>
    <xf numFmtId="167" fontId="0" fillId="0" borderId="3" xfId="7" applyNumberFormat="1" applyFont="1" applyFill="1" applyBorder="1" applyAlignment="1" applyProtection="1">
      <alignment horizontal="center"/>
    </xf>
    <xf numFmtId="167" fontId="0" fillId="0" borderId="4" xfId="7" applyNumberFormat="1" applyFont="1" applyFill="1" applyBorder="1" applyAlignment="1" applyProtection="1">
      <alignment horizontal="center"/>
    </xf>
    <xf numFmtId="167" fontId="0" fillId="0" borderId="5" xfId="7" applyNumberFormat="1" applyFont="1" applyFill="1" applyBorder="1" applyAlignment="1" applyProtection="1">
      <alignment horizontal="center"/>
    </xf>
    <xf numFmtId="37" fontId="0" fillId="0" borderId="0" xfId="0" applyFont="1" applyAlignment="1">
      <alignment horizontal="left" wrapText="1"/>
    </xf>
  </cellXfs>
  <cellStyles count="8">
    <cellStyle name="Normal" xfId="0" builtinId="0"/>
    <cellStyle name="Normal - Style1" xfId="1" xr:uid="{00000000-0005-0000-0000-000001000000}"/>
    <cellStyle name="Output Amounts" xfId="2" xr:uid="{00000000-0005-0000-0000-000002000000}"/>
    <cellStyle name="Output Column Headings" xfId="3" xr:uid="{00000000-0005-0000-0000-000003000000}"/>
    <cellStyle name="Output Line Items" xfId="4" xr:uid="{00000000-0005-0000-0000-000004000000}"/>
    <cellStyle name="Output Report Heading" xfId="5" xr:uid="{00000000-0005-0000-0000-000005000000}"/>
    <cellStyle name="Output Report Title" xfId="6" xr:uid="{00000000-0005-0000-0000-000006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8"/>
  <dimension ref="A1:I75"/>
  <sheetViews>
    <sheetView tabSelected="1" view="pageBreakPreview" zoomScale="80" zoomScaleNormal="75" zoomScaleSheetLayoutView="80" workbookViewId="0">
      <selection activeCell="B23" sqref="B23"/>
    </sheetView>
  </sheetViews>
  <sheetFormatPr defaultColWidth="9.21875" defaultRowHeight="15"/>
  <cols>
    <col min="1" max="1" width="5.109375" style="3" customWidth="1"/>
    <col min="2" max="2" width="45.88671875" style="3" customWidth="1"/>
    <col min="3" max="3" width="10.77734375" style="3" bestFit="1" customWidth="1"/>
    <col min="4" max="4" width="11.6640625" style="3" customWidth="1"/>
    <col min="5" max="5" width="10.77734375" style="3" bestFit="1" customWidth="1"/>
    <col min="6" max="6" width="11.5546875" style="3" customWidth="1"/>
    <col min="7" max="7" width="11.109375" style="3" customWidth="1"/>
    <col min="8" max="16384" width="9.21875" style="3"/>
  </cols>
  <sheetData>
    <row r="1" spans="1:7">
      <c r="A1" s="1" t="s">
        <v>10</v>
      </c>
      <c r="B1" s="2"/>
      <c r="C1" s="2"/>
      <c r="D1" s="2"/>
      <c r="E1" s="2"/>
      <c r="F1" s="2"/>
      <c r="G1" s="2"/>
    </row>
    <row r="2" spans="1:7">
      <c r="A2" s="1" t="s">
        <v>15</v>
      </c>
      <c r="B2" s="4"/>
      <c r="C2" s="2"/>
      <c r="D2" s="2"/>
      <c r="E2" s="2"/>
      <c r="F2" s="2"/>
      <c r="G2" s="2"/>
    </row>
    <row r="3" spans="1:7">
      <c r="A3" s="5" t="s">
        <v>0</v>
      </c>
      <c r="B3" s="6"/>
      <c r="C3" s="2"/>
      <c r="D3" s="2"/>
      <c r="E3" s="2"/>
      <c r="F3" s="2"/>
      <c r="G3" s="2"/>
    </row>
    <row r="4" spans="1:7">
      <c r="A4" s="27" t="s">
        <v>13</v>
      </c>
      <c r="B4" s="5"/>
      <c r="C4" s="2"/>
      <c r="D4" s="2"/>
      <c r="E4" s="2"/>
      <c r="F4" s="2"/>
      <c r="G4" s="2"/>
    </row>
    <row r="5" spans="1:7">
      <c r="A5" s="27" t="s">
        <v>14</v>
      </c>
      <c r="B5" s="5"/>
      <c r="C5" s="2"/>
      <c r="D5" s="2"/>
      <c r="E5" s="2"/>
      <c r="F5" s="2"/>
      <c r="G5" s="2"/>
    </row>
    <row r="6" spans="1:7">
      <c r="A6" s="27"/>
      <c r="B6" s="5"/>
      <c r="C6" s="2"/>
      <c r="D6" s="2"/>
      <c r="E6" s="2"/>
      <c r="F6" s="2"/>
      <c r="G6" s="2"/>
    </row>
    <row r="7" spans="1:7">
      <c r="A7" s="7" t="s">
        <v>1</v>
      </c>
      <c r="G7" s="24"/>
    </row>
    <row r="8" spans="1:7">
      <c r="A8" s="7" t="s">
        <v>2</v>
      </c>
      <c r="G8" s="24"/>
    </row>
    <row r="9" spans="1:7">
      <c r="A9" s="9" t="s">
        <v>3</v>
      </c>
      <c r="B9" s="10"/>
      <c r="C9" s="10"/>
      <c r="D9" s="10"/>
      <c r="E9" s="10"/>
      <c r="F9" s="10"/>
      <c r="G9" s="25" t="s">
        <v>16</v>
      </c>
    </row>
    <row r="10" spans="1:7">
      <c r="G10" s="12"/>
    </row>
    <row r="11" spans="1:7">
      <c r="A11" s="13" t="s">
        <v>4</v>
      </c>
      <c r="C11" s="14" t="s">
        <v>5</v>
      </c>
      <c r="D11" s="14" t="s">
        <v>6</v>
      </c>
    </row>
    <row r="12" spans="1:7">
      <c r="A12" s="11" t="s">
        <v>7</v>
      </c>
      <c r="B12" s="11" t="s">
        <v>8</v>
      </c>
      <c r="C12" s="15" t="s">
        <v>9</v>
      </c>
      <c r="D12" s="15" t="s">
        <v>9</v>
      </c>
      <c r="E12" s="28">
        <v>2023</v>
      </c>
      <c r="F12" s="28">
        <f>E12+1</f>
        <v>2024</v>
      </c>
      <c r="G12" s="28">
        <f>F12+1</f>
        <v>2025</v>
      </c>
    </row>
    <row r="13" spans="1:7">
      <c r="C13" s="16"/>
      <c r="D13" s="16"/>
      <c r="F13" s="16"/>
      <c r="G13" s="16"/>
    </row>
    <row r="14" spans="1:7" ht="30">
      <c r="A14" s="17">
        <v>1</v>
      </c>
      <c r="B14" s="26" t="s">
        <v>11</v>
      </c>
      <c r="C14" s="29">
        <v>12426375.939231087</v>
      </c>
      <c r="D14" s="29">
        <v>12882759.41206352</v>
      </c>
      <c r="E14" s="3">
        <f>D14*1.03</f>
        <v>13269242.194425426</v>
      </c>
      <c r="F14" s="3">
        <f>E14*1.03</f>
        <v>13667319.46025819</v>
      </c>
      <c r="G14" s="3">
        <f>F14*1.03</f>
        <v>14077339.044065936</v>
      </c>
    </row>
    <row r="15" spans="1:7">
      <c r="A15" s="17"/>
      <c r="C15" s="22"/>
      <c r="D15" s="22"/>
      <c r="F15" s="16"/>
      <c r="G15" s="16"/>
    </row>
    <row r="16" spans="1:7">
      <c r="A16" s="17">
        <v>2</v>
      </c>
      <c r="B16" s="8" t="s">
        <v>18</v>
      </c>
      <c r="C16" s="23">
        <v>5363212.75</v>
      </c>
      <c r="D16" s="30">
        <v>5563297.6372600002</v>
      </c>
      <c r="E16" s="23">
        <f>E14*$E$20</f>
        <v>5728594.8194277678</v>
      </c>
      <c r="F16" s="23">
        <f>F14*$E$20</f>
        <v>5900452.6640106002</v>
      </c>
      <c r="G16" s="23">
        <f>G14*$E$20</f>
        <v>6077466.2439309191</v>
      </c>
    </row>
    <row r="18" spans="1:8">
      <c r="A18" s="17">
        <v>3</v>
      </c>
      <c r="B18" s="33" t="s">
        <v>19</v>
      </c>
      <c r="C18" s="3">
        <f>C14-C16</f>
        <v>7063163.1892310865</v>
      </c>
      <c r="D18" s="3">
        <f>D14-D16</f>
        <v>7319461.7748035202</v>
      </c>
      <c r="E18" s="3">
        <f>E14-E16</f>
        <v>7540647.3749976587</v>
      </c>
      <c r="F18" s="3">
        <f>F14-F16</f>
        <v>7766866.7962475894</v>
      </c>
      <c r="G18" s="3">
        <f>G14-G16</f>
        <v>7999872.8001350164</v>
      </c>
    </row>
    <row r="20" spans="1:8">
      <c r="A20" s="17">
        <v>4</v>
      </c>
      <c r="B20" s="8" t="s">
        <v>17</v>
      </c>
      <c r="C20" s="31">
        <f>C16/C14</f>
        <v>0.43159910630644116</v>
      </c>
      <c r="D20" s="31">
        <f>D16/D14</f>
        <v>0.43184052882726998</v>
      </c>
      <c r="E20" s="34">
        <f>AVERAGE(C20:D20)</f>
        <v>0.43171981756685557</v>
      </c>
      <c r="F20" s="35"/>
      <c r="G20" s="36"/>
    </row>
    <row r="22" spans="1:8">
      <c r="A22" s="17">
        <v>5</v>
      </c>
      <c r="B22" s="8" t="s">
        <v>12</v>
      </c>
      <c r="C22" s="23">
        <v>186</v>
      </c>
      <c r="D22" s="23">
        <v>186</v>
      </c>
      <c r="E22" s="23">
        <v>186</v>
      </c>
      <c r="F22" s="23">
        <v>186</v>
      </c>
      <c r="G22" s="23">
        <v>186</v>
      </c>
    </row>
    <row r="23" spans="1:8">
      <c r="A23" s="17"/>
      <c r="B23" s="8"/>
      <c r="C23" s="31"/>
      <c r="D23" s="23"/>
      <c r="E23" s="23"/>
      <c r="F23" s="23"/>
      <c r="G23" s="23"/>
    </row>
    <row r="25" spans="1:8" ht="15" customHeight="1">
      <c r="A25" s="37" t="s">
        <v>20</v>
      </c>
      <c r="B25" s="37"/>
      <c r="C25" s="37"/>
      <c r="D25" s="37"/>
      <c r="E25" s="32"/>
      <c r="F25" s="32"/>
      <c r="G25" s="23"/>
    </row>
    <row r="26" spans="1:8">
      <c r="A26" s="37"/>
      <c r="B26" s="37"/>
      <c r="C26" s="37"/>
      <c r="D26" s="37"/>
      <c r="E26" s="32"/>
      <c r="F26" s="32"/>
      <c r="G26" s="23"/>
    </row>
    <row r="27" spans="1:8">
      <c r="C27" s="16"/>
      <c r="F27" s="16"/>
      <c r="G27" s="16"/>
    </row>
    <row r="28" spans="1:8">
      <c r="C28" s="16"/>
      <c r="E28" s="16"/>
      <c r="H28" s="18"/>
    </row>
    <row r="29" spans="1:8">
      <c r="H29" s="18"/>
    </row>
    <row r="30" spans="1:8">
      <c r="B30" s="19"/>
    </row>
    <row r="34" spans="1:9">
      <c r="H34" s="18"/>
      <c r="I34" s="18"/>
    </row>
    <row r="35" spans="1:9">
      <c r="H35" s="18"/>
      <c r="I35" s="18"/>
    </row>
    <row r="43" spans="1:9">
      <c r="A43" s="13"/>
    </row>
    <row r="44" spans="1:9">
      <c r="A44" s="13"/>
      <c r="B44" s="13"/>
      <c r="G44" s="20"/>
    </row>
    <row r="45" spans="1:9">
      <c r="G45" s="21"/>
    </row>
    <row r="46" spans="1:9">
      <c r="A46" s="13"/>
    </row>
    <row r="47" spans="1:9">
      <c r="A47" s="13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</sheetData>
  <mergeCells count="2">
    <mergeCell ref="E20:G20"/>
    <mergeCell ref="A25:D26"/>
  </mergeCells>
  <phoneticPr fontId="7" type="noConversion"/>
  <printOptions horizontalCentered="1"/>
  <pageMargins left="0.5" right="0.5" top="0.75" bottom="0.5" header="0.5" footer="0.5"/>
  <pageSetup scale="80" orientation="landscape" verticalDpi="300" r:id="rId1"/>
  <headerFooter alignWithMargins="0">
    <oddHeader>&amp;R&amp;9CASE NO. 2021-00214
ATTACHMENT 1
TO AG DR NO. 2-01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MFR 16(7)(h)9</vt:lpstr>
      <vt:lpstr>'MFR 16(7)(h)9'!Print_Area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Harrington</dc:creator>
  <cp:lastModifiedBy>Eric J Wilen</cp:lastModifiedBy>
  <cp:lastPrinted>2021-09-09T16:49:38Z</cp:lastPrinted>
  <dcterms:created xsi:type="dcterms:W3CDTF">2009-10-02T15:00:08Z</dcterms:created>
  <dcterms:modified xsi:type="dcterms:W3CDTF">2021-09-09T16:49:50Z</dcterms:modified>
</cp:coreProperties>
</file>