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2 Attachments\"/>
    </mc:Choice>
  </mc:AlternateContent>
  <xr:revisionPtr revIDLastSave="0" documentId="13_ncr:1_{A046178A-53BA-4F45-8C34-85CC269E8710}" xr6:coauthVersionLast="47" xr6:coauthVersionMax="47" xr10:uidLastSave="{00000000-0000-0000-0000-000000000000}"/>
  <bookViews>
    <workbookView xWindow="-120" yWindow="-120" windowWidth="29040" windowHeight="15840" xr2:uid="{1849B56A-F95E-453E-A958-C037B5DA5E3C}"/>
  </bookViews>
  <sheets>
    <sheet name="Res, Com, PA" sheetId="1" r:id="rId1"/>
  </sheets>
  <definedNames>
    <definedName name="_xlnm.Print_Area" localSheetId="0">'Res, Com, PA'!$A$1:$O$85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J84" i="1"/>
  <c r="I84" i="1"/>
  <c r="H84" i="1"/>
  <c r="D84" i="1"/>
  <c r="K83" i="1"/>
  <c r="J83" i="1"/>
  <c r="I83" i="1"/>
  <c r="E83" i="1"/>
  <c r="L82" i="1"/>
  <c r="K82" i="1"/>
  <c r="J82" i="1"/>
  <c r="F82" i="1"/>
  <c r="M81" i="1"/>
  <c r="L81" i="1"/>
  <c r="K81" i="1"/>
  <c r="G81" i="1"/>
  <c r="N84" i="1"/>
  <c r="M84" i="1"/>
  <c r="L84" i="1"/>
  <c r="K84" i="1"/>
  <c r="C84" i="1"/>
  <c r="N83" i="1"/>
  <c r="M83" i="1"/>
  <c r="L83" i="1"/>
  <c r="D83" i="1"/>
  <c r="O75" i="1"/>
  <c r="N82" i="1"/>
  <c r="M82" i="1"/>
  <c r="E82" i="1"/>
  <c r="D82" i="1"/>
  <c r="O74" i="1"/>
  <c r="N81" i="1"/>
  <c r="F81" i="1"/>
  <c r="E81" i="1"/>
  <c r="D81" i="1"/>
  <c r="O73" i="1"/>
  <c r="G84" i="1"/>
  <c r="F84" i="1"/>
  <c r="E84" i="1"/>
  <c r="O68" i="1"/>
  <c r="H83" i="1"/>
  <c r="G83" i="1"/>
  <c r="F83" i="1"/>
  <c r="O67" i="1"/>
  <c r="I82" i="1"/>
  <c r="H82" i="1"/>
  <c r="G82" i="1"/>
  <c r="O66" i="1"/>
  <c r="J81" i="1"/>
  <c r="I81" i="1"/>
  <c r="H81" i="1"/>
  <c r="O65" i="1"/>
  <c r="J57" i="1"/>
  <c r="I57" i="1"/>
  <c r="H57" i="1"/>
  <c r="D57" i="1"/>
  <c r="K56" i="1"/>
  <c r="J56" i="1"/>
  <c r="I56" i="1"/>
  <c r="E56" i="1"/>
  <c r="L55" i="1"/>
  <c r="K55" i="1"/>
  <c r="J55" i="1"/>
  <c r="F55" i="1"/>
  <c r="M54" i="1"/>
  <c r="L54" i="1"/>
  <c r="K54" i="1"/>
  <c r="G54" i="1"/>
  <c r="N57" i="1"/>
  <c r="M57" i="1"/>
  <c r="L57" i="1"/>
  <c r="K57" i="1"/>
  <c r="C57" i="1"/>
  <c r="N56" i="1"/>
  <c r="M56" i="1"/>
  <c r="L56" i="1"/>
  <c r="O48" i="1"/>
  <c r="D56" i="1"/>
  <c r="C56" i="1"/>
  <c r="N55" i="1"/>
  <c r="M55" i="1"/>
  <c r="O47" i="1"/>
  <c r="E55" i="1"/>
  <c r="D55" i="1"/>
  <c r="C55" i="1"/>
  <c r="O46" i="1"/>
  <c r="N54" i="1"/>
  <c r="F54" i="1"/>
  <c r="E54" i="1"/>
  <c r="D54" i="1"/>
  <c r="C54" i="1"/>
  <c r="G57" i="1"/>
  <c r="F57" i="1"/>
  <c r="E57" i="1"/>
  <c r="O41" i="1"/>
  <c r="H56" i="1"/>
  <c r="G56" i="1"/>
  <c r="F56" i="1"/>
  <c r="O40" i="1"/>
  <c r="I55" i="1"/>
  <c r="H55" i="1"/>
  <c r="O39" i="1"/>
  <c r="J54" i="1"/>
  <c r="I54" i="1"/>
  <c r="H54" i="1"/>
  <c r="O38" i="1"/>
  <c r="J30" i="1"/>
  <c r="I30" i="1"/>
  <c r="H30" i="1"/>
  <c r="D30" i="1"/>
  <c r="K29" i="1"/>
  <c r="J29" i="1"/>
  <c r="I29" i="1"/>
  <c r="E29" i="1"/>
  <c r="L28" i="1"/>
  <c r="K28" i="1"/>
  <c r="J28" i="1"/>
  <c r="F28" i="1"/>
  <c r="M27" i="1"/>
  <c r="L27" i="1"/>
  <c r="K27" i="1"/>
  <c r="G27" i="1"/>
  <c r="N30" i="1"/>
  <c r="M30" i="1"/>
  <c r="L30" i="1"/>
  <c r="K30" i="1"/>
  <c r="C30" i="1"/>
  <c r="N29" i="1"/>
  <c r="M29" i="1"/>
  <c r="L29" i="1"/>
  <c r="O21" i="1"/>
  <c r="D29" i="1"/>
  <c r="C29" i="1"/>
  <c r="N28" i="1"/>
  <c r="M28" i="1"/>
  <c r="E28" i="1"/>
  <c r="D28" i="1"/>
  <c r="C28" i="1"/>
  <c r="O19" i="1"/>
  <c r="N27" i="1"/>
  <c r="F27" i="1"/>
  <c r="E27" i="1"/>
  <c r="D27" i="1"/>
  <c r="C27" i="1"/>
  <c r="G30" i="1"/>
  <c r="F30" i="1"/>
  <c r="E30" i="1"/>
  <c r="O14" i="1"/>
  <c r="H29" i="1"/>
  <c r="G29" i="1"/>
  <c r="F29" i="1"/>
  <c r="O13" i="1"/>
  <c r="I28" i="1"/>
  <c r="H28" i="1"/>
  <c r="G28" i="1"/>
  <c r="O12" i="1"/>
  <c r="J27" i="1"/>
  <c r="I27" i="1"/>
  <c r="O11" i="1"/>
  <c r="O55" i="1" l="1"/>
  <c r="O56" i="1"/>
  <c r="O27" i="1"/>
  <c r="O54" i="1"/>
  <c r="O29" i="1"/>
  <c r="O81" i="1"/>
  <c r="O82" i="1"/>
  <c r="O83" i="1"/>
  <c r="H27" i="1"/>
  <c r="G55" i="1"/>
  <c r="O20" i="1"/>
  <c r="O28" i="1" s="1"/>
  <c r="O22" i="1"/>
  <c r="O30" i="1" s="1"/>
  <c r="O49" i="1"/>
  <c r="O57" i="1" s="1"/>
  <c r="O76" i="1"/>
  <c r="O84" i="1" s="1"/>
  <c r="C81" i="1"/>
  <c r="C82" i="1"/>
  <c r="C83" i="1"/>
</calcChain>
</file>

<file path=xl/sharedStrings.xml><?xml version="1.0" encoding="utf-8"?>
<sst xmlns="http://schemas.openxmlformats.org/spreadsheetml/2006/main" count="185" uniqueCount="43">
  <si>
    <t>Atmos Energy Corporation, Kentucky</t>
  </si>
  <si>
    <t>Late Payment Fees Trend by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</si>
  <si>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</si>
  <si>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</si>
  <si>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</si>
  <si>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</si>
  <si>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</si>
  <si>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</si>
  <si>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</si>
  <si>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</si>
  <si>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</si>
  <si>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</si>
  <si>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</si>
  <si>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</si>
  <si>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</si>
  <si>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</si>
  <si>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</t>
  </si>
  <si>
    <t>Revenue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</si>
  <si>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</si>
  <si>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</si>
  <si>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</si>
  <si>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</si>
  <si>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</si>
  <si>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</si>
  <si>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</si>
  <si>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</si>
  <si>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</si>
  <si>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</si>
  <si>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</si>
  <si>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</si>
  <si>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12 ME Aug</t>
  </si>
  <si>
    <t>FY 2016</t>
  </si>
  <si>
    <t>FY 2017</t>
  </si>
  <si>
    <t>FY 2018</t>
  </si>
  <si>
    <t>FY 2019</t>
  </si>
  <si>
    <t>FY 2020</t>
  </si>
  <si>
    <t>Late payment Fees (Mo)</t>
  </si>
  <si>
    <t>FY Total</t>
  </si>
  <si>
    <t>LPF % of Prior Month Revenue</t>
  </si>
  <si>
    <t>FY / 12 ME Aug</t>
  </si>
  <si>
    <t>Commercial</t>
  </si>
  <si>
    <t>Public Authority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</si>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</sst>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10" fontId="0" fillId="0" borderId="0" xfId="1" applyNumberFormat="1" applyFont="1"/>
    <xf numFmtId="10" fontId="0" fillId="0" borderId="1" xfId="1" applyNumberFormat="1" applyFont="1" applyBorder="1"/>
    <xf numFmtId="10" fontId="0" fillId="0" borderId="2" xfId="1" applyNumberFormat="1" applyFont="1" applyBorder="1"/>
    <xf numFmtId="10" fontId="1" fillId="0" borderId="0" xfId="1" applyNumberFormat="1" applyFont="1" applyFill="1"/>
    <xf numFmtId="10" fontId="0" fillId="0" borderId="3" xfId="1" applyNumberFormat="1" applyFont="1" applyBorder="1"/>
    <xf numFmtId="10" fontId="0" fillId="0" borderId="0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45E-9A6D-4C14-9784-242E802ABE42}">
  <sheetPr>
    <pageSetUpPr fitToPage="1"/>
  </sheetPr>
  <dimension ref="A1:P102"/>
  <sheetViews>
    <sheetView tabSelected="1" zoomScaleNormal="100" workbookViewId="0">
      <selection sqref="A1:P1"/>
    </sheetView>
  </sheetViews>
  <sheetFormatPr defaultRowHeight="12.75" x14ac:dyDescent="0.2"/>
  <cols>
    <col min="1" max="1" width="7.85546875" bestFit="1" customWidth="1"/>
    <col min="2" max="2" width="27" bestFit="1" customWidth="1"/>
    <col min="3" max="3" width="13" bestFit="1" customWidth="1"/>
    <col min="4" max="9" width="14.140625" bestFit="1" customWidth="1"/>
    <col min="10" max="14" width="13" bestFit="1" customWidth="1"/>
    <col min="15" max="15" width="15" bestFit="1" customWidth="1"/>
    <col min="16" max="16" width="9.28515625" bestFit="1" customWidth="1"/>
    <col min="17" max="18" width="10.28515625" bestFit="1" customWidth="1"/>
    <col min="19" max="23" width="11.28515625" bestFit="1" customWidth="1"/>
    <col min="24" max="28" width="10.28515625" bestFit="1" customWidth="1"/>
  </cols>
  <sheetData>
    <row r="1" spans="1:16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">
      <c r="A4" s="1"/>
    </row>
    <row r="5" spans="1:16" x14ac:dyDescent="0.2">
      <c r="A5" s="16" t="s">
        <v>42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2"/>
    </row>
    <row r="6" spans="1:16" x14ac:dyDescent="0.2">
      <c r="A6" s="1">
        <v>1</v>
      </c>
      <c r="B6" s="3" t="s">
        <v>16</v>
      </c>
    </row>
    <row r="7" spans="1:16" x14ac:dyDescent="0.2">
      <c r="A7" s="1">
        <v>2</v>
      </c>
      <c r="B7" s="3"/>
    </row>
    <row r="8" spans="1:16" x14ac:dyDescent="0.2">
      <c r="A8" s="14">
        <v>3</v>
      </c>
      <c r="B8" s="4" t="s">
        <v>17</v>
      </c>
    </row>
    <row r="9" spans="1:16" x14ac:dyDescent="0.2">
      <c r="A9" s="14">
        <v>4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 t="s">
        <v>30</v>
      </c>
    </row>
    <row r="10" spans="1:16" x14ac:dyDescent="0.2">
      <c r="A10" s="14">
        <v>5</v>
      </c>
      <c r="B10" t="s">
        <v>31</v>
      </c>
      <c r="C10" s="18">
        <v>4245454.6400000006</v>
      </c>
      <c r="D10" s="18">
        <v>5872636.9200000009</v>
      </c>
      <c r="E10" s="18">
        <v>9281347.7699999996</v>
      </c>
      <c r="F10" s="18">
        <v>12900461.279999999</v>
      </c>
      <c r="G10" s="18">
        <v>13312292.790000001</v>
      </c>
      <c r="H10" s="18">
        <v>10329401.130000001</v>
      </c>
      <c r="I10" s="18">
        <v>7260497.5099999998</v>
      </c>
      <c r="J10" s="18">
        <v>4533692.7700000005</v>
      </c>
      <c r="K10" s="18">
        <v>3989834.6100000003</v>
      </c>
      <c r="L10" s="18">
        <v>3699224.8200000003</v>
      </c>
      <c r="M10" s="18">
        <v>3611354.21</v>
      </c>
      <c r="N10" s="18">
        <v>3602196.66</v>
      </c>
      <c r="O10" s="18"/>
    </row>
    <row r="11" spans="1:16" x14ac:dyDescent="0.2">
      <c r="A11" s="14">
        <v>6</v>
      </c>
      <c r="B11" t="s">
        <v>32</v>
      </c>
      <c r="C11" s="18">
        <v>3744003.88</v>
      </c>
      <c r="D11" s="18">
        <v>5428274.9299999997</v>
      </c>
      <c r="E11" s="18">
        <v>11101269.74</v>
      </c>
      <c r="F11" s="18">
        <v>14513202.600000001</v>
      </c>
      <c r="G11" s="18">
        <v>12401756.079999998</v>
      </c>
      <c r="H11" s="18">
        <v>9837265.3999999985</v>
      </c>
      <c r="I11" s="18">
        <v>7970174.8900000006</v>
      </c>
      <c r="J11" s="18">
        <v>5001329.6399999997</v>
      </c>
      <c r="K11" s="18">
        <v>4280264.37</v>
      </c>
      <c r="L11" s="18">
        <v>3912521.8400000003</v>
      </c>
      <c r="M11" s="18">
        <v>3911149.9200000004</v>
      </c>
      <c r="N11" s="18">
        <v>4056094.69</v>
      </c>
      <c r="O11" s="19">
        <f>SUM(C11:M11)+N10</f>
        <v>85703409.950000003</v>
      </c>
    </row>
    <row r="12" spans="1:16" x14ac:dyDescent="0.2">
      <c r="A12" s="14">
        <v>7</v>
      </c>
      <c r="B12" t="s">
        <v>33</v>
      </c>
      <c r="C12" s="18">
        <v>4053405.99</v>
      </c>
      <c r="D12" s="18">
        <v>7728795.4500000002</v>
      </c>
      <c r="E12" s="18">
        <v>11997505.859999999</v>
      </c>
      <c r="F12" s="18">
        <v>18914907.850000001</v>
      </c>
      <c r="G12" s="18">
        <v>17207259.700000003</v>
      </c>
      <c r="H12" s="18">
        <v>12369455.850000001</v>
      </c>
      <c r="I12" s="18">
        <v>11018917.73</v>
      </c>
      <c r="J12" s="18">
        <v>6154175.7400000002</v>
      </c>
      <c r="K12" s="18">
        <v>3781326.53</v>
      </c>
      <c r="L12" s="18">
        <v>3864942.48</v>
      </c>
      <c r="M12" s="18">
        <v>3571448.29</v>
      </c>
      <c r="N12" s="18">
        <v>3653082.67</v>
      </c>
      <c r="O12" s="19">
        <f>SUM(C12:M12)+N11</f>
        <v>104718236.16000003</v>
      </c>
    </row>
    <row r="13" spans="1:16" x14ac:dyDescent="0.2">
      <c r="A13" s="14">
        <v>8</v>
      </c>
      <c r="B13" t="s">
        <v>34</v>
      </c>
      <c r="C13" s="18">
        <v>4050903.06</v>
      </c>
      <c r="D13" s="18">
        <v>7737108.8200000003</v>
      </c>
      <c r="E13" s="18">
        <v>11816723.450000001</v>
      </c>
      <c r="F13" s="18">
        <v>15033118.940000001</v>
      </c>
      <c r="G13" s="18">
        <v>16614062.880000001</v>
      </c>
      <c r="H13" s="18">
        <v>14765153.840000002</v>
      </c>
      <c r="I13" s="18">
        <v>9308416.0199999996</v>
      </c>
      <c r="J13" s="18">
        <v>5568191.0599999996</v>
      </c>
      <c r="K13" s="18">
        <v>4362671.3</v>
      </c>
      <c r="L13" s="18">
        <v>4015546.66</v>
      </c>
      <c r="M13" s="18">
        <v>3863778.05</v>
      </c>
      <c r="N13" s="18">
        <v>3755598.0500000003</v>
      </c>
      <c r="O13" s="19">
        <f>SUM(C13:M13)+N12</f>
        <v>100788756.75</v>
      </c>
    </row>
    <row r="14" spans="1:16" x14ac:dyDescent="0.2">
      <c r="A14" s="14">
        <v>9</v>
      </c>
      <c r="B14" t="s">
        <v>35</v>
      </c>
      <c r="C14" s="18">
        <v>4048750.48</v>
      </c>
      <c r="D14" s="18">
        <v>7703553.9399999995</v>
      </c>
      <c r="E14" s="18">
        <v>11246049.51</v>
      </c>
      <c r="F14" s="18">
        <v>12734396.330000002</v>
      </c>
      <c r="G14" s="18">
        <v>12772719.539999999</v>
      </c>
      <c r="H14" s="18">
        <v>10831640.689999999</v>
      </c>
      <c r="I14" s="18">
        <v>7539760.8300000001</v>
      </c>
      <c r="J14" s="18">
        <v>5682139.1299999999</v>
      </c>
      <c r="K14" s="18">
        <v>4085372.76</v>
      </c>
      <c r="L14" s="18">
        <v>3795242.69</v>
      </c>
      <c r="M14" s="18">
        <v>3743537.1</v>
      </c>
      <c r="N14" s="18">
        <v>3895128.2600000002</v>
      </c>
      <c r="O14" s="19">
        <f>SUM(C14:M14)+N13</f>
        <v>87938761.049999997</v>
      </c>
    </row>
    <row r="15" spans="1:16" x14ac:dyDescent="0.2">
      <c r="A15" s="14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6" x14ac:dyDescent="0.2">
      <c r="A16" s="14">
        <v>11</v>
      </c>
    </row>
    <row r="17" spans="1:15" x14ac:dyDescent="0.2">
      <c r="A17" s="14">
        <v>12</v>
      </c>
      <c r="B17" t="s">
        <v>36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5" x14ac:dyDescent="0.2">
      <c r="A18" s="14">
        <v>13</v>
      </c>
      <c r="C18" s="5" t="s">
        <v>18</v>
      </c>
      <c r="D18" s="5" t="s">
        <v>19</v>
      </c>
      <c r="E18" s="5" t="s">
        <v>20</v>
      </c>
      <c r="F18" s="5" t="s">
        <v>21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5" t="s">
        <v>27</v>
      </c>
      <c r="M18" s="5" t="s">
        <v>28</v>
      </c>
      <c r="N18" s="5" t="s">
        <v>29</v>
      </c>
      <c r="O18" s="5" t="s">
        <v>37</v>
      </c>
    </row>
    <row r="19" spans="1:15" x14ac:dyDescent="0.2">
      <c r="A19" s="14">
        <v>14</v>
      </c>
      <c r="B19" t="s">
        <v>32</v>
      </c>
      <c r="C19" s="19">
        <v>33763.829999999994</v>
      </c>
      <c r="D19" s="19">
        <v>42926.89</v>
      </c>
      <c r="E19" s="19">
        <v>72263</v>
      </c>
      <c r="F19" s="19">
        <v>105802.17</v>
      </c>
      <c r="G19" s="19">
        <v>134463.90000000002</v>
      </c>
      <c r="H19" s="19">
        <v>141332.34999999998</v>
      </c>
      <c r="I19" s="19">
        <v>83480.17</v>
      </c>
      <c r="J19" s="19">
        <v>66716.009999999995</v>
      </c>
      <c r="K19" s="19">
        <v>57514.96</v>
      </c>
      <c r="L19" s="19">
        <v>34589.82</v>
      </c>
      <c r="M19" s="19">
        <v>49665.7</v>
      </c>
      <c r="N19" s="19">
        <v>32689.879999999997</v>
      </c>
      <c r="O19" s="19">
        <f>SUM(C19:N19)</f>
        <v>855208.67999999993</v>
      </c>
    </row>
    <row r="20" spans="1:15" x14ac:dyDescent="0.2">
      <c r="A20" s="14">
        <v>15</v>
      </c>
      <c r="B20" t="s">
        <v>33</v>
      </c>
      <c r="C20" s="19">
        <v>41494.769999999997</v>
      </c>
      <c r="D20" s="19">
        <v>50120.36</v>
      </c>
      <c r="E20" s="19">
        <v>82667.22</v>
      </c>
      <c r="F20" s="19">
        <v>143281.09</v>
      </c>
      <c r="G20" s="19">
        <v>167632.35</v>
      </c>
      <c r="H20" s="19">
        <v>152998.81</v>
      </c>
      <c r="I20" s="19">
        <v>114217.92</v>
      </c>
      <c r="J20" s="19">
        <v>111258.69</v>
      </c>
      <c r="K20" s="19">
        <v>45035.270000000004</v>
      </c>
      <c r="L20" s="19">
        <v>36670.050000000003</v>
      </c>
      <c r="M20" s="19">
        <v>46990.119999999995</v>
      </c>
      <c r="N20" s="19">
        <v>30886.17</v>
      </c>
      <c r="O20" s="19">
        <f>SUM(C20:N20)</f>
        <v>1023252.8200000003</v>
      </c>
    </row>
    <row r="21" spans="1:15" x14ac:dyDescent="0.2">
      <c r="A21" s="14">
        <v>16</v>
      </c>
      <c r="B21" t="s">
        <v>34</v>
      </c>
      <c r="C21" s="19">
        <v>43227.73</v>
      </c>
      <c r="D21" s="19">
        <v>46942.239999999998</v>
      </c>
      <c r="E21" s="19">
        <v>74283.960000000006</v>
      </c>
      <c r="F21" s="19">
        <v>125255.61</v>
      </c>
      <c r="G21" s="19">
        <v>130854.36</v>
      </c>
      <c r="H21" s="19">
        <v>140748.89000000001</v>
      </c>
      <c r="I21" s="19">
        <v>120222.68</v>
      </c>
      <c r="J21" s="19">
        <v>78356.800000000003</v>
      </c>
      <c r="K21" s="19">
        <v>36665.35</v>
      </c>
      <c r="L21" s="19">
        <v>32997.24</v>
      </c>
      <c r="M21" s="19">
        <v>37170.720000000001</v>
      </c>
      <c r="N21" s="19">
        <v>35076.93</v>
      </c>
      <c r="O21" s="19">
        <f>SUM(C21:N21)</f>
        <v>901802.51</v>
      </c>
    </row>
    <row r="22" spans="1:15" x14ac:dyDescent="0.2">
      <c r="A22" s="14">
        <v>17</v>
      </c>
      <c r="B22" t="s">
        <v>35</v>
      </c>
      <c r="C22" s="19">
        <v>44054.64</v>
      </c>
      <c r="D22" s="19">
        <v>32287.97</v>
      </c>
      <c r="E22" s="19">
        <v>81573.97</v>
      </c>
      <c r="F22" s="19">
        <v>113460.82</v>
      </c>
      <c r="G22" s="19">
        <v>104950.35</v>
      </c>
      <c r="H22" s="19">
        <v>60082.73</v>
      </c>
      <c r="I22" s="19">
        <v>-98.55</v>
      </c>
      <c r="J22" s="19">
        <v>-41.74</v>
      </c>
      <c r="K22" s="19">
        <v>-9.01</v>
      </c>
      <c r="L22" s="19">
        <v>-6.8</v>
      </c>
      <c r="M22" s="19">
        <v>-2.08</v>
      </c>
      <c r="N22" s="19">
        <v>-2.36</v>
      </c>
      <c r="O22" s="19">
        <f>SUM(C22:N22)</f>
        <v>436249.94</v>
      </c>
    </row>
    <row r="23" spans="1:15" x14ac:dyDescent="0.2">
      <c r="A23" s="14"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14">
        <v>19</v>
      </c>
    </row>
    <row r="25" spans="1:15" x14ac:dyDescent="0.2">
      <c r="A25" s="14">
        <v>20</v>
      </c>
      <c r="B25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5" x14ac:dyDescent="0.2">
      <c r="A26" s="14">
        <v>21</v>
      </c>
      <c r="C26" s="5" t="s">
        <v>18</v>
      </c>
      <c r="D26" s="5" t="s">
        <v>19</v>
      </c>
      <c r="E26" s="5" t="s">
        <v>20</v>
      </c>
      <c r="F26" s="5" t="s">
        <v>21</v>
      </c>
      <c r="G26" s="5" t="s">
        <v>22</v>
      </c>
      <c r="H26" s="5" t="s">
        <v>23</v>
      </c>
      <c r="I26" s="5" t="s">
        <v>24</v>
      </c>
      <c r="J26" s="5" t="s">
        <v>25</v>
      </c>
      <c r="K26" s="5" t="s">
        <v>26</v>
      </c>
      <c r="L26" s="5" t="s">
        <v>27</v>
      </c>
      <c r="M26" s="5" t="s">
        <v>28</v>
      </c>
      <c r="N26" s="5" t="s">
        <v>29</v>
      </c>
      <c r="O26" s="5" t="s">
        <v>39</v>
      </c>
    </row>
    <row r="27" spans="1:15" x14ac:dyDescent="0.2">
      <c r="A27" s="14">
        <v>22</v>
      </c>
      <c r="B27" t="s">
        <v>32</v>
      </c>
      <c r="C27" s="7">
        <f>+C19/N10</f>
        <v>9.373122343631286E-3</v>
      </c>
      <c r="D27" s="7">
        <f t="shared" ref="D27:N30" si="0">+D19/C11</f>
        <v>1.1465503609467414E-2</v>
      </c>
      <c r="E27" s="7">
        <f t="shared" si="0"/>
        <v>1.3312332358228584E-2</v>
      </c>
      <c r="F27" s="7">
        <f t="shared" si="0"/>
        <v>9.5306368080377794E-3</v>
      </c>
      <c r="G27" s="7">
        <f t="shared" si="0"/>
        <v>9.2649364655048652E-3</v>
      </c>
      <c r="H27" s="7">
        <f t="shared" si="0"/>
        <v>1.1396156244995265E-2</v>
      </c>
      <c r="I27" s="7">
        <f t="shared" si="0"/>
        <v>8.4861154605018595E-3</v>
      </c>
      <c r="J27" s="7">
        <f t="shared" si="0"/>
        <v>8.3707084123972077E-3</v>
      </c>
      <c r="K27" s="7">
        <f t="shared" si="0"/>
        <v>1.149993384559231E-2</v>
      </c>
      <c r="L27" s="7">
        <f t="shared" si="0"/>
        <v>8.0812344775797098E-3</v>
      </c>
      <c r="M27" s="7">
        <f t="shared" si="0"/>
        <v>1.2694037766700363E-2</v>
      </c>
      <c r="N27" s="7">
        <f t="shared" si="0"/>
        <v>8.3581250191503767E-3</v>
      </c>
      <c r="O27" s="8">
        <f>+O19/O11</f>
        <v>9.978700736632708E-3</v>
      </c>
    </row>
    <row r="28" spans="1:15" x14ac:dyDescent="0.2">
      <c r="A28" s="14">
        <v>23</v>
      </c>
      <c r="B28" t="s">
        <v>33</v>
      </c>
      <c r="C28" s="7">
        <f>+C20/N11</f>
        <v>1.0230227144919045E-2</v>
      </c>
      <c r="D28" s="7">
        <f t="shared" si="0"/>
        <v>1.2364998750100529E-2</v>
      </c>
      <c r="E28" s="7">
        <f t="shared" si="0"/>
        <v>1.0696003088036183E-2</v>
      </c>
      <c r="F28" s="7">
        <f t="shared" si="0"/>
        <v>1.1942573037426298E-2</v>
      </c>
      <c r="G28" s="7">
        <f t="shared" si="0"/>
        <v>8.862446030896207E-3</v>
      </c>
      <c r="H28" s="7">
        <f t="shared" si="0"/>
        <v>8.8915267548382478E-3</v>
      </c>
      <c r="I28" s="7">
        <f t="shared" si="0"/>
        <v>9.2338677937881947E-3</v>
      </c>
      <c r="J28" s="7">
        <f t="shared" si="0"/>
        <v>1.0097061501520076E-2</v>
      </c>
      <c r="K28" s="7">
        <f t="shared" si="0"/>
        <v>7.3178394479843055E-3</v>
      </c>
      <c r="L28" s="7">
        <f t="shared" si="0"/>
        <v>9.697668188417467E-3</v>
      </c>
      <c r="M28" s="7">
        <f t="shared" si="0"/>
        <v>1.2158038636580173E-2</v>
      </c>
      <c r="N28" s="7">
        <f t="shared" si="0"/>
        <v>8.6480798522215185E-3</v>
      </c>
      <c r="O28" s="9">
        <f>+O20/O12</f>
        <v>9.771486395517226E-3</v>
      </c>
    </row>
    <row r="29" spans="1:15" x14ac:dyDescent="0.2">
      <c r="A29" s="14">
        <v>24</v>
      </c>
      <c r="B29" t="s">
        <v>34</v>
      </c>
      <c r="C29" s="7">
        <f>+C21/N12</f>
        <v>1.1833219750266424E-2</v>
      </c>
      <c r="D29" s="7">
        <f t="shared" si="0"/>
        <v>1.1588092656060745E-2</v>
      </c>
      <c r="E29" s="7">
        <f t="shared" si="0"/>
        <v>9.600997184889019E-3</v>
      </c>
      <c r="F29" s="7">
        <f t="shared" si="0"/>
        <v>1.0599859642141324E-2</v>
      </c>
      <c r="G29" s="7">
        <f t="shared" si="0"/>
        <v>8.704405288234884E-3</v>
      </c>
      <c r="H29" s="7">
        <f t="shared" si="0"/>
        <v>8.4716719213476337E-3</v>
      </c>
      <c r="I29" s="7">
        <f t="shared" si="0"/>
        <v>8.142324915999654E-3</v>
      </c>
      <c r="J29" s="7">
        <f t="shared" si="0"/>
        <v>8.4178446506519601E-3</v>
      </c>
      <c r="K29" s="7">
        <f t="shared" si="0"/>
        <v>6.5847866218872167E-3</v>
      </c>
      <c r="L29" s="7">
        <f t="shared" si="0"/>
        <v>7.5635402557144285E-3</v>
      </c>
      <c r="M29" s="7">
        <f t="shared" si="0"/>
        <v>9.2567022991584414E-3</v>
      </c>
      <c r="N29" s="10">
        <f t="shared" si="0"/>
        <v>9.0784019025109373E-3</v>
      </c>
      <c r="O29" s="11">
        <f>+O21/O13</f>
        <v>8.9474514725572298E-3</v>
      </c>
    </row>
    <row r="30" spans="1:15" x14ac:dyDescent="0.2">
      <c r="A30" s="14">
        <v>25</v>
      </c>
      <c r="B30" t="s">
        <v>35</v>
      </c>
      <c r="C30" s="7">
        <f>+C22/N13</f>
        <v>1.1730392713352271E-2</v>
      </c>
      <c r="D30" s="7">
        <f t="shared" si="0"/>
        <v>7.9747986840621506E-3</v>
      </c>
      <c r="E30" s="7">
        <f t="shared" si="0"/>
        <v>1.0589134655945565E-2</v>
      </c>
      <c r="F30" s="7">
        <f t="shared" si="0"/>
        <v>1.008894900374665E-2</v>
      </c>
      <c r="G30" s="7">
        <f t="shared" si="0"/>
        <v>8.2414860728620021E-3</v>
      </c>
      <c r="H30" s="7">
        <f t="shared" si="0"/>
        <v>4.7039888264860472E-3</v>
      </c>
      <c r="I30" s="7">
        <f t="shared" si="0"/>
        <v>-9.0983446386828027E-6</v>
      </c>
      <c r="J30" s="7">
        <f t="shared" si="0"/>
        <v>-5.5359846208808725E-6</v>
      </c>
      <c r="K30" s="7">
        <f t="shared" si="0"/>
        <v>-1.5856704304246771E-6</v>
      </c>
      <c r="L30" s="7">
        <f t="shared" si="0"/>
        <v>-1.6644747981332308E-6</v>
      </c>
      <c r="M30" s="7">
        <f t="shared" si="0"/>
        <v>-5.4805454351589839E-7</v>
      </c>
      <c r="N30" s="10">
        <f t="shared" si="0"/>
        <v>-6.3041982407493695E-7</v>
      </c>
      <c r="O30" s="12">
        <f>+O22/O14</f>
        <v>4.9608379148298222E-3</v>
      </c>
    </row>
    <row r="31" spans="1:15" x14ac:dyDescent="0.2">
      <c r="A31" s="14">
        <v>26</v>
      </c>
    </row>
    <row r="32" spans="1:15" x14ac:dyDescent="0.2">
      <c r="A32" s="14">
        <v>27</v>
      </c>
    </row>
    <row r="33" spans="1:15" x14ac:dyDescent="0.2">
      <c r="A33" s="14">
        <v>28</v>
      </c>
      <c r="B33" s="3" t="s">
        <v>40</v>
      </c>
    </row>
    <row r="34" spans="1:15" x14ac:dyDescent="0.2">
      <c r="A34" s="14">
        <v>29</v>
      </c>
      <c r="B34" s="3"/>
    </row>
    <row r="35" spans="1:15" x14ac:dyDescent="0.2">
      <c r="A35" s="14">
        <v>30</v>
      </c>
      <c r="B35" s="4" t="s">
        <v>17</v>
      </c>
    </row>
    <row r="36" spans="1:15" x14ac:dyDescent="0.2">
      <c r="A36" s="14">
        <v>31</v>
      </c>
      <c r="C36" s="5" t="s">
        <v>18</v>
      </c>
      <c r="D36" s="5" t="s">
        <v>19</v>
      </c>
      <c r="E36" s="5" t="s">
        <v>20</v>
      </c>
      <c r="F36" s="5" t="s">
        <v>21</v>
      </c>
      <c r="G36" s="5" t="s">
        <v>22</v>
      </c>
      <c r="H36" s="5" t="s">
        <v>23</v>
      </c>
      <c r="I36" s="5" t="s">
        <v>24</v>
      </c>
      <c r="J36" s="5" t="s">
        <v>25</v>
      </c>
      <c r="K36" s="5" t="s">
        <v>26</v>
      </c>
      <c r="L36" s="5" t="s">
        <v>27</v>
      </c>
      <c r="M36" s="5" t="s">
        <v>28</v>
      </c>
      <c r="N36" s="5" t="s">
        <v>29</v>
      </c>
      <c r="O36" s="5" t="s">
        <v>30</v>
      </c>
    </row>
    <row r="37" spans="1:15" x14ac:dyDescent="0.2">
      <c r="A37" s="14">
        <v>32</v>
      </c>
      <c r="B37" t="s">
        <v>31</v>
      </c>
      <c r="C37" s="18">
        <v>2096158.8800000001</v>
      </c>
      <c r="D37" s="18">
        <v>2221694.7200000002</v>
      </c>
      <c r="E37" s="18">
        <v>3492700.0500000003</v>
      </c>
      <c r="F37" s="18">
        <v>5129878.41</v>
      </c>
      <c r="G37" s="18">
        <v>5505264.29</v>
      </c>
      <c r="H37" s="18">
        <v>4028322.45</v>
      </c>
      <c r="I37" s="18">
        <v>2732396.5</v>
      </c>
      <c r="J37" s="18">
        <v>1854055.9400000002</v>
      </c>
      <c r="K37" s="18">
        <v>1599077.25</v>
      </c>
      <c r="L37" s="18">
        <v>1639837.28</v>
      </c>
      <c r="M37" s="18">
        <v>1569142.1500000001</v>
      </c>
      <c r="N37" s="18">
        <v>1735397.4</v>
      </c>
      <c r="O37" s="18"/>
    </row>
    <row r="38" spans="1:15" x14ac:dyDescent="0.2">
      <c r="A38" s="14">
        <v>33</v>
      </c>
      <c r="B38" t="s">
        <v>32</v>
      </c>
      <c r="C38" s="18">
        <v>1900546.38</v>
      </c>
      <c r="D38" s="18">
        <v>2058872.63</v>
      </c>
      <c r="E38" s="18">
        <v>4279213.7899999991</v>
      </c>
      <c r="F38" s="18">
        <v>6015709.9899999993</v>
      </c>
      <c r="G38" s="18">
        <v>4997093.8500000006</v>
      </c>
      <c r="H38" s="18">
        <v>3975390.9000000004</v>
      </c>
      <c r="I38" s="18">
        <v>3087843.1599999997</v>
      </c>
      <c r="J38" s="18">
        <v>2175017.1599999997</v>
      </c>
      <c r="K38" s="18">
        <v>1875289.3299999998</v>
      </c>
      <c r="L38" s="18">
        <v>1734375.5999999999</v>
      </c>
      <c r="M38" s="18">
        <v>1857062.4799999997</v>
      </c>
      <c r="N38" s="18">
        <v>2143314.75</v>
      </c>
      <c r="O38" s="19">
        <f>SUM(C38:M38)+N37</f>
        <v>35691812.669999994</v>
      </c>
    </row>
    <row r="39" spans="1:15" x14ac:dyDescent="0.2">
      <c r="A39" s="14">
        <v>34</v>
      </c>
      <c r="B39" t="s">
        <v>33</v>
      </c>
      <c r="C39" s="18">
        <v>2077847.2200000002</v>
      </c>
      <c r="D39" s="18">
        <v>3292933.4299999997</v>
      </c>
      <c r="E39" s="18">
        <v>4990853.47</v>
      </c>
      <c r="F39" s="18">
        <v>8086207.9299999997</v>
      </c>
      <c r="G39" s="18">
        <v>7415174.7999999998</v>
      </c>
      <c r="H39" s="18">
        <v>5130721.6900000004</v>
      </c>
      <c r="I39" s="18">
        <v>4548594.92</v>
      </c>
      <c r="J39" s="18">
        <v>2633468.48</v>
      </c>
      <c r="K39" s="18">
        <v>1707133.5399999998</v>
      </c>
      <c r="L39" s="18">
        <v>1797589.72</v>
      </c>
      <c r="M39" s="18">
        <v>1658518.39</v>
      </c>
      <c r="N39" s="18">
        <v>2052468.1799999997</v>
      </c>
      <c r="O39" s="19">
        <f>SUM(C39:M39)+N38</f>
        <v>45482358.339999996</v>
      </c>
    </row>
    <row r="40" spans="1:15" x14ac:dyDescent="0.2">
      <c r="A40" s="14">
        <v>35</v>
      </c>
      <c r="B40" t="s">
        <v>34</v>
      </c>
      <c r="C40" s="18">
        <v>1928804.5100000002</v>
      </c>
      <c r="D40" s="18">
        <v>3141173.3699999996</v>
      </c>
      <c r="E40" s="18">
        <v>4841522.8199999994</v>
      </c>
      <c r="F40" s="18">
        <v>6226297.3500000006</v>
      </c>
      <c r="G40" s="18">
        <v>6946450.54</v>
      </c>
      <c r="H40" s="18">
        <v>6538889.9200000009</v>
      </c>
      <c r="I40" s="18">
        <v>3886025.7</v>
      </c>
      <c r="J40" s="18">
        <v>2337190.4700000002</v>
      </c>
      <c r="K40" s="18">
        <v>1981569.88</v>
      </c>
      <c r="L40" s="18">
        <v>1866925.48</v>
      </c>
      <c r="M40" s="18">
        <v>1762441.39</v>
      </c>
      <c r="N40" s="18">
        <v>1916185.5499999998</v>
      </c>
      <c r="O40" s="19">
        <f>SUM(C40:M40)+N39</f>
        <v>43509759.609999999</v>
      </c>
    </row>
    <row r="41" spans="1:15" x14ac:dyDescent="0.2">
      <c r="A41" s="14">
        <v>36</v>
      </c>
      <c r="B41" t="s">
        <v>35</v>
      </c>
      <c r="C41" s="18">
        <v>1852229.25</v>
      </c>
      <c r="D41" s="18">
        <v>3193466.38</v>
      </c>
      <c r="E41" s="18">
        <v>4593131.3500000006</v>
      </c>
      <c r="F41" s="18">
        <v>5544342.7299999995</v>
      </c>
      <c r="G41" s="18">
        <v>5479511.1400000006</v>
      </c>
      <c r="H41" s="18">
        <v>4576630.1500000004</v>
      </c>
      <c r="I41" s="18">
        <v>2955872.9099999997</v>
      </c>
      <c r="J41" s="18">
        <v>1990398.58</v>
      </c>
      <c r="K41" s="18">
        <v>1553176.99</v>
      </c>
      <c r="L41" s="18">
        <v>1536865.87</v>
      </c>
      <c r="M41" s="18">
        <v>1505953.75</v>
      </c>
      <c r="N41" s="18">
        <v>1794457.9600000002</v>
      </c>
      <c r="O41" s="19">
        <f>SUM(C41:M41)+N40</f>
        <v>36697764.649999999</v>
      </c>
    </row>
    <row r="42" spans="1:15" x14ac:dyDescent="0.2">
      <c r="A42" s="14">
        <v>37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14">
        <v>38</v>
      </c>
    </row>
    <row r="44" spans="1:15" x14ac:dyDescent="0.2">
      <c r="A44" s="14">
        <v>39</v>
      </c>
      <c r="B44" t="s">
        <v>36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5" x14ac:dyDescent="0.2">
      <c r="A45" s="14">
        <v>40</v>
      </c>
      <c r="C45" s="5" t="s">
        <v>18</v>
      </c>
      <c r="D45" s="5" t="s">
        <v>19</v>
      </c>
      <c r="E45" s="5" t="s">
        <v>20</v>
      </c>
      <c r="F45" s="5" t="s">
        <v>21</v>
      </c>
      <c r="G45" s="5" t="s">
        <v>22</v>
      </c>
      <c r="H45" s="5" t="s">
        <v>23</v>
      </c>
      <c r="I45" s="5" t="s">
        <v>24</v>
      </c>
      <c r="J45" s="5" t="s">
        <v>25</v>
      </c>
      <c r="K45" s="5" t="s">
        <v>26</v>
      </c>
      <c r="L45" s="5" t="s">
        <v>27</v>
      </c>
      <c r="M45" s="5" t="s">
        <v>28</v>
      </c>
      <c r="N45" s="5" t="s">
        <v>29</v>
      </c>
      <c r="O45" s="5" t="s">
        <v>37</v>
      </c>
    </row>
    <row r="46" spans="1:15" x14ac:dyDescent="0.2">
      <c r="A46" s="14">
        <v>41</v>
      </c>
      <c r="B46" t="s">
        <v>32</v>
      </c>
      <c r="C46" s="19">
        <v>11665.9</v>
      </c>
      <c r="D46" s="19">
        <v>16027.96</v>
      </c>
      <c r="E46" s="19">
        <v>23024.57</v>
      </c>
      <c r="F46" s="19">
        <v>43961.919999999998</v>
      </c>
      <c r="G46" s="19">
        <v>34251.99</v>
      </c>
      <c r="H46" s="19">
        <v>55231.48</v>
      </c>
      <c r="I46" s="19">
        <v>21644.7</v>
      </c>
      <c r="J46" s="19">
        <v>16426.72</v>
      </c>
      <c r="K46" s="19">
        <v>14311.67</v>
      </c>
      <c r="L46" s="19">
        <v>12272.69</v>
      </c>
      <c r="M46" s="19">
        <v>15374.45</v>
      </c>
      <c r="N46" s="19">
        <v>8623.6299999999992</v>
      </c>
      <c r="O46" s="19">
        <f>SUM(C46:N46)</f>
        <v>272817.68000000005</v>
      </c>
    </row>
    <row r="47" spans="1:15" x14ac:dyDescent="0.2">
      <c r="A47" s="14">
        <v>42</v>
      </c>
      <c r="B47" t="s">
        <v>33</v>
      </c>
      <c r="C47" s="19">
        <v>13191.03</v>
      </c>
      <c r="D47" s="19">
        <v>11423.34</v>
      </c>
      <c r="E47" s="19">
        <v>19581.419999999998</v>
      </c>
      <c r="F47" s="19">
        <v>37607.47</v>
      </c>
      <c r="G47" s="19">
        <v>48991.66</v>
      </c>
      <c r="H47" s="19">
        <v>59297.760000000002</v>
      </c>
      <c r="I47" s="19">
        <v>30287.040000000001</v>
      </c>
      <c r="J47" s="19">
        <v>22464.98</v>
      </c>
      <c r="K47" s="19">
        <v>11512.23</v>
      </c>
      <c r="L47" s="19">
        <v>11475.42</v>
      </c>
      <c r="M47" s="19">
        <v>13327.07</v>
      </c>
      <c r="N47" s="19">
        <v>8573.98</v>
      </c>
      <c r="O47" s="19">
        <f>SUM(C47:N47)</f>
        <v>287733.40000000002</v>
      </c>
    </row>
    <row r="48" spans="1:15" x14ac:dyDescent="0.2">
      <c r="A48" s="14">
        <v>43</v>
      </c>
      <c r="B48" t="s">
        <v>34</v>
      </c>
      <c r="C48" s="19">
        <v>13433.8</v>
      </c>
      <c r="D48" s="19">
        <v>8213.5300000000007</v>
      </c>
      <c r="E48" s="19">
        <v>18966.59</v>
      </c>
      <c r="F48" s="19">
        <v>33238.230000000003</v>
      </c>
      <c r="G48" s="19">
        <v>34461.769999999997</v>
      </c>
      <c r="H48" s="19">
        <v>40360.980000000003</v>
      </c>
      <c r="I48" s="19">
        <v>26650.1</v>
      </c>
      <c r="J48" s="19">
        <v>16806.54</v>
      </c>
      <c r="K48" s="19">
        <v>8370.66</v>
      </c>
      <c r="L48" s="19">
        <v>8612.5499999999993</v>
      </c>
      <c r="M48" s="19">
        <v>7374.29</v>
      </c>
      <c r="N48" s="19">
        <v>8281.4</v>
      </c>
      <c r="O48" s="19">
        <f>SUM(C48:N48)</f>
        <v>224770.44</v>
      </c>
    </row>
    <row r="49" spans="1:15" x14ac:dyDescent="0.2">
      <c r="A49" s="14">
        <v>44</v>
      </c>
      <c r="B49" t="s">
        <v>35</v>
      </c>
      <c r="C49" s="19">
        <v>10500.39</v>
      </c>
      <c r="D49" s="19">
        <v>8047.93</v>
      </c>
      <c r="E49" s="19">
        <v>20149.599999999999</v>
      </c>
      <c r="F49" s="19">
        <v>30573.14</v>
      </c>
      <c r="G49" s="19">
        <v>28153.03</v>
      </c>
      <c r="H49" s="19">
        <v>16861.5</v>
      </c>
      <c r="I49" s="19">
        <v>-41.94</v>
      </c>
      <c r="J49" s="19">
        <v>0</v>
      </c>
      <c r="K49" s="19">
        <v>0</v>
      </c>
      <c r="L49" s="19">
        <v>0</v>
      </c>
      <c r="M49" s="19">
        <v>-19.47</v>
      </c>
      <c r="N49" s="19">
        <v>0</v>
      </c>
      <c r="O49" s="19">
        <f>SUM(C49:N49)</f>
        <v>114224.18</v>
      </c>
    </row>
    <row r="50" spans="1:15" x14ac:dyDescent="0.2">
      <c r="A50" s="14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14">
        <v>46</v>
      </c>
    </row>
    <row r="52" spans="1:15" x14ac:dyDescent="0.2">
      <c r="A52" s="14">
        <v>47</v>
      </c>
      <c r="B52" t="s">
        <v>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5" x14ac:dyDescent="0.2">
      <c r="A53" s="14">
        <v>48</v>
      </c>
      <c r="C53" s="5" t="s">
        <v>18</v>
      </c>
      <c r="D53" s="5" t="s">
        <v>19</v>
      </c>
      <c r="E53" s="5" t="s">
        <v>20</v>
      </c>
      <c r="F53" s="5" t="s">
        <v>21</v>
      </c>
      <c r="G53" s="5" t="s">
        <v>22</v>
      </c>
      <c r="H53" s="5" t="s">
        <v>23</v>
      </c>
      <c r="I53" s="5" t="s">
        <v>24</v>
      </c>
      <c r="J53" s="5" t="s">
        <v>25</v>
      </c>
      <c r="K53" s="5" t="s">
        <v>26</v>
      </c>
      <c r="L53" s="5" t="s">
        <v>27</v>
      </c>
      <c r="M53" s="5" t="s">
        <v>28</v>
      </c>
      <c r="N53" s="5" t="s">
        <v>29</v>
      </c>
      <c r="O53" s="5" t="s">
        <v>39</v>
      </c>
    </row>
    <row r="54" spans="1:15" x14ac:dyDescent="0.2">
      <c r="A54" s="14">
        <v>49</v>
      </c>
      <c r="B54" t="s">
        <v>32</v>
      </c>
      <c r="C54" s="7">
        <f>+C46/N37</f>
        <v>6.7223219304120198E-3</v>
      </c>
      <c r="D54" s="7">
        <f t="shared" ref="D54:N57" si="1">+D46/C38</f>
        <v>8.4333432578477772E-3</v>
      </c>
      <c r="E54" s="7">
        <f t="shared" si="1"/>
        <v>1.1183095867372816E-2</v>
      </c>
      <c r="F54" s="7">
        <f t="shared" si="1"/>
        <v>1.0273363790033964E-2</v>
      </c>
      <c r="G54" s="7">
        <f t="shared" si="1"/>
        <v>5.6937568561213174E-3</v>
      </c>
      <c r="H54" s="7">
        <f t="shared" si="1"/>
        <v>1.1052720172545888E-2</v>
      </c>
      <c r="I54" s="7">
        <f t="shared" si="1"/>
        <v>5.4446721201681066E-3</v>
      </c>
      <c r="J54" s="7">
        <f t="shared" si="1"/>
        <v>5.31980387242207E-3</v>
      </c>
      <c r="K54" s="7">
        <f t="shared" si="1"/>
        <v>6.5800262467814287E-3</v>
      </c>
      <c r="L54" s="7">
        <f t="shared" si="1"/>
        <v>6.5444248008386004E-3</v>
      </c>
      <c r="M54" s="7">
        <f t="shared" si="1"/>
        <v>8.8645446810944536E-3</v>
      </c>
      <c r="N54" s="7">
        <f t="shared" si="1"/>
        <v>4.6436940560018207E-3</v>
      </c>
      <c r="O54" s="8">
        <f>+O46/O38</f>
        <v>7.6437048048644289E-3</v>
      </c>
    </row>
    <row r="55" spans="1:15" x14ac:dyDescent="0.2">
      <c r="A55" s="14">
        <v>50</v>
      </c>
      <c r="B55" t="s">
        <v>33</v>
      </c>
      <c r="C55" s="7">
        <f>+C47/N38</f>
        <v>6.1544997065876581E-3</v>
      </c>
      <c r="D55" s="7">
        <f t="shared" si="1"/>
        <v>5.4976804309991561E-3</v>
      </c>
      <c r="E55" s="7">
        <f t="shared" si="1"/>
        <v>5.9464973757456128E-3</v>
      </c>
      <c r="F55" s="7">
        <f t="shared" si="1"/>
        <v>7.5352783298604847E-3</v>
      </c>
      <c r="G55" s="7">
        <f t="shared" si="1"/>
        <v>6.0586693322886151E-3</v>
      </c>
      <c r="H55" s="7">
        <f t="shared" si="1"/>
        <v>7.9968121587639454E-3</v>
      </c>
      <c r="I55" s="7">
        <f t="shared" si="1"/>
        <v>5.9030759861776871E-3</v>
      </c>
      <c r="J55" s="7">
        <f t="shared" si="1"/>
        <v>4.9388834123747383E-3</v>
      </c>
      <c r="K55" s="7">
        <f t="shared" si="1"/>
        <v>4.3715085589328944E-3</v>
      </c>
      <c r="L55" s="7">
        <f t="shared" si="1"/>
        <v>6.7220400344310503E-3</v>
      </c>
      <c r="M55" s="7">
        <f t="shared" si="1"/>
        <v>7.4138552594748925E-3</v>
      </c>
      <c r="N55" s="7">
        <f t="shared" si="1"/>
        <v>5.1696623032319831E-3</v>
      </c>
      <c r="O55" s="9">
        <f>+O47/O39</f>
        <v>6.3262638636517113E-3</v>
      </c>
    </row>
    <row r="56" spans="1:15" x14ac:dyDescent="0.2">
      <c r="A56" s="14">
        <v>51</v>
      </c>
      <c r="B56" t="s">
        <v>34</v>
      </c>
      <c r="C56" s="7">
        <f>+C48/N39</f>
        <v>6.5451928224290433E-3</v>
      </c>
      <c r="D56" s="7">
        <f t="shared" si="1"/>
        <v>4.2583527555107173E-3</v>
      </c>
      <c r="E56" s="7">
        <f t="shared" si="1"/>
        <v>6.0380589562937757E-3</v>
      </c>
      <c r="F56" s="7">
        <f t="shared" si="1"/>
        <v>6.865242865879956E-3</v>
      </c>
      <c r="G56" s="7">
        <f t="shared" si="1"/>
        <v>5.5348737881913065E-3</v>
      </c>
      <c r="H56" s="7">
        <f t="shared" si="1"/>
        <v>5.8103026527847419E-3</v>
      </c>
      <c r="I56" s="7">
        <f t="shared" si="1"/>
        <v>4.0756306232480506E-3</v>
      </c>
      <c r="J56" s="7">
        <f t="shared" si="1"/>
        <v>4.3248658906193029E-3</v>
      </c>
      <c r="K56" s="7">
        <f t="shared" si="1"/>
        <v>3.5815052762901258E-3</v>
      </c>
      <c r="L56" s="7">
        <f t="shared" si="1"/>
        <v>4.3463266609603491E-3</v>
      </c>
      <c r="M56" s="7">
        <f t="shared" si="1"/>
        <v>3.9499648373752978E-3</v>
      </c>
      <c r="N56" s="10">
        <f t="shared" si="1"/>
        <v>4.6988229208575275E-3</v>
      </c>
      <c r="O56" s="11">
        <f>+O48/O40</f>
        <v>5.1659775189458928E-3</v>
      </c>
    </row>
    <row r="57" spans="1:15" x14ac:dyDescent="0.2">
      <c r="A57" s="14">
        <v>52</v>
      </c>
      <c r="B57" t="s">
        <v>35</v>
      </c>
      <c r="C57" s="7">
        <f>+C49/N40</f>
        <v>5.4798398829382679E-3</v>
      </c>
      <c r="D57" s="7">
        <f t="shared" si="1"/>
        <v>4.3449967113952017E-3</v>
      </c>
      <c r="E57" s="7">
        <f t="shared" si="1"/>
        <v>6.3096327320659E-3</v>
      </c>
      <c r="F57" s="7">
        <f t="shared" si="1"/>
        <v>6.6562738293996304E-3</v>
      </c>
      <c r="G57" s="7">
        <f t="shared" si="1"/>
        <v>5.0777939552088258E-3</v>
      </c>
      <c r="H57" s="7">
        <f t="shared" si="1"/>
        <v>3.07719056850024E-3</v>
      </c>
      <c r="I57" s="7">
        <f t="shared" si="1"/>
        <v>-9.1639478449006848E-6</v>
      </c>
      <c r="J57" s="7">
        <f t="shared" si="1"/>
        <v>0</v>
      </c>
      <c r="K57" s="7">
        <f t="shared" si="1"/>
        <v>0</v>
      </c>
      <c r="L57" s="7">
        <f t="shared" si="1"/>
        <v>0</v>
      </c>
      <c r="M57" s="7">
        <f t="shared" si="1"/>
        <v>-1.2668639716750296E-5</v>
      </c>
      <c r="N57" s="10">
        <f t="shared" si="1"/>
        <v>0</v>
      </c>
      <c r="O57" s="12">
        <f>+O49/O41</f>
        <v>3.1125650591908734E-3</v>
      </c>
    </row>
    <row r="58" spans="1:15" x14ac:dyDescent="0.2">
      <c r="A58" s="14">
        <v>53</v>
      </c>
    </row>
    <row r="59" spans="1:15" x14ac:dyDescent="0.2">
      <c r="A59" s="14">
        <v>54</v>
      </c>
    </row>
    <row r="60" spans="1:15" x14ac:dyDescent="0.2">
      <c r="A60" s="14">
        <v>55</v>
      </c>
      <c r="B60" s="3" t="s">
        <v>41</v>
      </c>
    </row>
    <row r="61" spans="1:15" x14ac:dyDescent="0.2">
      <c r="A61" s="14">
        <v>56</v>
      </c>
      <c r="B61" s="3"/>
    </row>
    <row r="62" spans="1:15" x14ac:dyDescent="0.2">
      <c r="A62" s="14">
        <v>57</v>
      </c>
      <c r="B62" s="4" t="s">
        <v>17</v>
      </c>
    </row>
    <row r="63" spans="1:15" x14ac:dyDescent="0.2">
      <c r="A63" s="14">
        <v>58</v>
      </c>
      <c r="C63" s="5" t="s">
        <v>18</v>
      </c>
      <c r="D63" s="5" t="s">
        <v>19</v>
      </c>
      <c r="E63" s="5" t="s">
        <v>20</v>
      </c>
      <c r="F63" s="5" t="s">
        <v>21</v>
      </c>
      <c r="G63" s="5" t="s">
        <v>22</v>
      </c>
      <c r="H63" s="5" t="s">
        <v>23</v>
      </c>
      <c r="I63" s="5" t="s">
        <v>24</v>
      </c>
      <c r="J63" s="5" t="s">
        <v>25</v>
      </c>
      <c r="K63" s="5" t="s">
        <v>26</v>
      </c>
      <c r="L63" s="5" t="s">
        <v>27</v>
      </c>
      <c r="M63" s="5" t="s">
        <v>28</v>
      </c>
      <c r="N63" s="5" t="s">
        <v>29</v>
      </c>
      <c r="O63" s="5" t="s">
        <v>30</v>
      </c>
    </row>
    <row r="64" spans="1:15" x14ac:dyDescent="0.2">
      <c r="A64" s="14">
        <v>59</v>
      </c>
      <c r="B64" t="s">
        <v>31</v>
      </c>
      <c r="C64" s="18">
        <v>284593.12</v>
      </c>
      <c r="D64" s="18">
        <v>378374.89999999997</v>
      </c>
      <c r="E64" s="18">
        <v>638768.9</v>
      </c>
      <c r="F64" s="18">
        <v>963370.39000000013</v>
      </c>
      <c r="G64" s="18">
        <v>1008365.2499999999</v>
      </c>
      <c r="H64" s="18">
        <v>748461.6</v>
      </c>
      <c r="I64" s="18">
        <v>497964.09999999992</v>
      </c>
      <c r="J64" s="18">
        <v>293749.49000000005</v>
      </c>
      <c r="K64" s="18">
        <v>225876.88</v>
      </c>
      <c r="L64" s="18">
        <v>186715.40999999997</v>
      </c>
      <c r="M64" s="18">
        <v>196963.74</v>
      </c>
      <c r="N64" s="18">
        <v>240269.04</v>
      </c>
      <c r="O64" s="18"/>
    </row>
    <row r="65" spans="1:15" x14ac:dyDescent="0.2">
      <c r="A65" s="14">
        <v>60</v>
      </c>
      <c r="B65" t="s">
        <v>32</v>
      </c>
      <c r="C65" s="18">
        <v>237529.36999999997</v>
      </c>
      <c r="D65" s="18">
        <v>372441.38</v>
      </c>
      <c r="E65" s="18">
        <v>784681.02</v>
      </c>
      <c r="F65" s="18">
        <v>1046459.38</v>
      </c>
      <c r="G65" s="18">
        <v>877899.78</v>
      </c>
      <c r="H65" s="18">
        <v>710312.74999999988</v>
      </c>
      <c r="I65" s="18">
        <v>551378.64</v>
      </c>
      <c r="J65" s="18">
        <v>335450.62999999995</v>
      </c>
      <c r="K65" s="18">
        <v>257582.33</v>
      </c>
      <c r="L65" s="18">
        <v>216697.01</v>
      </c>
      <c r="M65" s="18">
        <v>235765.87999999998</v>
      </c>
      <c r="N65" s="18">
        <v>231291.71</v>
      </c>
      <c r="O65" s="19">
        <f>SUM(C65:M65)+N64</f>
        <v>5866467.209999999</v>
      </c>
    </row>
    <row r="66" spans="1:15" x14ac:dyDescent="0.2">
      <c r="A66" s="14">
        <v>61</v>
      </c>
      <c r="B66" t="s">
        <v>33</v>
      </c>
      <c r="C66" s="18">
        <v>274326.17</v>
      </c>
      <c r="D66" s="18">
        <v>526757.1</v>
      </c>
      <c r="E66" s="18">
        <v>844602.64</v>
      </c>
      <c r="F66" s="18">
        <v>1354829.99</v>
      </c>
      <c r="G66" s="18">
        <v>1331272.1100000001</v>
      </c>
      <c r="H66" s="18">
        <v>872594.26</v>
      </c>
      <c r="I66" s="18">
        <v>783701.12000000011</v>
      </c>
      <c r="J66" s="18">
        <v>441272.28000000009</v>
      </c>
      <c r="K66" s="18">
        <v>251739.35999999996</v>
      </c>
      <c r="L66" s="18">
        <v>232370.77000000002</v>
      </c>
      <c r="M66" s="18">
        <v>205719.91</v>
      </c>
      <c r="N66" s="18">
        <v>230211.49</v>
      </c>
      <c r="O66" s="19">
        <f>SUM(C66:M66)+N65</f>
        <v>7350477.4200000009</v>
      </c>
    </row>
    <row r="67" spans="1:15" x14ac:dyDescent="0.2">
      <c r="A67" s="14">
        <v>62</v>
      </c>
      <c r="B67" t="s">
        <v>34</v>
      </c>
      <c r="C67" s="18">
        <v>269827.58</v>
      </c>
      <c r="D67" s="18">
        <v>537800.3600000001</v>
      </c>
      <c r="E67" s="18">
        <v>869857.96</v>
      </c>
      <c r="F67" s="18">
        <v>1020696.73</v>
      </c>
      <c r="G67" s="18">
        <v>1279560.0900000001</v>
      </c>
      <c r="H67" s="18">
        <v>1079637.3399999999</v>
      </c>
      <c r="I67" s="18">
        <v>651284.38000000012</v>
      </c>
      <c r="J67" s="18">
        <v>411773.07000000007</v>
      </c>
      <c r="K67" s="18">
        <v>260498.55</v>
      </c>
      <c r="L67" s="18">
        <v>224559.15</v>
      </c>
      <c r="M67" s="18">
        <v>281318.81000000006</v>
      </c>
      <c r="N67" s="18">
        <v>242369.58999999997</v>
      </c>
      <c r="O67" s="19">
        <f>SUM(C67:M67)+N66</f>
        <v>7117025.5099999998</v>
      </c>
    </row>
    <row r="68" spans="1:15" x14ac:dyDescent="0.2">
      <c r="A68" s="14">
        <v>63</v>
      </c>
      <c r="B68" t="s">
        <v>35</v>
      </c>
      <c r="C68" s="18">
        <v>214310.97</v>
      </c>
      <c r="D68" s="18">
        <v>519062.01999999996</v>
      </c>
      <c r="E68" s="18">
        <v>781654.22</v>
      </c>
      <c r="F68" s="18">
        <v>884657.94000000006</v>
      </c>
      <c r="G68" s="18">
        <v>903429.27999999991</v>
      </c>
      <c r="H68" s="18">
        <v>733847.50000000012</v>
      </c>
      <c r="I68" s="18">
        <v>487968.25</v>
      </c>
      <c r="J68" s="18">
        <v>323210.50000000006</v>
      </c>
      <c r="K68" s="18">
        <v>214704.92000000004</v>
      </c>
      <c r="L68" s="18">
        <v>172415.29</v>
      </c>
      <c r="M68" s="18">
        <v>174415.15999999997</v>
      </c>
      <c r="N68" s="18">
        <v>189135.8</v>
      </c>
      <c r="O68" s="19">
        <f>SUM(C68:M68)+N67</f>
        <v>5652045.6399999997</v>
      </c>
    </row>
    <row r="69" spans="1:15" x14ac:dyDescent="0.2">
      <c r="A69" s="14">
        <v>64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14">
        <v>65</v>
      </c>
    </row>
    <row r="71" spans="1:15" x14ac:dyDescent="0.2">
      <c r="A71" s="14">
        <v>66</v>
      </c>
      <c r="B71" t="s">
        <v>36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5" x14ac:dyDescent="0.2">
      <c r="A72" s="14">
        <v>67</v>
      </c>
      <c r="C72" s="5" t="s">
        <v>18</v>
      </c>
      <c r="D72" s="5" t="s">
        <v>19</v>
      </c>
      <c r="E72" s="5" t="s">
        <v>20</v>
      </c>
      <c r="F72" s="5" t="s">
        <v>21</v>
      </c>
      <c r="G72" s="5" t="s">
        <v>22</v>
      </c>
      <c r="H72" s="5" t="s">
        <v>23</v>
      </c>
      <c r="I72" s="5" t="s">
        <v>24</v>
      </c>
      <c r="J72" s="5" t="s">
        <v>25</v>
      </c>
      <c r="K72" s="5" t="s">
        <v>26</v>
      </c>
      <c r="L72" s="5" t="s">
        <v>27</v>
      </c>
      <c r="M72" s="5" t="s">
        <v>28</v>
      </c>
      <c r="N72" s="5" t="s">
        <v>29</v>
      </c>
      <c r="O72" s="5" t="s">
        <v>37</v>
      </c>
    </row>
    <row r="73" spans="1:15" x14ac:dyDescent="0.2">
      <c r="A73" s="14">
        <v>68</v>
      </c>
      <c r="B73" t="s">
        <v>32</v>
      </c>
      <c r="C73" s="19">
        <v>1740.17</v>
      </c>
      <c r="D73" s="19">
        <v>1716.06</v>
      </c>
      <c r="E73" s="19">
        <v>4605.42</v>
      </c>
      <c r="F73" s="19">
        <v>7965.88</v>
      </c>
      <c r="G73" s="19">
        <v>5184.16</v>
      </c>
      <c r="H73" s="19">
        <v>10335.67</v>
      </c>
      <c r="I73" s="19">
        <v>2598.5700000000002</v>
      </c>
      <c r="J73" s="19">
        <v>2607.9899999999998</v>
      </c>
      <c r="K73" s="19">
        <v>1468.79</v>
      </c>
      <c r="L73" s="19">
        <v>1134.05</v>
      </c>
      <c r="M73" s="19">
        <v>1486.1</v>
      </c>
      <c r="N73" s="19">
        <v>532.6</v>
      </c>
      <c r="O73" s="19">
        <f>SUM(C73:N73)</f>
        <v>41375.46</v>
      </c>
    </row>
    <row r="74" spans="1:15" x14ac:dyDescent="0.2">
      <c r="A74" s="14">
        <v>69</v>
      </c>
      <c r="B74" t="s">
        <v>33</v>
      </c>
      <c r="C74" s="19">
        <v>878.94</v>
      </c>
      <c r="D74" s="19">
        <v>688.42</v>
      </c>
      <c r="E74" s="19">
        <v>3145.73</v>
      </c>
      <c r="F74" s="19">
        <v>4486.59</v>
      </c>
      <c r="G74" s="19">
        <v>8345.2900000000009</v>
      </c>
      <c r="H74" s="19">
        <v>9811.65</v>
      </c>
      <c r="I74" s="19">
        <v>3869.74</v>
      </c>
      <c r="J74" s="19">
        <v>3104.8</v>
      </c>
      <c r="K74" s="19">
        <v>1798.4</v>
      </c>
      <c r="L74" s="19">
        <v>700.4</v>
      </c>
      <c r="M74" s="19">
        <v>1400.45</v>
      </c>
      <c r="N74" s="19">
        <v>983.61</v>
      </c>
      <c r="O74" s="19">
        <f>SUM(C74:N74)</f>
        <v>39214.020000000004</v>
      </c>
    </row>
    <row r="75" spans="1:15" x14ac:dyDescent="0.2">
      <c r="A75" s="14">
        <v>70</v>
      </c>
      <c r="B75" t="s">
        <v>34</v>
      </c>
      <c r="C75" s="19">
        <v>1642.95</v>
      </c>
      <c r="D75" s="19">
        <v>2216.04</v>
      </c>
      <c r="E75" s="19">
        <v>2970.21</v>
      </c>
      <c r="F75" s="19">
        <v>5592.34</v>
      </c>
      <c r="G75" s="19">
        <v>4224.1499999999996</v>
      </c>
      <c r="H75" s="19">
        <v>7023.19</v>
      </c>
      <c r="I75" s="19">
        <v>3835.65</v>
      </c>
      <c r="J75" s="19">
        <v>1396</v>
      </c>
      <c r="K75" s="19">
        <v>720.46</v>
      </c>
      <c r="L75" s="19">
        <v>863.42</v>
      </c>
      <c r="M75" s="19">
        <v>1025.29</v>
      </c>
      <c r="N75" s="19">
        <v>258.64</v>
      </c>
      <c r="O75" s="19">
        <f>SUM(C75:N75)</f>
        <v>31768.34</v>
      </c>
    </row>
    <row r="76" spans="1:15" x14ac:dyDescent="0.2">
      <c r="A76" s="14">
        <v>71</v>
      </c>
      <c r="B76" t="s">
        <v>35</v>
      </c>
      <c r="C76" s="19">
        <v>1005.22</v>
      </c>
      <c r="D76" s="19">
        <v>1031.1099999999999</v>
      </c>
      <c r="E76" s="19">
        <v>3718.08</v>
      </c>
      <c r="F76" s="19">
        <v>4806.29</v>
      </c>
      <c r="G76" s="19">
        <v>1639.62</v>
      </c>
      <c r="H76" s="19">
        <v>1271.04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f>SUM(C76:N76)</f>
        <v>13471.36</v>
      </c>
    </row>
    <row r="77" spans="1:15" x14ac:dyDescent="0.2">
      <c r="A77" s="14">
        <v>72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14">
        <v>73</v>
      </c>
    </row>
    <row r="79" spans="1:15" x14ac:dyDescent="0.2">
      <c r="A79" s="14">
        <v>74</v>
      </c>
      <c r="B79" t="s">
        <v>38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5" x14ac:dyDescent="0.2">
      <c r="A80" s="14">
        <v>75</v>
      </c>
      <c r="C80" s="5" t="s">
        <v>18</v>
      </c>
      <c r="D80" s="5" t="s">
        <v>19</v>
      </c>
      <c r="E80" s="5" t="s">
        <v>20</v>
      </c>
      <c r="F80" s="5" t="s">
        <v>21</v>
      </c>
      <c r="G80" s="5" t="s">
        <v>22</v>
      </c>
      <c r="H80" s="5" t="s">
        <v>23</v>
      </c>
      <c r="I80" s="5" t="s">
        <v>24</v>
      </c>
      <c r="J80" s="5" t="s">
        <v>25</v>
      </c>
      <c r="K80" s="5" t="s">
        <v>26</v>
      </c>
      <c r="L80" s="5" t="s">
        <v>27</v>
      </c>
      <c r="M80" s="5" t="s">
        <v>28</v>
      </c>
      <c r="N80" s="5" t="s">
        <v>29</v>
      </c>
      <c r="O80" s="5" t="s">
        <v>39</v>
      </c>
    </row>
    <row r="81" spans="1:15" x14ac:dyDescent="0.2">
      <c r="A81" s="14">
        <v>76</v>
      </c>
      <c r="B81" t="s">
        <v>32</v>
      </c>
      <c r="C81" s="7">
        <f>+C73/N64</f>
        <v>7.2425893906264416E-3</v>
      </c>
      <c r="D81" s="7">
        <f t="shared" ref="D81:N84" si="2">+D73/C65</f>
        <v>7.2246223698568318E-3</v>
      </c>
      <c r="E81" s="7">
        <f t="shared" si="2"/>
        <v>1.2365489570466097E-2</v>
      </c>
      <c r="F81" s="7">
        <f t="shared" si="2"/>
        <v>1.0151742933708272E-2</v>
      </c>
      <c r="G81" s="7">
        <f t="shared" si="2"/>
        <v>4.9540002212030438E-3</v>
      </c>
      <c r="H81" s="7">
        <f t="shared" si="2"/>
        <v>1.1773177571590233E-2</v>
      </c>
      <c r="I81" s="7">
        <f t="shared" si="2"/>
        <v>3.6583462707096286E-3</v>
      </c>
      <c r="J81" s="7">
        <f t="shared" si="2"/>
        <v>4.7299438367797483E-3</v>
      </c>
      <c r="K81" s="7">
        <f t="shared" si="2"/>
        <v>4.3785578819750624E-3</v>
      </c>
      <c r="L81" s="7">
        <f t="shared" si="2"/>
        <v>4.4026700123412973E-3</v>
      </c>
      <c r="M81" s="7">
        <f t="shared" si="2"/>
        <v>6.8579626456313353E-3</v>
      </c>
      <c r="N81" s="7">
        <f t="shared" si="2"/>
        <v>2.2590206861145476E-3</v>
      </c>
      <c r="O81" s="8">
        <f>+O73/O65</f>
        <v>7.0528750130012243E-3</v>
      </c>
    </row>
    <row r="82" spans="1:15" x14ac:dyDescent="0.2">
      <c r="A82" s="14">
        <v>77</v>
      </c>
      <c r="B82" t="s">
        <v>33</v>
      </c>
      <c r="C82" s="7">
        <f>+C74/N65</f>
        <v>3.8001362002987485E-3</v>
      </c>
      <c r="D82" s="7">
        <f t="shared" si="2"/>
        <v>2.5094944459728361E-3</v>
      </c>
      <c r="E82" s="7">
        <f t="shared" si="2"/>
        <v>5.9718796386417959E-3</v>
      </c>
      <c r="F82" s="7">
        <f t="shared" si="2"/>
        <v>5.3120719584774205E-3</v>
      </c>
      <c r="G82" s="7">
        <f t="shared" si="2"/>
        <v>6.1596584527922951E-3</v>
      </c>
      <c r="H82" s="7">
        <f t="shared" si="2"/>
        <v>7.3701311146674581E-3</v>
      </c>
      <c r="I82" s="7">
        <f t="shared" si="2"/>
        <v>4.4347529858837255E-3</v>
      </c>
      <c r="J82" s="7">
        <f t="shared" si="2"/>
        <v>3.9617143841774779E-3</v>
      </c>
      <c r="K82" s="7">
        <f t="shared" si="2"/>
        <v>4.0754882676972137E-3</v>
      </c>
      <c r="L82" s="7">
        <f t="shared" si="2"/>
        <v>2.782242713257077E-3</v>
      </c>
      <c r="M82" s="7">
        <f t="shared" si="2"/>
        <v>6.0267907189875897E-3</v>
      </c>
      <c r="N82" s="7">
        <f t="shared" si="2"/>
        <v>4.7813067777445553E-3</v>
      </c>
      <c r="O82" s="9">
        <f>+O74/O66</f>
        <v>5.3348942877236944E-3</v>
      </c>
    </row>
    <row r="83" spans="1:15" x14ac:dyDescent="0.2">
      <c r="A83" s="14">
        <v>78</v>
      </c>
      <c r="B83" t="s">
        <v>34</v>
      </c>
      <c r="C83" s="7">
        <f>+C75/N66</f>
        <v>7.1366985201303385E-3</v>
      </c>
      <c r="D83" s="7">
        <f t="shared" si="2"/>
        <v>8.2128001889206423E-3</v>
      </c>
      <c r="E83" s="7">
        <f t="shared" si="2"/>
        <v>5.5228858530328977E-3</v>
      </c>
      <c r="F83" s="7">
        <f t="shared" si="2"/>
        <v>6.4290266424647082E-3</v>
      </c>
      <c r="G83" s="7">
        <f t="shared" si="2"/>
        <v>4.138496652183847E-3</v>
      </c>
      <c r="H83" s="7">
        <f t="shared" si="2"/>
        <v>5.4887535606084736E-3</v>
      </c>
      <c r="I83" s="7">
        <f t="shared" si="2"/>
        <v>3.5527207682535329E-3</v>
      </c>
      <c r="J83" s="7">
        <f t="shared" si="2"/>
        <v>2.1434569028048849E-3</v>
      </c>
      <c r="K83" s="7">
        <f t="shared" si="2"/>
        <v>1.7496530309765034E-3</v>
      </c>
      <c r="L83" s="7">
        <f t="shared" si="2"/>
        <v>3.3144906180859741E-3</v>
      </c>
      <c r="M83" s="7">
        <f t="shared" si="2"/>
        <v>4.5657903496695634E-3</v>
      </c>
      <c r="N83" s="10">
        <f t="shared" si="2"/>
        <v>9.1938395445366743E-4</v>
      </c>
      <c r="O83" s="11">
        <f>+O75/O67</f>
        <v>4.4637102895532547E-3</v>
      </c>
    </row>
    <row r="84" spans="1:15" x14ac:dyDescent="0.2">
      <c r="A84" s="14">
        <v>79</v>
      </c>
      <c r="B84" t="s">
        <v>35</v>
      </c>
      <c r="C84" s="7">
        <f>+C76/N67</f>
        <v>4.1474675102598484E-3</v>
      </c>
      <c r="D84" s="7">
        <f t="shared" si="2"/>
        <v>4.8112796092519197E-3</v>
      </c>
      <c r="E84" s="7">
        <f t="shared" si="2"/>
        <v>7.1630746553176831E-3</v>
      </c>
      <c r="F84" s="7">
        <f t="shared" si="2"/>
        <v>6.148869764945426E-3</v>
      </c>
      <c r="G84" s="7">
        <f t="shared" si="2"/>
        <v>1.8533943187126086E-3</v>
      </c>
      <c r="H84" s="7">
        <f t="shared" si="2"/>
        <v>1.4069059174172439E-3</v>
      </c>
      <c r="I84" s="7">
        <f t="shared" si="2"/>
        <v>0</v>
      </c>
      <c r="J84" s="7">
        <f t="shared" si="2"/>
        <v>0</v>
      </c>
      <c r="K84" s="7">
        <f t="shared" si="2"/>
        <v>0</v>
      </c>
      <c r="L84" s="7">
        <f t="shared" si="2"/>
        <v>0</v>
      </c>
      <c r="M84" s="7">
        <f t="shared" si="2"/>
        <v>0</v>
      </c>
      <c r="N84" s="10">
        <f t="shared" si="2"/>
        <v>0</v>
      </c>
      <c r="O84" s="12">
        <f>+O76/O68</f>
        <v>2.3834485526199683E-3</v>
      </c>
    </row>
    <row r="102" spans="3:3" x14ac:dyDescent="0.2">
      <c r="C102" s="13">
        <f>C91-C97</f>
        <v>0</v>
      </c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47" orientation="landscape" verticalDpi="300" r:id="rId1"/>
  <headerFooter>
    <oddHeader>&amp;RCASE NO. 2021-00214
ATTACHMENT 2
TO STAFF DR NO. 2-26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Res, Com, PA</vt:lpstr>
      <vt:lpstr>'Res, Com, PA'!Print_Area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 Jones</dc:creator>
  <cp:lastModifiedBy>Eric J Wilen</cp:lastModifiedBy>
  <cp:lastPrinted>2021-08-16T14:21:49Z</cp:lastPrinted>
  <dcterms:created xsi:type="dcterms:W3CDTF">2021-08-11T16:29:31Z</dcterms:created>
  <dcterms:modified xsi:type="dcterms:W3CDTF">2021-08-16T14:21:53Z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