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1 Attachments\"/>
    </mc:Choice>
  </mc:AlternateContent>
  <xr:revisionPtr revIDLastSave="0" documentId="13_ncr:1_{2D6ABF54-4EAB-4ED1-B670-0AEB34A0A6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2" r:id="rId1"/>
  </sheets>
  <definedNames>
    <definedName name="_xlnm._FilterDatabase" localSheetId="0" hidden="1">'Sheet1 (2)'!$A$33:$M$40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2" l="1"/>
  <c r="E40" i="2"/>
  <c r="E39" i="2"/>
  <c r="G39" i="2" s="1"/>
  <c r="E37" i="2"/>
  <c r="G37" i="2" s="1"/>
  <c r="E36" i="2"/>
  <c r="G36" i="2" s="1"/>
  <c r="G38" i="2"/>
  <c r="G31" i="2"/>
  <c r="G30" i="2"/>
  <c r="G33" i="2"/>
  <c r="E42" i="2" l="1"/>
  <c r="G40" i="2"/>
  <c r="G28" i="2"/>
  <c r="G27" i="2"/>
  <c r="G24" i="2"/>
  <c r="G23" i="2"/>
  <c r="G22" i="2"/>
  <c r="G19" i="2"/>
  <c r="G16" i="2"/>
  <c r="G13" i="2"/>
  <c r="G12" i="2"/>
  <c r="G8" i="2"/>
  <c r="G26" i="2" l="1"/>
  <c r="G18" i="2"/>
  <c r="G15" i="2"/>
  <c r="G10" i="2"/>
  <c r="G6" i="2"/>
</calcChain>
</file>

<file path=xl/sharedStrings.xml><?xml version="1.0" encoding="utf-8"?>
<sst xmlns="http://schemas.openxmlformats.org/spreadsheetml/2006/main" count="286" uniqueCount="72">
  <si>
    <t>Expenditure Type</t>
  </si>
  <si>
    <t>Invoice Number</t>
  </si>
  <si>
    <t>Amount</t>
  </si>
  <si>
    <t>Category</t>
  </si>
  <si>
    <t>Transaction Date</t>
  </si>
  <si>
    <t>Vendor</t>
  </si>
  <si>
    <t>Hours Worked</t>
  </si>
  <si>
    <t>Hourly Rate</t>
  </si>
  <si>
    <t>Description</t>
  </si>
  <si>
    <t>Consultants</t>
  </si>
  <si>
    <t>N/A</t>
  </si>
  <si>
    <t>FERC Account</t>
  </si>
  <si>
    <t>TOTAL</t>
  </si>
  <si>
    <t>Base Period</t>
  </si>
  <si>
    <t>Yes</t>
  </si>
  <si>
    <t>Other Expenses</t>
  </si>
  <si>
    <t/>
  </si>
  <si>
    <t>ALLIANCE CONSULTING GROUP</t>
  </si>
  <si>
    <t>Depreciation Study - Misc. Office Expenses</t>
  </si>
  <si>
    <t>CONSULTING</t>
  </si>
  <si>
    <t>TRAVEL EXPENSE</t>
  </si>
  <si>
    <t>Depreciation Study - Rhonda Watts</t>
  </si>
  <si>
    <t>Depreciation Study - Teresa Stewart</t>
  </si>
  <si>
    <t>01/31/2021</t>
  </si>
  <si>
    <t>210103</t>
  </si>
  <si>
    <t>02/28/2021</t>
  </si>
  <si>
    <t>210203</t>
  </si>
  <si>
    <t>03/31/2021</t>
  </si>
  <si>
    <t>2'I0305</t>
  </si>
  <si>
    <t>04/07/2021</t>
  </si>
  <si>
    <t>WEXP-00036003</t>
  </si>
  <si>
    <t>Dobbs, Jay (Kevin)</t>
  </si>
  <si>
    <t>04/30/2021</t>
  </si>
  <si>
    <t>210402</t>
  </si>
  <si>
    <t>05/31/2021</t>
  </si>
  <si>
    <t>210503</t>
  </si>
  <si>
    <t>10/31/2020</t>
  </si>
  <si>
    <t>201003</t>
  </si>
  <si>
    <t>11/30/2020</t>
  </si>
  <si>
    <t>201103</t>
  </si>
  <si>
    <t>12/31/2020</t>
  </si>
  <si>
    <t>201203</t>
  </si>
  <si>
    <t>Meeting with Daniel Cameron-KY Attorney General-Regarding KY Rate Case</t>
  </si>
  <si>
    <t>Rate Case Expenses (050.55403)</t>
  </si>
  <si>
    <t>Depreciation Study - Dane Watson</t>
  </si>
  <si>
    <t>Depreciation Study - Elizabeth Watts</t>
  </si>
  <si>
    <t>Depreciation Study - Timothy Watson</t>
  </si>
  <si>
    <t>210602</t>
  </si>
  <si>
    <t>6/30/2021</t>
  </si>
  <si>
    <t>07/21/2021</t>
  </si>
  <si>
    <t>07/19/2021</t>
  </si>
  <si>
    <t>07/01/2021</t>
  </si>
  <si>
    <t>21072AAO</t>
  </si>
  <si>
    <t>KENTUCKY PRESS SERVICES</t>
  </si>
  <si>
    <t>ADVERTISING</t>
  </si>
  <si>
    <t>150141135483</t>
  </si>
  <si>
    <t>WILLIS TOWERS WATSON US LLC</t>
  </si>
  <si>
    <t>I07012107KY</t>
  </si>
  <si>
    <t>RAAB PAUL H</t>
  </si>
  <si>
    <t>Annual pension cost by participant for Shared Services, Customer Service, and KY/Mid-States employees</t>
  </si>
  <si>
    <t>Required public notification of pending rate case to KY customers</t>
  </si>
  <si>
    <t>07/28/2021</t>
  </si>
  <si>
    <t>019391</t>
  </si>
  <si>
    <t>SCOTTMADDEN INC</t>
  </si>
  <si>
    <t>Return on Equity Study/Testimony/Workpapers - Dylan D'Ascendis</t>
  </si>
  <si>
    <t>Return on Equity Study/Testimony/Workpapers - Adam Perry</t>
  </si>
  <si>
    <t>Return on Equity Study/Testimony/Workpapers - Matthew Howard</t>
  </si>
  <si>
    <t>Return on Equity Study/Testimony/Workpapers - Eric Brooks</t>
  </si>
  <si>
    <t>Return on Equity Study/Testimony/Workpapers - Isaac Gustafson</t>
  </si>
  <si>
    <t>Cost of Service Study /Testimony/Workpapers - Paul Raab</t>
  </si>
  <si>
    <t>Actuals Through August 6, 2021</t>
  </si>
  <si>
    <t>Atmos Energy Corporation,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</si>
</sst>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0" xfId="2" applyFont="1"/>
    <xf numFmtId="0" fontId="2" fillId="0" borderId="0" xfId="2" applyFont="1"/>
    <xf numFmtId="44" fontId="2" fillId="0" borderId="0" xfId="1" applyFont="1"/>
    <xf numFmtId="0" fontId="3" fillId="0" borderId="1" xfId="2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2" applyFont="1" applyAlignment="1">
      <alignment horizontal="center"/>
    </xf>
    <xf numFmtId="1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44" fontId="2" fillId="0" borderId="0" xfId="1" applyNumberFormat="1" applyFont="1"/>
    <xf numFmtId="2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NumberFormat="1" applyFont="1"/>
    <xf numFmtId="44" fontId="2" fillId="0" borderId="0" xfId="1" applyFont="1" applyAlignment="1">
      <alignment horizontal="center"/>
    </xf>
    <xf numFmtId="165" fontId="2" fillId="0" borderId="0" xfId="1" applyNumberFormat="1" applyFont="1"/>
    <xf numFmtId="8" fontId="2" fillId="0" borderId="0" xfId="2" applyNumberFormat="1" applyFont="1"/>
    <xf numFmtId="0" fontId="4" fillId="0" borderId="0" xfId="0" applyFont="1"/>
    <xf numFmtId="49" fontId="4" fillId="0" borderId="0" xfId="0" applyNumberFormat="1" applyFont="1"/>
    <xf numFmtId="8" fontId="3" fillId="0" borderId="2" xfId="1" applyNumberFormat="1" applyFont="1" applyBorder="1"/>
    <xf numFmtId="8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quotePrefix="1" applyNumberFormat="1" applyFont="1"/>
  </cellXfs>
  <cellStyles count="3">
    <cellStyle name="Currency" xfId="1" builtinId="4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8573"/>
  <sheetViews>
    <sheetView tabSelected="1" workbookViewId="0">
      <selection activeCell="C44" sqref="C44"/>
    </sheetView>
  </sheetViews>
  <sheetFormatPr defaultRowHeight="12.75" x14ac:dyDescent="0.2"/>
  <cols>
    <col min="1" max="1" width="14.85546875" style="18" customWidth="1"/>
    <col min="2" max="2" width="16.42578125" style="18" bestFit="1" customWidth="1"/>
    <col min="3" max="3" width="25.140625" style="17" bestFit="1" customWidth="1"/>
    <col min="4" max="4" width="32.140625" style="18" bestFit="1" customWidth="1"/>
    <col min="5" max="5" width="12.28515625" style="18" bestFit="1" customWidth="1"/>
    <col min="6" max="6" width="13.85546875" style="18" bestFit="1" customWidth="1"/>
    <col min="7" max="7" width="12.7109375" style="18" bestFit="1" customWidth="1"/>
    <col min="8" max="8" width="15" style="17" bestFit="1" customWidth="1"/>
    <col min="9" max="9" width="24.140625" style="17" bestFit="1" customWidth="1"/>
    <col min="10" max="10" width="13.28515625" style="17" bestFit="1" customWidth="1"/>
    <col min="11" max="11" width="65.42578125" style="17" bestFit="1" customWidth="1"/>
    <col min="12" max="16384" width="9.140625" style="17"/>
  </cols>
  <sheetData>
    <row r="1" spans="1:13" x14ac:dyDescent="0.2">
      <c r="A1" s="1" t="s">
        <v>71</v>
      </c>
      <c r="B1" s="2"/>
      <c r="C1" s="2"/>
      <c r="D1" s="2"/>
      <c r="E1" s="3"/>
      <c r="F1" s="2"/>
      <c r="G1" s="3"/>
      <c r="H1" s="3"/>
      <c r="I1" s="3"/>
      <c r="J1" s="3"/>
      <c r="K1" s="2"/>
      <c r="L1" s="2"/>
      <c r="M1" s="2"/>
    </row>
    <row r="2" spans="1:13" x14ac:dyDescent="0.2">
      <c r="A2" s="1" t="s">
        <v>43</v>
      </c>
      <c r="B2" s="2"/>
      <c r="C2" s="2"/>
      <c r="D2" s="2"/>
      <c r="E2" s="3"/>
      <c r="F2" s="2"/>
      <c r="G2" s="3"/>
      <c r="H2" s="3"/>
      <c r="I2" s="3"/>
      <c r="J2" s="3"/>
      <c r="K2" s="2"/>
      <c r="L2" s="2"/>
      <c r="M2" s="2"/>
    </row>
    <row r="3" spans="1:13" x14ac:dyDescent="0.2">
      <c r="A3" s="1" t="s">
        <v>70</v>
      </c>
      <c r="B3" s="2"/>
      <c r="C3" s="2"/>
      <c r="D3" s="2"/>
      <c r="E3" s="3"/>
      <c r="F3" s="2"/>
      <c r="G3" s="3"/>
      <c r="H3" s="3"/>
      <c r="I3" s="3"/>
      <c r="J3" s="3"/>
      <c r="K3" s="2"/>
      <c r="L3" s="2"/>
      <c r="M3" s="2"/>
    </row>
    <row r="4" spans="1:13" x14ac:dyDescent="0.2">
      <c r="A4" s="1"/>
      <c r="B4" s="2"/>
      <c r="C4" s="2"/>
      <c r="D4" s="2"/>
      <c r="E4" s="2"/>
      <c r="F4" s="13"/>
      <c r="G4" s="2"/>
      <c r="H4" s="2"/>
      <c r="I4" s="2"/>
      <c r="J4" s="2"/>
      <c r="K4" s="2"/>
      <c r="L4" s="2"/>
      <c r="M4" s="2"/>
    </row>
    <row r="5" spans="1:13" ht="13.5" thickBot="1" x14ac:dyDescent="0.25">
      <c r="A5" s="4" t="s">
        <v>3</v>
      </c>
      <c r="B5" s="4" t="s">
        <v>4</v>
      </c>
      <c r="C5" s="4" t="s">
        <v>1</v>
      </c>
      <c r="D5" s="4" t="s">
        <v>5</v>
      </c>
      <c r="E5" s="5" t="s">
        <v>2</v>
      </c>
      <c r="F5" s="4" t="s">
        <v>6</v>
      </c>
      <c r="G5" s="5" t="s">
        <v>7</v>
      </c>
      <c r="H5" s="5" t="s">
        <v>11</v>
      </c>
      <c r="I5" s="5" t="s">
        <v>0</v>
      </c>
      <c r="J5" s="5" t="s">
        <v>13</v>
      </c>
      <c r="K5" s="4" t="s">
        <v>8</v>
      </c>
      <c r="L5" s="6"/>
      <c r="M5" s="6"/>
    </row>
    <row r="6" spans="1:13" x14ac:dyDescent="0.2">
      <c r="A6" s="2" t="s">
        <v>9</v>
      </c>
      <c r="B6" s="18" t="s">
        <v>36</v>
      </c>
      <c r="C6" s="18" t="s">
        <v>37</v>
      </c>
      <c r="D6" s="18" t="s">
        <v>17</v>
      </c>
      <c r="E6" s="20">
        <v>1072.5</v>
      </c>
      <c r="F6" s="8">
        <v>5.5</v>
      </c>
      <c r="G6" s="11">
        <f>E6/F6</f>
        <v>195</v>
      </c>
      <c r="H6" s="12">
        <v>9280</v>
      </c>
      <c r="I6" s="18" t="s">
        <v>19</v>
      </c>
      <c r="J6" s="12" t="s">
        <v>14</v>
      </c>
      <c r="K6" s="18" t="s">
        <v>21</v>
      </c>
      <c r="L6" s="2"/>
      <c r="M6" s="13"/>
    </row>
    <row r="7" spans="1:13" x14ac:dyDescent="0.2">
      <c r="A7" s="2" t="s">
        <v>9</v>
      </c>
      <c r="B7" s="18" t="s">
        <v>36</v>
      </c>
      <c r="C7" s="18" t="s">
        <v>37</v>
      </c>
      <c r="D7" s="18" t="s">
        <v>17</v>
      </c>
      <c r="E7" s="20">
        <v>21.45</v>
      </c>
      <c r="F7" s="8" t="s">
        <v>10</v>
      </c>
      <c r="G7" s="8" t="s">
        <v>10</v>
      </c>
      <c r="H7" s="12">
        <v>9280</v>
      </c>
      <c r="I7" s="18" t="s">
        <v>19</v>
      </c>
      <c r="J7" s="12" t="s">
        <v>14</v>
      </c>
      <c r="K7" s="18" t="s">
        <v>18</v>
      </c>
      <c r="L7" s="2"/>
      <c r="M7" s="13"/>
    </row>
    <row r="8" spans="1:13" x14ac:dyDescent="0.2">
      <c r="A8" s="2" t="s">
        <v>9</v>
      </c>
      <c r="B8" s="18" t="s">
        <v>38</v>
      </c>
      <c r="C8" s="18" t="s">
        <v>39</v>
      </c>
      <c r="D8" s="18" t="s">
        <v>17</v>
      </c>
      <c r="E8" s="20">
        <v>4095</v>
      </c>
      <c r="F8" s="8">
        <v>21</v>
      </c>
      <c r="G8" s="11">
        <f>E8/F8</f>
        <v>195</v>
      </c>
      <c r="H8" s="12">
        <v>9280</v>
      </c>
      <c r="I8" s="18" t="s">
        <v>19</v>
      </c>
      <c r="J8" s="12" t="s">
        <v>14</v>
      </c>
      <c r="K8" s="18" t="s">
        <v>21</v>
      </c>
      <c r="L8" s="2"/>
      <c r="M8" s="13"/>
    </row>
    <row r="9" spans="1:13" x14ac:dyDescent="0.2">
      <c r="A9" s="2" t="s">
        <v>9</v>
      </c>
      <c r="B9" s="18" t="s">
        <v>38</v>
      </c>
      <c r="C9" s="18" t="s">
        <v>39</v>
      </c>
      <c r="D9" s="18" t="s">
        <v>17</v>
      </c>
      <c r="E9" s="20">
        <v>81.900000000000006</v>
      </c>
      <c r="F9" s="8" t="s">
        <v>10</v>
      </c>
      <c r="G9" s="8" t="s">
        <v>10</v>
      </c>
      <c r="H9" s="12">
        <v>9280</v>
      </c>
      <c r="I9" s="18" t="s">
        <v>19</v>
      </c>
      <c r="J9" s="12" t="s">
        <v>14</v>
      </c>
      <c r="K9" s="18" t="s">
        <v>18</v>
      </c>
      <c r="L9" s="2"/>
      <c r="M9" s="13"/>
    </row>
    <row r="10" spans="1:13" x14ac:dyDescent="0.2">
      <c r="A10" s="2" t="s">
        <v>9</v>
      </c>
      <c r="B10" s="18" t="s">
        <v>40</v>
      </c>
      <c r="C10" s="18" t="s">
        <v>41</v>
      </c>
      <c r="D10" s="18" t="s">
        <v>17</v>
      </c>
      <c r="E10" s="20">
        <v>2925</v>
      </c>
      <c r="F10" s="8">
        <v>15</v>
      </c>
      <c r="G10" s="11">
        <f>E10/F10</f>
        <v>195</v>
      </c>
      <c r="H10" s="12">
        <v>9280</v>
      </c>
      <c r="I10" s="18" t="s">
        <v>19</v>
      </c>
      <c r="J10" s="12" t="s">
        <v>14</v>
      </c>
      <c r="K10" s="18" t="s">
        <v>21</v>
      </c>
      <c r="L10" s="2"/>
      <c r="M10" s="13"/>
    </row>
    <row r="11" spans="1:13" x14ac:dyDescent="0.2">
      <c r="A11" s="2" t="s">
        <v>9</v>
      </c>
      <c r="B11" s="18" t="s">
        <v>40</v>
      </c>
      <c r="C11" s="18" t="s">
        <v>41</v>
      </c>
      <c r="D11" s="18" t="s">
        <v>17</v>
      </c>
      <c r="E11" s="20">
        <v>58.5</v>
      </c>
      <c r="F11" s="8" t="s">
        <v>10</v>
      </c>
      <c r="G11" s="8" t="s">
        <v>10</v>
      </c>
      <c r="H11" s="12">
        <v>9280</v>
      </c>
      <c r="I11" s="18" t="s">
        <v>19</v>
      </c>
      <c r="J11" s="12" t="s">
        <v>14</v>
      </c>
      <c r="K11" s="18" t="s">
        <v>18</v>
      </c>
      <c r="L11" s="2"/>
      <c r="M11" s="13"/>
    </row>
    <row r="12" spans="1:13" x14ac:dyDescent="0.2">
      <c r="A12" s="2" t="s">
        <v>9</v>
      </c>
      <c r="B12" s="18" t="s">
        <v>23</v>
      </c>
      <c r="C12" s="18" t="s">
        <v>24</v>
      </c>
      <c r="D12" s="18" t="s">
        <v>17</v>
      </c>
      <c r="E12" s="20">
        <v>1755</v>
      </c>
      <c r="F12" s="8">
        <v>6.5</v>
      </c>
      <c r="G12" s="11">
        <f>E12/F12</f>
        <v>270</v>
      </c>
      <c r="H12" s="12">
        <v>9280</v>
      </c>
      <c r="I12" s="18" t="s">
        <v>19</v>
      </c>
      <c r="J12" s="12" t="s">
        <v>14</v>
      </c>
      <c r="K12" s="18" t="s">
        <v>44</v>
      </c>
      <c r="L12" s="2"/>
      <c r="M12" s="13"/>
    </row>
    <row r="13" spans="1:13" x14ac:dyDescent="0.2">
      <c r="A13" s="2" t="s">
        <v>9</v>
      </c>
      <c r="B13" s="18" t="s">
        <v>23</v>
      </c>
      <c r="C13" s="18" t="s">
        <v>24</v>
      </c>
      <c r="D13" s="18" t="s">
        <v>17</v>
      </c>
      <c r="E13" s="20">
        <v>3607.5</v>
      </c>
      <c r="F13" s="8">
        <v>18.5</v>
      </c>
      <c r="G13" s="11">
        <f>E13/F13</f>
        <v>195</v>
      </c>
      <c r="H13" s="12">
        <v>9280</v>
      </c>
      <c r="I13" s="18" t="s">
        <v>19</v>
      </c>
      <c r="J13" s="12" t="s">
        <v>14</v>
      </c>
      <c r="K13" s="18" t="s">
        <v>21</v>
      </c>
      <c r="L13" s="2"/>
      <c r="M13" s="13"/>
    </row>
    <row r="14" spans="1:13" x14ac:dyDescent="0.2">
      <c r="A14" s="2" t="s">
        <v>9</v>
      </c>
      <c r="B14" s="18" t="s">
        <v>23</v>
      </c>
      <c r="C14" s="18" t="s">
        <v>24</v>
      </c>
      <c r="D14" s="18" t="s">
        <v>17</v>
      </c>
      <c r="E14" s="20">
        <v>107.25</v>
      </c>
      <c r="F14" s="8" t="s">
        <v>10</v>
      </c>
      <c r="G14" s="8" t="s">
        <v>10</v>
      </c>
      <c r="H14" s="12">
        <v>9280</v>
      </c>
      <c r="I14" s="18" t="s">
        <v>19</v>
      </c>
      <c r="J14" s="12" t="s">
        <v>14</v>
      </c>
      <c r="K14" s="18" t="s">
        <v>18</v>
      </c>
      <c r="L14" s="2"/>
      <c r="M14" s="13"/>
    </row>
    <row r="15" spans="1:13" x14ac:dyDescent="0.2">
      <c r="A15" s="2" t="s">
        <v>9</v>
      </c>
      <c r="B15" s="18" t="s">
        <v>25</v>
      </c>
      <c r="C15" s="18" t="s">
        <v>26</v>
      </c>
      <c r="D15" s="18" t="s">
        <v>17</v>
      </c>
      <c r="E15" s="20">
        <v>3105</v>
      </c>
      <c r="F15" s="8">
        <v>11.5</v>
      </c>
      <c r="G15" s="11">
        <f>E15/F15</f>
        <v>270</v>
      </c>
      <c r="H15" s="12">
        <v>9280</v>
      </c>
      <c r="I15" s="18" t="s">
        <v>19</v>
      </c>
      <c r="J15" s="12" t="s">
        <v>14</v>
      </c>
      <c r="K15" s="18" t="s">
        <v>44</v>
      </c>
      <c r="L15" s="2"/>
      <c r="M15" s="13"/>
    </row>
    <row r="16" spans="1:13" x14ac:dyDescent="0.2">
      <c r="A16" s="2" t="s">
        <v>9</v>
      </c>
      <c r="B16" s="18" t="s">
        <v>25</v>
      </c>
      <c r="C16" s="18" t="s">
        <v>26</v>
      </c>
      <c r="D16" s="18" t="s">
        <v>17</v>
      </c>
      <c r="E16" s="20">
        <v>2973.75</v>
      </c>
      <c r="F16" s="8">
        <v>15.25</v>
      </c>
      <c r="G16" s="11">
        <f>E16/F16</f>
        <v>195</v>
      </c>
      <c r="H16" s="12">
        <v>9280</v>
      </c>
      <c r="I16" s="18" t="s">
        <v>19</v>
      </c>
      <c r="J16" s="12" t="s">
        <v>14</v>
      </c>
      <c r="K16" s="18" t="s">
        <v>21</v>
      </c>
      <c r="L16" s="2"/>
      <c r="M16" s="13"/>
    </row>
    <row r="17" spans="1:13" x14ac:dyDescent="0.2">
      <c r="A17" s="2" t="s">
        <v>9</v>
      </c>
      <c r="B17" s="18" t="s">
        <v>25</v>
      </c>
      <c r="C17" s="18" t="s">
        <v>26</v>
      </c>
      <c r="D17" s="18" t="s">
        <v>17</v>
      </c>
      <c r="E17" s="20">
        <v>121.58</v>
      </c>
      <c r="F17" s="8" t="s">
        <v>10</v>
      </c>
      <c r="G17" s="8" t="s">
        <v>10</v>
      </c>
      <c r="H17" s="12">
        <v>9280</v>
      </c>
      <c r="I17" s="18" t="s">
        <v>19</v>
      </c>
      <c r="J17" s="12" t="s">
        <v>14</v>
      </c>
      <c r="K17" s="18" t="s">
        <v>18</v>
      </c>
      <c r="L17" s="2"/>
      <c r="M17" s="13"/>
    </row>
    <row r="18" spans="1:13" x14ac:dyDescent="0.2">
      <c r="A18" s="2" t="s">
        <v>9</v>
      </c>
      <c r="B18" s="18" t="s">
        <v>27</v>
      </c>
      <c r="C18" s="18" t="s">
        <v>28</v>
      </c>
      <c r="D18" s="18" t="s">
        <v>17</v>
      </c>
      <c r="E18" s="20">
        <v>1755</v>
      </c>
      <c r="F18" s="8">
        <v>9</v>
      </c>
      <c r="G18" s="11">
        <f>E18/F18</f>
        <v>195</v>
      </c>
      <c r="H18" s="12">
        <v>9280</v>
      </c>
      <c r="I18" s="18" t="s">
        <v>19</v>
      </c>
      <c r="J18" s="12" t="s">
        <v>14</v>
      </c>
      <c r="K18" s="18" t="s">
        <v>21</v>
      </c>
      <c r="L18" s="2"/>
      <c r="M18" s="13"/>
    </row>
    <row r="19" spans="1:13" x14ac:dyDescent="0.2">
      <c r="A19" s="2" t="s">
        <v>9</v>
      </c>
      <c r="B19" s="18" t="s">
        <v>27</v>
      </c>
      <c r="C19" s="18" t="s">
        <v>28</v>
      </c>
      <c r="D19" s="18" t="s">
        <v>17</v>
      </c>
      <c r="E19" s="20">
        <v>455</v>
      </c>
      <c r="F19" s="8">
        <v>6.5</v>
      </c>
      <c r="G19" s="11">
        <f>E19/F19</f>
        <v>70</v>
      </c>
      <c r="H19" s="12">
        <v>9280</v>
      </c>
      <c r="I19" s="18" t="s">
        <v>19</v>
      </c>
      <c r="J19" s="12" t="s">
        <v>14</v>
      </c>
      <c r="K19" s="18" t="s">
        <v>45</v>
      </c>
      <c r="L19" s="2"/>
      <c r="M19" s="13"/>
    </row>
    <row r="20" spans="1:13" x14ac:dyDescent="0.2">
      <c r="A20" s="2" t="s">
        <v>9</v>
      </c>
      <c r="B20" s="18" t="s">
        <v>27</v>
      </c>
      <c r="C20" s="18" t="s">
        <v>28</v>
      </c>
      <c r="D20" s="18" t="s">
        <v>17</v>
      </c>
      <c r="E20" s="20">
        <v>44.2</v>
      </c>
      <c r="F20" s="8" t="s">
        <v>10</v>
      </c>
      <c r="G20" s="8" t="s">
        <v>10</v>
      </c>
      <c r="H20" s="12">
        <v>9280</v>
      </c>
      <c r="I20" s="18" t="s">
        <v>19</v>
      </c>
      <c r="J20" s="12" t="s">
        <v>14</v>
      </c>
      <c r="K20" s="18" t="s">
        <v>18</v>
      </c>
      <c r="L20" s="2"/>
      <c r="M20" s="13"/>
    </row>
    <row r="21" spans="1:13" x14ac:dyDescent="0.2">
      <c r="A21" s="2" t="s">
        <v>15</v>
      </c>
      <c r="B21" s="18" t="s">
        <v>29</v>
      </c>
      <c r="C21" s="18" t="s">
        <v>30</v>
      </c>
      <c r="D21" s="18" t="s">
        <v>31</v>
      </c>
      <c r="E21" s="20">
        <v>206.08</v>
      </c>
      <c r="F21" s="8" t="s">
        <v>10</v>
      </c>
      <c r="G21" s="8" t="s">
        <v>10</v>
      </c>
      <c r="H21" s="12">
        <v>9280</v>
      </c>
      <c r="I21" s="18" t="s">
        <v>20</v>
      </c>
      <c r="J21" s="12" t="s">
        <v>14</v>
      </c>
      <c r="K21" s="18" t="s">
        <v>42</v>
      </c>
      <c r="L21" s="2"/>
      <c r="M21" s="13"/>
    </row>
    <row r="22" spans="1:13" x14ac:dyDescent="0.2">
      <c r="A22" s="2" t="s">
        <v>9</v>
      </c>
      <c r="B22" s="18" t="s">
        <v>32</v>
      </c>
      <c r="C22" s="18" t="s">
        <v>33</v>
      </c>
      <c r="D22" s="18" t="s">
        <v>17</v>
      </c>
      <c r="E22" s="20">
        <v>780</v>
      </c>
      <c r="F22" s="8">
        <v>4</v>
      </c>
      <c r="G22" s="11">
        <f t="shared" ref="G22:G24" si="0">E22/F22</f>
        <v>195</v>
      </c>
      <c r="H22" s="12">
        <v>9280</v>
      </c>
      <c r="I22" s="18" t="s">
        <v>19</v>
      </c>
      <c r="J22" s="12" t="s">
        <v>14</v>
      </c>
      <c r="K22" s="18" t="s">
        <v>21</v>
      </c>
      <c r="L22" s="2"/>
      <c r="M22" s="13"/>
    </row>
    <row r="23" spans="1:13" x14ac:dyDescent="0.2">
      <c r="A23" s="2" t="s">
        <v>9</v>
      </c>
      <c r="B23" s="18" t="s">
        <v>32</v>
      </c>
      <c r="C23" s="18" t="s">
        <v>33</v>
      </c>
      <c r="D23" s="18" t="s">
        <v>17</v>
      </c>
      <c r="E23" s="20">
        <v>280</v>
      </c>
      <c r="F23" s="8">
        <v>4</v>
      </c>
      <c r="G23" s="11">
        <f t="shared" si="0"/>
        <v>70</v>
      </c>
      <c r="H23" s="12">
        <v>9280</v>
      </c>
      <c r="I23" s="18" t="s">
        <v>19</v>
      </c>
      <c r="J23" s="12" t="s">
        <v>14</v>
      </c>
      <c r="K23" s="18" t="s">
        <v>46</v>
      </c>
      <c r="L23" s="2"/>
      <c r="M23" s="13"/>
    </row>
    <row r="24" spans="1:13" x14ac:dyDescent="0.2">
      <c r="A24" s="2" t="s">
        <v>9</v>
      </c>
      <c r="B24" s="18" t="s">
        <v>32</v>
      </c>
      <c r="C24" s="18" t="s">
        <v>33</v>
      </c>
      <c r="D24" s="18" t="s">
        <v>17</v>
      </c>
      <c r="E24" s="20">
        <v>17.5</v>
      </c>
      <c r="F24" s="8">
        <v>0.25</v>
      </c>
      <c r="G24" s="11">
        <f t="shared" si="0"/>
        <v>70</v>
      </c>
      <c r="H24" s="12">
        <v>9280</v>
      </c>
      <c r="I24" s="18" t="s">
        <v>19</v>
      </c>
      <c r="J24" s="12" t="s">
        <v>14</v>
      </c>
      <c r="K24" s="18" t="s">
        <v>22</v>
      </c>
      <c r="L24" s="2"/>
      <c r="M24" s="13"/>
    </row>
    <row r="25" spans="1:13" x14ac:dyDescent="0.2">
      <c r="A25" s="2" t="s">
        <v>9</v>
      </c>
      <c r="B25" s="18" t="s">
        <v>32</v>
      </c>
      <c r="C25" s="18" t="s">
        <v>33</v>
      </c>
      <c r="D25" s="18" t="s">
        <v>17</v>
      </c>
      <c r="E25" s="20">
        <v>21.55</v>
      </c>
      <c r="F25" s="8" t="s">
        <v>10</v>
      </c>
      <c r="G25" s="8" t="s">
        <v>10</v>
      </c>
      <c r="H25" s="12">
        <v>9280</v>
      </c>
      <c r="I25" s="18" t="s">
        <v>19</v>
      </c>
      <c r="J25" s="12" t="s">
        <v>14</v>
      </c>
      <c r="K25" s="18" t="s">
        <v>18</v>
      </c>
      <c r="L25" s="2"/>
      <c r="M25" s="13"/>
    </row>
    <row r="26" spans="1:13" x14ac:dyDescent="0.2">
      <c r="A26" s="2" t="s">
        <v>9</v>
      </c>
      <c r="B26" s="18" t="s">
        <v>34</v>
      </c>
      <c r="C26" s="18" t="s">
        <v>35</v>
      </c>
      <c r="D26" s="18" t="s">
        <v>17</v>
      </c>
      <c r="E26" s="20">
        <v>1350</v>
      </c>
      <c r="F26" s="8">
        <v>5</v>
      </c>
      <c r="G26" s="11">
        <f>E26/F26</f>
        <v>270</v>
      </c>
      <c r="H26" s="12">
        <v>9280</v>
      </c>
      <c r="I26" s="18" t="s">
        <v>19</v>
      </c>
      <c r="J26" s="12" t="s">
        <v>14</v>
      </c>
      <c r="K26" s="18" t="s">
        <v>44</v>
      </c>
      <c r="L26" s="2"/>
      <c r="M26" s="13"/>
    </row>
    <row r="27" spans="1:13" x14ac:dyDescent="0.2">
      <c r="A27" s="2" t="s">
        <v>9</v>
      </c>
      <c r="B27" s="18" t="s">
        <v>34</v>
      </c>
      <c r="C27" s="18" t="s">
        <v>35</v>
      </c>
      <c r="D27" s="18" t="s">
        <v>17</v>
      </c>
      <c r="E27" s="20">
        <v>2827.5</v>
      </c>
      <c r="F27" s="8">
        <v>14.5</v>
      </c>
      <c r="G27" s="11">
        <f>E27/F27</f>
        <v>195</v>
      </c>
      <c r="H27" s="12">
        <v>9280</v>
      </c>
      <c r="I27" s="18" t="s">
        <v>19</v>
      </c>
      <c r="J27" s="12" t="s">
        <v>14</v>
      </c>
      <c r="K27" s="18" t="s">
        <v>21</v>
      </c>
      <c r="L27" s="2"/>
      <c r="M27" s="13"/>
    </row>
    <row r="28" spans="1:13" x14ac:dyDescent="0.2">
      <c r="A28" s="2" t="s">
        <v>9</v>
      </c>
      <c r="B28" s="18" t="s">
        <v>34</v>
      </c>
      <c r="C28" s="18" t="s">
        <v>35</v>
      </c>
      <c r="D28" s="18" t="s">
        <v>17</v>
      </c>
      <c r="E28" s="20">
        <v>35</v>
      </c>
      <c r="F28" s="8">
        <v>0.5</v>
      </c>
      <c r="G28" s="11">
        <f>E28/F28</f>
        <v>70</v>
      </c>
      <c r="H28" s="12">
        <v>9280</v>
      </c>
      <c r="I28" s="18" t="s">
        <v>19</v>
      </c>
      <c r="J28" s="12" t="s">
        <v>14</v>
      </c>
      <c r="K28" s="18" t="s">
        <v>22</v>
      </c>
      <c r="L28" s="2"/>
      <c r="M28" s="13"/>
    </row>
    <row r="29" spans="1:13" x14ac:dyDescent="0.2">
      <c r="A29" s="2" t="s">
        <v>9</v>
      </c>
      <c r="B29" s="18" t="s">
        <v>34</v>
      </c>
      <c r="C29" s="18" t="s">
        <v>35</v>
      </c>
      <c r="D29" s="18" t="s">
        <v>17</v>
      </c>
      <c r="E29" s="20">
        <v>84.25</v>
      </c>
      <c r="F29" s="8" t="s">
        <v>10</v>
      </c>
      <c r="G29" s="8" t="s">
        <v>10</v>
      </c>
      <c r="H29" s="12">
        <v>9280</v>
      </c>
      <c r="I29" s="18" t="s">
        <v>19</v>
      </c>
      <c r="J29" s="12" t="s">
        <v>14</v>
      </c>
      <c r="K29" s="18" t="s">
        <v>18</v>
      </c>
      <c r="L29" s="2"/>
      <c r="M29" s="13"/>
    </row>
    <row r="30" spans="1:13" x14ac:dyDescent="0.2">
      <c r="A30" s="2" t="s">
        <v>9</v>
      </c>
      <c r="B30" s="18" t="s">
        <v>48</v>
      </c>
      <c r="C30" s="18" t="s">
        <v>47</v>
      </c>
      <c r="D30" s="18" t="s">
        <v>17</v>
      </c>
      <c r="E30" s="20">
        <v>135</v>
      </c>
      <c r="F30" s="8">
        <v>0.5</v>
      </c>
      <c r="G30" s="11">
        <f>E30/F30</f>
        <v>270</v>
      </c>
      <c r="H30" s="12">
        <v>9280</v>
      </c>
      <c r="I30" s="18" t="s">
        <v>19</v>
      </c>
      <c r="J30" s="12" t="s">
        <v>14</v>
      </c>
      <c r="K30" s="18" t="s">
        <v>44</v>
      </c>
      <c r="L30" s="2"/>
      <c r="M30" s="13"/>
    </row>
    <row r="31" spans="1:13" x14ac:dyDescent="0.2">
      <c r="A31" s="2" t="s">
        <v>9</v>
      </c>
      <c r="B31" s="18" t="s">
        <v>48</v>
      </c>
      <c r="C31" s="18" t="s">
        <v>47</v>
      </c>
      <c r="D31" s="18" t="s">
        <v>17</v>
      </c>
      <c r="E31" s="20">
        <v>195</v>
      </c>
      <c r="F31" s="8">
        <v>1</v>
      </c>
      <c r="G31" s="11">
        <f>E31/F31</f>
        <v>195</v>
      </c>
      <c r="H31" s="12">
        <v>9280</v>
      </c>
      <c r="I31" s="18" t="s">
        <v>19</v>
      </c>
      <c r="J31" s="12" t="s">
        <v>14</v>
      </c>
      <c r="K31" s="18" t="s">
        <v>21</v>
      </c>
      <c r="L31" s="2"/>
      <c r="M31" s="13"/>
    </row>
    <row r="32" spans="1:13" x14ac:dyDescent="0.2">
      <c r="A32" s="2" t="s">
        <v>9</v>
      </c>
      <c r="B32" s="18" t="s">
        <v>48</v>
      </c>
      <c r="C32" s="18" t="s">
        <v>47</v>
      </c>
      <c r="D32" s="18" t="s">
        <v>17</v>
      </c>
      <c r="E32" s="20">
        <v>6.6</v>
      </c>
      <c r="F32" s="8" t="s">
        <v>10</v>
      </c>
      <c r="G32" s="8" t="s">
        <v>10</v>
      </c>
      <c r="H32" s="12">
        <v>9280</v>
      </c>
      <c r="I32" s="18" t="s">
        <v>19</v>
      </c>
      <c r="J32" s="12" t="s">
        <v>14</v>
      </c>
      <c r="K32" s="18" t="s">
        <v>18</v>
      </c>
      <c r="L32" s="2"/>
      <c r="M32" s="13"/>
    </row>
    <row r="33" spans="1:13" x14ac:dyDescent="0.2">
      <c r="A33" s="2" t="s">
        <v>9</v>
      </c>
      <c r="B33" s="18" t="s">
        <v>51</v>
      </c>
      <c r="C33" s="18" t="s">
        <v>57</v>
      </c>
      <c r="D33" s="18" t="s">
        <v>58</v>
      </c>
      <c r="E33" s="20">
        <v>11700</v>
      </c>
      <c r="F33" s="8">
        <v>36</v>
      </c>
      <c r="G33" s="11">
        <f>E33/F33</f>
        <v>325</v>
      </c>
      <c r="H33" s="12">
        <v>9280</v>
      </c>
      <c r="I33" s="18" t="s">
        <v>19</v>
      </c>
      <c r="J33" s="12" t="s">
        <v>14</v>
      </c>
      <c r="K33" s="18" t="s">
        <v>69</v>
      </c>
      <c r="L33" s="2"/>
      <c r="M33" s="13"/>
    </row>
    <row r="34" spans="1:13" ht="25.5" x14ac:dyDescent="0.2">
      <c r="A34" s="2" t="s">
        <v>9</v>
      </c>
      <c r="B34" s="18" t="s">
        <v>50</v>
      </c>
      <c r="C34" s="18" t="s">
        <v>55</v>
      </c>
      <c r="D34" s="18" t="s">
        <v>56</v>
      </c>
      <c r="E34" s="20">
        <v>6413.18</v>
      </c>
      <c r="F34" s="8" t="s">
        <v>10</v>
      </c>
      <c r="G34" s="8" t="s">
        <v>10</v>
      </c>
      <c r="H34" s="12">
        <v>9280</v>
      </c>
      <c r="I34" s="18" t="s">
        <v>19</v>
      </c>
      <c r="J34" s="12" t="s">
        <v>14</v>
      </c>
      <c r="K34" s="21" t="s">
        <v>59</v>
      </c>
      <c r="L34" s="2"/>
      <c r="M34" s="13"/>
    </row>
    <row r="35" spans="1:13" x14ac:dyDescent="0.2">
      <c r="A35" s="2" t="s">
        <v>15</v>
      </c>
      <c r="B35" s="18" t="s">
        <v>49</v>
      </c>
      <c r="C35" s="18" t="s">
        <v>52</v>
      </c>
      <c r="D35" s="18" t="s">
        <v>53</v>
      </c>
      <c r="E35" s="20">
        <v>94282.29</v>
      </c>
      <c r="F35" s="8" t="s">
        <v>10</v>
      </c>
      <c r="G35" s="8" t="s">
        <v>10</v>
      </c>
      <c r="H35" s="12">
        <v>9280</v>
      </c>
      <c r="I35" s="18" t="s">
        <v>54</v>
      </c>
      <c r="J35" s="12" t="s">
        <v>14</v>
      </c>
      <c r="K35" s="18" t="s">
        <v>60</v>
      </c>
      <c r="L35" s="2"/>
      <c r="M35" s="13"/>
    </row>
    <row r="36" spans="1:13" x14ac:dyDescent="0.2">
      <c r="A36" s="2" t="s">
        <v>9</v>
      </c>
      <c r="B36" s="18" t="s">
        <v>61</v>
      </c>
      <c r="C36" s="22" t="s">
        <v>62</v>
      </c>
      <c r="D36" s="18" t="s">
        <v>63</v>
      </c>
      <c r="E36" s="20">
        <f>2760+2070+2415</f>
        <v>7245</v>
      </c>
      <c r="F36" s="8">
        <v>21</v>
      </c>
      <c r="G36" s="11">
        <f>E36/F36</f>
        <v>345</v>
      </c>
      <c r="H36" s="12">
        <v>9280</v>
      </c>
      <c r="I36" s="18" t="s">
        <v>19</v>
      </c>
      <c r="J36" s="12" t="s">
        <v>14</v>
      </c>
      <c r="K36" s="18" t="s">
        <v>64</v>
      </c>
      <c r="L36" s="2"/>
      <c r="M36" s="13"/>
    </row>
    <row r="37" spans="1:13" x14ac:dyDescent="0.2">
      <c r="A37" s="2" t="s">
        <v>9</v>
      </c>
      <c r="B37" s="18" t="s">
        <v>61</v>
      </c>
      <c r="C37" s="22" t="s">
        <v>62</v>
      </c>
      <c r="D37" s="18" t="s">
        <v>63</v>
      </c>
      <c r="E37" s="20">
        <f>2415+2415+2760+1380+1380</f>
        <v>10350</v>
      </c>
      <c r="F37" s="8">
        <v>30</v>
      </c>
      <c r="G37" s="11">
        <f>E37/F37</f>
        <v>345</v>
      </c>
      <c r="H37" s="12">
        <v>9280</v>
      </c>
      <c r="I37" s="18" t="s">
        <v>19</v>
      </c>
      <c r="J37" s="12" t="s">
        <v>14</v>
      </c>
      <c r="K37" s="18" t="s">
        <v>65</v>
      </c>
      <c r="L37" s="2"/>
      <c r="M37" s="13"/>
    </row>
    <row r="38" spans="1:13" x14ac:dyDescent="0.2">
      <c r="A38" s="2" t="s">
        <v>9</v>
      </c>
      <c r="B38" s="18" t="s">
        <v>61</v>
      </c>
      <c r="C38" s="22" t="s">
        <v>62</v>
      </c>
      <c r="D38" s="18" t="s">
        <v>63</v>
      </c>
      <c r="E38" s="20">
        <v>800</v>
      </c>
      <c r="F38" s="8">
        <v>2.5</v>
      </c>
      <c r="G38" s="11">
        <f>E38/F38</f>
        <v>320</v>
      </c>
      <c r="H38" s="12">
        <v>9280</v>
      </c>
      <c r="I38" s="18" t="s">
        <v>19</v>
      </c>
      <c r="J38" s="12" t="s">
        <v>14</v>
      </c>
      <c r="K38" s="18" t="s">
        <v>66</v>
      </c>
      <c r="L38" s="2"/>
      <c r="M38" s="13"/>
    </row>
    <row r="39" spans="1:13" x14ac:dyDescent="0.2">
      <c r="A39" s="2" t="s">
        <v>9</v>
      </c>
      <c r="B39" s="18" t="s">
        <v>61</v>
      </c>
      <c r="C39" s="22" t="s">
        <v>62</v>
      </c>
      <c r="D39" s="18" t="s">
        <v>63</v>
      </c>
      <c r="E39" s="20">
        <f>1200</f>
        <v>1200</v>
      </c>
      <c r="F39" s="8">
        <v>8</v>
      </c>
      <c r="G39" s="11">
        <f>E39/F39</f>
        <v>150</v>
      </c>
      <c r="H39" s="12">
        <v>9280</v>
      </c>
      <c r="I39" s="18" t="s">
        <v>19</v>
      </c>
      <c r="J39" s="12" t="s">
        <v>14</v>
      </c>
      <c r="K39" s="18" t="s">
        <v>68</v>
      </c>
      <c r="L39" s="2"/>
      <c r="M39" s="13"/>
    </row>
    <row r="40" spans="1:13" x14ac:dyDescent="0.2">
      <c r="A40" s="2" t="s">
        <v>9</v>
      </c>
      <c r="B40" s="18" t="s">
        <v>61</v>
      </c>
      <c r="C40" s="22" t="s">
        <v>62</v>
      </c>
      <c r="D40" s="18" t="s">
        <v>63</v>
      </c>
      <c r="E40" s="20">
        <f>1175+1880+1645</f>
        <v>4700</v>
      </c>
      <c r="F40" s="8">
        <f>5+8+7</f>
        <v>20</v>
      </c>
      <c r="G40" s="11">
        <f>E40/F40</f>
        <v>235</v>
      </c>
      <c r="H40" s="12">
        <v>9280</v>
      </c>
      <c r="I40" s="18" t="s">
        <v>19</v>
      </c>
      <c r="J40" s="12" t="s">
        <v>14</v>
      </c>
      <c r="K40" s="18" t="s">
        <v>67</v>
      </c>
      <c r="L40" s="2"/>
      <c r="M40" s="13"/>
    </row>
    <row r="41" spans="1:13" ht="13.5" thickBot="1" x14ac:dyDescent="0.25">
      <c r="A41" s="2"/>
      <c r="B41" s="7"/>
      <c r="C41" s="18" t="s">
        <v>16</v>
      </c>
      <c r="D41" s="18" t="s">
        <v>16</v>
      </c>
      <c r="E41" s="9"/>
      <c r="F41" s="8"/>
      <c r="G41" s="14"/>
      <c r="H41" s="12"/>
      <c r="I41" s="12"/>
      <c r="J41" s="12"/>
      <c r="K41" s="2"/>
      <c r="L41" s="2"/>
      <c r="M41" s="13"/>
    </row>
    <row r="42" spans="1:13" x14ac:dyDescent="0.2">
      <c r="A42" s="1" t="s">
        <v>12</v>
      </c>
      <c r="B42" s="2"/>
      <c r="C42" s="2"/>
      <c r="D42" s="2"/>
      <c r="E42" s="19">
        <f>SUM(E6:E40)</f>
        <v>164807.57999999999</v>
      </c>
      <c r="F42" s="8"/>
      <c r="G42" s="11"/>
      <c r="H42" s="12"/>
      <c r="I42" s="12"/>
      <c r="J42" s="12"/>
      <c r="K42" s="2"/>
      <c r="L42" s="2"/>
      <c r="M42" s="13"/>
    </row>
    <row r="43" spans="1:13" x14ac:dyDescent="0.2">
      <c r="A43" s="2"/>
      <c r="B43" s="7"/>
      <c r="C43" s="8"/>
      <c r="D43" s="2"/>
      <c r="E43" s="9"/>
      <c r="F43" s="8"/>
      <c r="G43" s="14"/>
      <c r="H43" s="12"/>
      <c r="I43" s="12"/>
      <c r="J43" s="12"/>
      <c r="K43" s="2"/>
      <c r="L43" s="2"/>
      <c r="M43" s="13"/>
    </row>
    <row r="44" spans="1:13" x14ac:dyDescent="0.2">
      <c r="A44" s="2"/>
      <c r="B44" s="7"/>
      <c r="C44" s="8"/>
      <c r="D44" s="2"/>
      <c r="E44" s="9"/>
      <c r="F44" s="10"/>
      <c r="G44" s="11"/>
      <c r="H44" s="12"/>
      <c r="I44" s="12"/>
      <c r="J44" s="12"/>
      <c r="K44" s="2"/>
      <c r="L44" s="2"/>
      <c r="M44" s="13"/>
    </row>
    <row r="45" spans="1:13" x14ac:dyDescent="0.2">
      <c r="A45" s="2"/>
      <c r="B45" s="7"/>
      <c r="C45" s="8"/>
      <c r="D45" s="2"/>
      <c r="E45" s="9"/>
      <c r="F45" s="10"/>
      <c r="G45" s="11"/>
      <c r="H45" s="12"/>
      <c r="I45" s="12"/>
      <c r="J45" s="12"/>
      <c r="K45" s="2"/>
      <c r="L45" s="2"/>
      <c r="M45" s="2"/>
    </row>
    <row r="46" spans="1:13" x14ac:dyDescent="0.2">
      <c r="A46" s="2"/>
      <c r="B46" s="7"/>
      <c r="C46" s="8"/>
      <c r="D46" s="2"/>
      <c r="E46" s="9"/>
      <c r="F46" s="8"/>
      <c r="G46" s="14"/>
      <c r="H46" s="12"/>
      <c r="I46" s="12"/>
      <c r="J46" s="12"/>
      <c r="K46" s="2"/>
      <c r="L46" s="2"/>
      <c r="M46" s="2"/>
    </row>
    <row r="47" spans="1:13" x14ac:dyDescent="0.2">
      <c r="A47" s="2"/>
      <c r="B47" s="7"/>
      <c r="C47" s="8"/>
      <c r="D47" s="2"/>
      <c r="E47" s="9"/>
      <c r="F47" s="8"/>
      <c r="G47" s="14"/>
      <c r="H47" s="12"/>
      <c r="I47" s="12"/>
      <c r="J47" s="12"/>
      <c r="K47" s="2"/>
      <c r="L47" s="2"/>
      <c r="M47" s="2"/>
    </row>
    <row r="48" spans="1:13" x14ac:dyDescent="0.2">
      <c r="A48" s="2"/>
      <c r="B48" s="7"/>
      <c r="C48" s="8"/>
      <c r="D48" s="2"/>
      <c r="E48" s="9"/>
      <c r="F48" s="10"/>
      <c r="G48" s="11"/>
      <c r="H48" s="12"/>
      <c r="I48" s="12"/>
      <c r="J48" s="12"/>
      <c r="K48" s="2"/>
      <c r="L48" s="2"/>
      <c r="M48" s="2"/>
    </row>
    <row r="49" spans="1:13" x14ac:dyDescent="0.2">
      <c r="A49" s="2"/>
      <c r="B49" s="7"/>
      <c r="C49" s="8"/>
      <c r="D49" s="2"/>
      <c r="E49" s="9"/>
      <c r="F49" s="10"/>
      <c r="G49" s="11"/>
      <c r="H49" s="12"/>
      <c r="I49" s="12"/>
      <c r="J49" s="12"/>
      <c r="K49" s="2"/>
      <c r="L49" s="2"/>
      <c r="M49" s="2"/>
    </row>
    <row r="50" spans="1:13" x14ac:dyDescent="0.2">
      <c r="A50" s="2"/>
      <c r="B50" s="7"/>
      <c r="C50" s="8"/>
      <c r="D50" s="2"/>
      <c r="E50" s="9"/>
      <c r="F50" s="10"/>
      <c r="G50" s="11"/>
      <c r="H50" s="12"/>
      <c r="I50" s="12"/>
      <c r="J50" s="12"/>
      <c r="K50" s="2"/>
      <c r="L50" s="2"/>
      <c r="M50" s="2"/>
    </row>
    <row r="51" spans="1:13" x14ac:dyDescent="0.2">
      <c r="A51" s="2"/>
      <c r="B51" s="7"/>
      <c r="C51" s="8"/>
      <c r="D51" s="2"/>
      <c r="E51" s="9"/>
      <c r="F51" s="8"/>
      <c r="G51" s="14"/>
      <c r="H51" s="12"/>
      <c r="I51" s="12"/>
      <c r="J51" s="12"/>
      <c r="K51" s="2"/>
      <c r="L51" s="2"/>
      <c r="M51" s="2"/>
    </row>
    <row r="52" spans="1:13" x14ac:dyDescent="0.2">
      <c r="A52" s="16"/>
      <c r="B52" s="7"/>
      <c r="C52" s="8"/>
      <c r="D52" s="2"/>
      <c r="E52" s="9"/>
      <c r="F52" s="8"/>
      <c r="G52" s="14"/>
      <c r="H52" s="12"/>
      <c r="I52" s="8"/>
      <c r="J52" s="12"/>
      <c r="K52" s="2"/>
      <c r="L52" s="2"/>
      <c r="M52" s="2"/>
    </row>
    <row r="53" spans="1:13" x14ac:dyDescent="0.2">
      <c r="A53" s="16"/>
      <c r="B53" s="7"/>
      <c r="C53" s="8"/>
      <c r="D53" s="2"/>
      <c r="E53" s="9"/>
      <c r="F53" s="8"/>
      <c r="G53" s="14"/>
      <c r="H53" s="12"/>
      <c r="I53" s="8"/>
      <c r="J53" s="12"/>
      <c r="K53" s="2"/>
      <c r="L53" s="2"/>
      <c r="M53" s="2"/>
    </row>
    <row r="54" spans="1:13" x14ac:dyDescent="0.2">
      <c r="A54" s="16"/>
      <c r="B54" s="7"/>
      <c r="C54" s="8"/>
      <c r="D54" s="2"/>
      <c r="E54" s="9"/>
      <c r="F54" s="8"/>
      <c r="G54" s="14"/>
      <c r="H54" s="12"/>
      <c r="I54" s="12"/>
      <c r="J54" s="12"/>
      <c r="K54" s="2"/>
      <c r="L54" s="2"/>
      <c r="M54" s="2"/>
    </row>
    <row r="55" spans="1:13" x14ac:dyDescent="0.2">
      <c r="A55" s="16"/>
      <c r="B55" s="7"/>
      <c r="C55" s="8"/>
      <c r="D55" s="2"/>
      <c r="E55" s="9"/>
      <c r="F55" s="8"/>
      <c r="G55" s="14"/>
      <c r="H55" s="12"/>
      <c r="I55" s="12"/>
      <c r="J55" s="12"/>
      <c r="K55" s="2"/>
      <c r="L55" s="2"/>
      <c r="M55" s="2"/>
    </row>
    <row r="56" spans="1:13" x14ac:dyDescent="0.2">
      <c r="A56" s="16"/>
      <c r="B56" s="7"/>
      <c r="C56" s="8"/>
      <c r="D56" s="2"/>
      <c r="E56" s="9"/>
      <c r="F56" s="8"/>
      <c r="G56" s="14"/>
      <c r="H56" s="12"/>
      <c r="I56" s="12"/>
      <c r="J56" s="12"/>
      <c r="K56" s="2"/>
      <c r="L56" s="2"/>
      <c r="M56" s="2"/>
    </row>
    <row r="57" spans="1:13" x14ac:dyDescent="0.2">
      <c r="A57" s="16"/>
      <c r="B57" s="7"/>
      <c r="C57" s="8"/>
      <c r="D57" s="2"/>
      <c r="E57" s="9"/>
      <c r="F57" s="8"/>
      <c r="G57" s="14"/>
      <c r="H57" s="12"/>
      <c r="I57" s="12"/>
      <c r="J57" s="12"/>
      <c r="K57" s="2"/>
      <c r="L57" s="2"/>
      <c r="M57" s="2"/>
    </row>
    <row r="58" spans="1:13" x14ac:dyDescent="0.2">
      <c r="A58" s="16"/>
      <c r="B58" s="7"/>
      <c r="C58" s="8"/>
      <c r="D58" s="2"/>
      <c r="E58" s="9"/>
      <c r="F58" s="8"/>
      <c r="G58" s="14"/>
      <c r="H58" s="12"/>
      <c r="I58" s="12"/>
      <c r="J58" s="12"/>
      <c r="K58" s="2"/>
      <c r="L58" s="2"/>
      <c r="M58" s="2"/>
    </row>
    <row r="59" spans="1:13" x14ac:dyDescent="0.2">
      <c r="A59" s="2"/>
      <c r="B59" s="7"/>
      <c r="C59" s="8"/>
      <c r="D59" s="2"/>
      <c r="E59" s="9"/>
      <c r="F59" s="8"/>
      <c r="G59" s="14"/>
      <c r="H59" s="12"/>
      <c r="I59" s="12"/>
      <c r="J59" s="12"/>
      <c r="K59" s="2"/>
      <c r="L59" s="2"/>
      <c r="M59" s="2"/>
    </row>
    <row r="60" spans="1:13" x14ac:dyDescent="0.2">
      <c r="A60" s="2"/>
      <c r="B60" s="7"/>
      <c r="C60" s="8"/>
      <c r="D60" s="2"/>
      <c r="E60" s="9"/>
      <c r="F60" s="8"/>
      <c r="G60" s="14"/>
      <c r="H60" s="12"/>
      <c r="I60" s="12"/>
      <c r="J60" s="12"/>
      <c r="K60" s="2"/>
      <c r="L60" s="2"/>
      <c r="M60" s="2"/>
    </row>
    <row r="61" spans="1:13" x14ac:dyDescent="0.2">
      <c r="F61" s="2"/>
      <c r="G61" s="3"/>
      <c r="H61" s="15"/>
      <c r="I61" s="15"/>
      <c r="J61" s="15"/>
      <c r="K61" s="2"/>
      <c r="L61" s="2"/>
      <c r="M61" s="2"/>
    </row>
    <row r="62" spans="1:13" x14ac:dyDescent="0.2">
      <c r="A62" s="2"/>
      <c r="B62" s="2"/>
      <c r="C62" s="2"/>
      <c r="D62" s="2"/>
      <c r="E62" s="3"/>
      <c r="F62" s="2"/>
      <c r="G62" s="3"/>
      <c r="H62" s="15"/>
      <c r="I62" s="15"/>
      <c r="J62" s="15"/>
      <c r="K62" s="2"/>
      <c r="L62" s="2"/>
      <c r="M62" s="2"/>
    </row>
    <row r="63" spans="1:13" x14ac:dyDescent="0.2">
      <c r="A63" s="2"/>
      <c r="B63" s="2"/>
      <c r="C63" s="2"/>
      <c r="D63" s="2"/>
      <c r="E63" s="3"/>
      <c r="F63" s="2"/>
      <c r="G63" s="3"/>
      <c r="H63" s="15"/>
      <c r="I63" s="15"/>
      <c r="J63" s="15"/>
      <c r="K63" s="2"/>
      <c r="L63" s="2"/>
      <c r="M63" s="2"/>
    </row>
    <row r="64" spans="1:13" x14ac:dyDescent="0.2">
      <c r="A64" s="2"/>
      <c r="B64" s="2"/>
      <c r="C64" s="2"/>
      <c r="D64" s="2"/>
      <c r="E64" s="3"/>
      <c r="F64" s="2"/>
      <c r="G64" s="3"/>
      <c r="H64" s="15"/>
      <c r="I64" s="15"/>
      <c r="J64" s="15"/>
      <c r="K64" s="2"/>
      <c r="L64" s="2"/>
      <c r="M64" s="2"/>
    </row>
    <row r="65" spans="1:13" x14ac:dyDescent="0.2">
      <c r="A65" s="2"/>
      <c r="B65" s="2"/>
      <c r="C65" s="2"/>
      <c r="D65" s="2"/>
      <c r="E65" s="3"/>
      <c r="F65" s="2"/>
      <c r="G65" s="3"/>
      <c r="H65" s="15"/>
      <c r="I65" s="15"/>
      <c r="J65" s="15"/>
      <c r="K65" s="2"/>
      <c r="L65" s="2"/>
      <c r="M65" s="2"/>
    </row>
    <row r="1048573" spans="11:11" x14ac:dyDescent="0.2">
      <c r="K1048573" s="18"/>
    </row>
  </sheetData>
  <sortState xmlns:xlrd2="http://schemas.microsoft.com/office/spreadsheetml/2017/richdata2" ref="A33:M40">
    <sortCondition ref="B33:B40"/>
  </sortState>
  <printOptions horizontalCentered="1"/>
  <pageMargins left="0.7" right="0.7" top="0.75" bottom="0.75" header="0.3" footer="0.3"/>
  <pageSetup scale="50" orientation="landscape" r:id="rId1"/>
  <headerFooter>
    <oddHeader>&amp;RCASE NO. 2021-00214
ATTACHMENT 1
TO STAFF DR NO. 1-12
(SUPPLEMENT 08-23-21)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J Wilen</cp:lastModifiedBy>
  <cp:lastPrinted>2021-08-23T13:33:07Z</cp:lastPrinted>
  <dcterms:created xsi:type="dcterms:W3CDTF">2015-11-04T22:58:27Z</dcterms:created>
  <dcterms:modified xsi:type="dcterms:W3CDTF">2021-08-23T13:34:52Z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fWorkbookId">
    <vt:lpwstr>2c7f414f-73c1-48b8-bd01-9444d0d0b881</vt:lpwstr>
  </property>
</Properties>
</file>