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Staff Set 1 Attachments\"/>
    </mc:Choice>
  </mc:AlternateContent>
  <xr:revisionPtr revIDLastSave="0" documentId="8_{981B0B4E-3675-4340-ADD6-8E8C00963D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&amp;M" sheetId="5" r:id="rId1"/>
  </sheets>
  <definedNames>
    <definedName name="_xlnm.Print_Area" localSheetId="0">'O&amp;M'!$A$1:$I$75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4" i="5" l="1"/>
  <c r="G8" i="5"/>
  <c r="H8" i="5"/>
  <c r="I8" i="5"/>
  <c r="C64" i="5" l="1"/>
  <c r="I10" i="5" l="1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I9" i="5"/>
  <c r="H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9" i="5"/>
  <c r="D74" i="5"/>
  <c r="H74" i="5" s="1"/>
  <c r="E74" i="5"/>
  <c r="C74" i="5"/>
  <c r="G74" i="5" s="1"/>
  <c r="I74" i="5" l="1"/>
</calcChain>
</file>

<file path=xl/sharedStrings.xml><?xml version="1.0" encoding="utf-8"?>
<sst xmlns="http://schemas.openxmlformats.org/spreadsheetml/2006/main" count="147" uniqueCount="144">
  <si>
    <t>Account</t>
  </si>
  <si>
    <t>Account Description</t>
  </si>
  <si>
    <t>9220</t>
  </si>
  <si>
    <t>A&amp;G-Administrative expense transferred-Credit</t>
  </si>
  <si>
    <t>9110</t>
  </si>
  <si>
    <t>Sales-Supervision</t>
  </si>
  <si>
    <t>9200</t>
  </si>
  <si>
    <t>A&amp;G-Administrative &amp; general salaries</t>
  </si>
  <si>
    <t>8560</t>
  </si>
  <si>
    <t>Mains expenses</t>
  </si>
  <si>
    <t>8700</t>
  </si>
  <si>
    <t>Distribution-Operation supervision and engineering</t>
  </si>
  <si>
    <t>8750</t>
  </si>
  <si>
    <t>Distribution-Measuring and regulating station expenses</t>
  </si>
  <si>
    <t>8760</t>
  </si>
  <si>
    <t>Distribution-Measuring and regulating station expenses-Industrial</t>
  </si>
  <si>
    <t>8740</t>
  </si>
  <si>
    <t>Mains and Services Expenses</t>
  </si>
  <si>
    <t>9030</t>
  </si>
  <si>
    <t>Customer accounts-Customer records and collections expenses</t>
  </si>
  <si>
    <t>9020</t>
  </si>
  <si>
    <t>Customer accounts-Meter reading expenses</t>
  </si>
  <si>
    <t>8870</t>
  </si>
  <si>
    <t>Distribution-Maint of mains</t>
  </si>
  <si>
    <t>8920</t>
  </si>
  <si>
    <t>Maintenance of services</t>
  </si>
  <si>
    <t>8800</t>
  </si>
  <si>
    <t>Distribution-Other expenses</t>
  </si>
  <si>
    <t>8900</t>
  </si>
  <si>
    <t>Maintenance of measuring and regulating station equipment-Industrial</t>
  </si>
  <si>
    <t>9260</t>
  </si>
  <si>
    <t>A&amp;G-Employee pensions and benefits</t>
  </si>
  <si>
    <t>9240</t>
  </si>
  <si>
    <t>A&amp;G-Property insurance</t>
  </si>
  <si>
    <t>9302</t>
  </si>
  <si>
    <t>Miscellaneous general expenses</t>
  </si>
  <si>
    <t>8810</t>
  </si>
  <si>
    <t>Distribution-Rents</t>
  </si>
  <si>
    <t>9310</t>
  </si>
  <si>
    <t>A&amp;G-Rents</t>
  </si>
  <si>
    <t>8780</t>
  </si>
  <si>
    <t>Meter and house regulator expenses</t>
  </si>
  <si>
    <t>8930</t>
  </si>
  <si>
    <t>Maintenance of meters and house regulators</t>
  </si>
  <si>
    <t>8770</t>
  </si>
  <si>
    <t>Distribution-Measuring and regulating station expenses-City gate check stations</t>
  </si>
  <si>
    <t>8190</t>
  </si>
  <si>
    <t>Compressor station fuel and power</t>
  </si>
  <si>
    <t>8210</t>
  </si>
  <si>
    <t>Storage-Purification expenses</t>
  </si>
  <si>
    <t>8410</t>
  </si>
  <si>
    <t>Other storage expenses-Operation labor and expenses</t>
  </si>
  <si>
    <t>9250</t>
  </si>
  <si>
    <t>A&amp;G-Injuries &amp; damages</t>
  </si>
  <si>
    <t>9120</t>
  </si>
  <si>
    <t>Sales-Demonstrating and selling expenses</t>
  </si>
  <si>
    <t>9130</t>
  </si>
  <si>
    <t>Sales-Advertising expenses</t>
  </si>
  <si>
    <t>8250</t>
  </si>
  <si>
    <t>Storage well royalties</t>
  </si>
  <si>
    <t>8170</t>
  </si>
  <si>
    <t>Lines expenses</t>
  </si>
  <si>
    <t>8630</t>
  </si>
  <si>
    <t>Transmission-Maintenance of mains</t>
  </si>
  <si>
    <t>9280</t>
  </si>
  <si>
    <t>A&amp;G-Regulatory commission expenses</t>
  </si>
  <si>
    <t>9090</t>
  </si>
  <si>
    <t>Customer service-Operating informational and instructional advertising expense</t>
  </si>
  <si>
    <t>9210</t>
  </si>
  <si>
    <t>A&amp;G-Office supplies &amp; expense</t>
  </si>
  <si>
    <t>8860</t>
  </si>
  <si>
    <t>Distribution-Maintenance of structures and improvements</t>
  </si>
  <si>
    <t>8940</t>
  </si>
  <si>
    <t>Distribution-Maintenance of other equipment</t>
  </si>
  <si>
    <t>8160</t>
  </si>
  <si>
    <t>Wells expenses</t>
  </si>
  <si>
    <t>8890</t>
  </si>
  <si>
    <t>Maintenance of measuring and regulating station equipment-General</t>
  </si>
  <si>
    <t>8180</t>
  </si>
  <si>
    <t>Compressor station expenses</t>
  </si>
  <si>
    <t>8570</t>
  </si>
  <si>
    <t>Transmission-Measuring and regulating station expenses</t>
  </si>
  <si>
    <t>8340</t>
  </si>
  <si>
    <t>Maintenance of compressor station equipment</t>
  </si>
  <si>
    <t>9010</t>
  </si>
  <si>
    <t>Customer accounts-Operation supervision</t>
  </si>
  <si>
    <t>8710</t>
  </si>
  <si>
    <t>Distribution load dispatching</t>
  </si>
  <si>
    <t>9040</t>
  </si>
  <si>
    <t>Customer accounts-Uncollectible accounts</t>
  </si>
  <si>
    <t>8200</t>
  </si>
  <si>
    <t>Storage-Measuring and regulating station expenses</t>
  </si>
  <si>
    <t>8711</t>
  </si>
  <si>
    <t>Odorization</t>
  </si>
  <si>
    <t>8240</t>
  </si>
  <si>
    <t>Storage-Other expenses</t>
  </si>
  <si>
    <t>9230</t>
  </si>
  <si>
    <t>A&amp;G-Outside services employed</t>
  </si>
  <si>
    <t>8910</t>
  </si>
  <si>
    <t>Maintenance of measuring and regulating station equipment-City gate check stations</t>
  </si>
  <si>
    <t>8310</t>
  </si>
  <si>
    <t>Storage-Maintenance of structures and improvements</t>
  </si>
  <si>
    <t>8350</t>
  </si>
  <si>
    <t>Maintenance of measuring and regulating station equipment</t>
  </si>
  <si>
    <t>8550</t>
  </si>
  <si>
    <t>Other fuel &amp; power for compressor stations</t>
  </si>
  <si>
    <t>8850</t>
  </si>
  <si>
    <t>Distribution-Maintenance supervision and engineering</t>
  </si>
  <si>
    <t>9100</t>
  </si>
  <si>
    <t>Customer service-Miscellaneous customer service</t>
  </si>
  <si>
    <t>8790</t>
  </si>
  <si>
    <t>Customer installations expenses</t>
  </si>
  <si>
    <t>9270</t>
  </si>
  <si>
    <t>A&amp;G-Franchise requirements</t>
  </si>
  <si>
    <t>8500</t>
  </si>
  <si>
    <t>Transmission-Operation supervision and engineering</t>
  </si>
  <si>
    <t>8260</t>
  </si>
  <si>
    <t>Storage-Rents</t>
  </si>
  <si>
    <t>8880</t>
  </si>
  <si>
    <t>8640</t>
  </si>
  <si>
    <t>Transmission-Maintenance of compressor station equipment</t>
  </si>
  <si>
    <t>8650</t>
  </si>
  <si>
    <t>Transmission-Maintenance of measuring and regulating station equipment</t>
  </si>
  <si>
    <t>9320</t>
  </si>
  <si>
    <t>A&amp;G-Maintenance of general plant</t>
  </si>
  <si>
    <t>8670</t>
  </si>
  <si>
    <t>Transmission-Maintenance of other equipment</t>
  </si>
  <si>
    <t>9050</t>
  </si>
  <si>
    <t>Customer accounts-Miscellaneous customer accounts</t>
  </si>
  <si>
    <t>8520</t>
  </si>
  <si>
    <t>Communication system expenses</t>
  </si>
  <si>
    <t>Calendar 2018</t>
  </si>
  <si>
    <t>Calendar 2019</t>
  </si>
  <si>
    <t>Calendar 2020</t>
  </si>
  <si>
    <t>Base Period</t>
  </si>
  <si>
    <t>YOY % Change</t>
  </si>
  <si>
    <t>CY19 vs CY18</t>
  </si>
  <si>
    <t>CY20 vs CY19</t>
  </si>
  <si>
    <t>Base Period vs CY20</t>
  </si>
  <si>
    <t>Atmos Energy Corporation, Kentucky</t>
  </si>
  <si>
    <t>Comparison of Expense Account Balances</t>
  </si>
  <si>
    <t>KY - Div 009</t>
  </si>
  <si>
    <t>CY18-CY20 and Base Period</t>
  </si>
  <si>
    <t>Operation Supervision &amp;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</si>
</sst>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6" formatCode="_(* #,##0_);_(* \(#,##0\);_(* &quot;-&quot;??_);_(@_)"/>
  </numFmts>
  <fonts count="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Font="1"/>
    <xf numFmtId="0" fontId="0" fillId="0" borderId="0" xfId="0" applyFont="1"/>
    <xf numFmtId="41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2" fillId="0" borderId="0" xfId="0" applyFont="1" applyAlignment="1">
      <alignment horizontal="center"/>
    </xf>
    <xf numFmtId="164" fontId="2" fillId="0" borderId="1" xfId="4" applyNumberFormat="1" applyFont="1" applyFill="1" applyBorder="1" applyAlignment="1">
      <alignment horizontal="center"/>
    </xf>
    <xf numFmtId="0" fontId="3" fillId="0" borderId="0" xfId="0" applyFont="1"/>
    <xf numFmtId="41" fontId="0" fillId="0" borderId="2" xfId="0" applyNumberFormat="1" applyFont="1" applyBorder="1"/>
    <xf numFmtId="9" fontId="2" fillId="0" borderId="0" xfId="1" applyFont="1" applyAlignment="1">
      <alignment horizontal="right"/>
    </xf>
    <xf numFmtId="9" fontId="2" fillId="0" borderId="2" xfId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Fill="1"/>
    <xf numFmtId="0" fontId="0" fillId="0" borderId="1" xfId="0" applyFont="1" applyFill="1" applyBorder="1" applyAlignment="1">
      <alignment horizontal="center"/>
    </xf>
    <xf numFmtId="166" fontId="0" fillId="0" borderId="0" xfId="4" applyNumberFormat="1" applyFont="1" applyFill="1"/>
    <xf numFmtId="41" fontId="0" fillId="0" borderId="2" xfId="0" applyNumberFormat="1" applyFont="1" applyFill="1" applyBorder="1"/>
    <xf numFmtId="41" fontId="0" fillId="0" borderId="0" xfId="0" applyNumberFormat="1" applyFont="1" applyFill="1"/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6CD41-4300-4F75-853A-19FC068E6056}">
  <sheetPr>
    <pageSetUpPr fitToPage="1"/>
  </sheetPr>
  <dimension ref="A1:I76"/>
  <sheetViews>
    <sheetView tabSelected="1" workbookViewId="0">
      <selection activeCell="O26" sqref="O26"/>
    </sheetView>
  </sheetViews>
  <sheetFormatPr defaultRowHeight="11.25" x14ac:dyDescent="0.2"/>
  <cols>
    <col min="1" max="1" width="11" style="3" customWidth="1"/>
    <col min="2" max="2" width="70.83203125" style="1" bestFit="1" customWidth="1"/>
    <col min="3" max="3" width="14.5" style="1" bestFit="1" customWidth="1"/>
    <col min="4" max="5" width="14" style="1" bestFit="1" customWidth="1"/>
    <col min="6" max="6" width="15.5" style="13" customWidth="1"/>
    <col min="7" max="7" width="18.1640625" style="1" customWidth="1"/>
    <col min="8" max="8" width="17.6640625" style="1" customWidth="1"/>
    <col min="9" max="9" width="18.6640625" style="1" bestFit="1" customWidth="1"/>
    <col min="10" max="16384" width="9.33203125" style="1"/>
  </cols>
  <sheetData>
    <row r="1" spans="1:9" x14ac:dyDescent="0.2">
      <c r="A1" s="8" t="s">
        <v>139</v>
      </c>
    </row>
    <row r="2" spans="1:9" x14ac:dyDescent="0.2">
      <c r="A2" s="8" t="s">
        <v>140</v>
      </c>
    </row>
    <row r="3" spans="1:9" x14ac:dyDescent="0.2">
      <c r="A3" s="8" t="s">
        <v>142</v>
      </c>
    </row>
    <row r="4" spans="1:9" x14ac:dyDescent="0.2">
      <c r="A4" s="8" t="s">
        <v>141</v>
      </c>
    </row>
    <row r="6" spans="1:9" x14ac:dyDescent="0.2">
      <c r="G6" s="6" t="s">
        <v>136</v>
      </c>
      <c r="H6" s="6" t="s">
        <v>137</v>
      </c>
      <c r="I6" s="6" t="s">
        <v>138</v>
      </c>
    </row>
    <row r="7" spans="1:9" x14ac:dyDescent="0.2">
      <c r="A7" s="4" t="s">
        <v>0</v>
      </c>
      <c r="B7" s="5" t="s">
        <v>1</v>
      </c>
      <c r="C7" s="4" t="s">
        <v>131</v>
      </c>
      <c r="D7" s="4" t="s">
        <v>132</v>
      </c>
      <c r="E7" s="4" t="s">
        <v>133</v>
      </c>
      <c r="F7" s="14" t="s">
        <v>134</v>
      </c>
      <c r="G7" s="7" t="s">
        <v>135</v>
      </c>
      <c r="H7" s="7" t="s">
        <v>135</v>
      </c>
      <c r="I7" s="7" t="s">
        <v>135</v>
      </c>
    </row>
    <row r="8" spans="1:9" x14ac:dyDescent="0.2">
      <c r="A8" s="12">
        <v>8140</v>
      </c>
      <c r="B8" s="1" t="s">
        <v>143</v>
      </c>
      <c r="C8" s="2">
        <v>0</v>
      </c>
      <c r="D8" s="2">
        <v>0</v>
      </c>
      <c r="E8" s="2">
        <v>0</v>
      </c>
      <c r="F8" s="15">
        <v>652.79921909830921</v>
      </c>
      <c r="G8" s="10" t="str">
        <f>IF(C8=0,"NA", (D8-C8)/C8)</f>
        <v>NA</v>
      </c>
      <c r="H8" s="10" t="str">
        <f>IF(D8=0,"NA", (E8-D8)/D8)</f>
        <v>NA</v>
      </c>
      <c r="I8" s="10" t="str">
        <f>IF(E8=0,"NA", (F8-E8)/E8)</f>
        <v>NA</v>
      </c>
    </row>
    <row r="9" spans="1:9" x14ac:dyDescent="0.2">
      <c r="A9" s="3" t="s">
        <v>74</v>
      </c>
      <c r="B9" s="1" t="s">
        <v>75</v>
      </c>
      <c r="C9" s="2">
        <v>434474.25</v>
      </c>
      <c r="D9" s="2">
        <v>645390.3899999999</v>
      </c>
      <c r="E9" s="2">
        <v>315189.20000000013</v>
      </c>
      <c r="F9" s="15">
        <v>369389.02369628148</v>
      </c>
      <c r="G9" s="10">
        <f>IF(C9=0,"NA", (D9-C9)/C9)</f>
        <v>0.48545141628071148</v>
      </c>
      <c r="H9" s="10">
        <f>IF(D9=0,"NA", (E9-D9)/D9)</f>
        <v>-0.51163016232702163</v>
      </c>
      <c r="I9" s="10">
        <f>IF(E9=0,"NA", (F9-E9)/E9)</f>
        <v>0.1719596473999786</v>
      </c>
    </row>
    <row r="10" spans="1:9" x14ac:dyDescent="0.2">
      <c r="A10" s="3" t="s">
        <v>60</v>
      </c>
      <c r="B10" s="1" t="s">
        <v>61</v>
      </c>
      <c r="C10" s="2">
        <v>32250.739999999991</v>
      </c>
      <c r="D10" s="2">
        <v>46359.499999999993</v>
      </c>
      <c r="E10" s="2">
        <v>25377.74</v>
      </c>
      <c r="F10" s="15">
        <v>40264.413116811884</v>
      </c>
      <c r="G10" s="10">
        <f t="shared" ref="G10:G74" si="0">IF(C10=0,"NA", (D10-C10)/C10)</f>
        <v>0.43747089214076967</v>
      </c>
      <c r="H10" s="10">
        <f t="shared" ref="H10:H74" si="1">IF(D10=0,"NA", (E10-D10)/D10)</f>
        <v>-0.45258814266763003</v>
      </c>
      <c r="I10" s="10">
        <f t="shared" ref="I10:I74" si="2">IF(E10=0,"NA", (F10-E10)/E10)</f>
        <v>0.58660357923171569</v>
      </c>
    </row>
    <row r="11" spans="1:9" x14ac:dyDescent="0.2">
      <c r="A11" s="3" t="s">
        <v>78</v>
      </c>
      <c r="B11" s="1" t="s">
        <v>79</v>
      </c>
      <c r="C11" s="2">
        <v>35243.47</v>
      </c>
      <c r="D11" s="2">
        <v>31833.820000000007</v>
      </c>
      <c r="E11" s="2">
        <v>44016.399999999987</v>
      </c>
      <c r="F11" s="15">
        <v>50808.891728857488</v>
      </c>
      <c r="G11" s="10">
        <f t="shared" si="0"/>
        <v>-9.6745581521910137E-2</v>
      </c>
      <c r="H11" s="10">
        <f t="shared" si="1"/>
        <v>0.38269299757302067</v>
      </c>
      <c r="I11" s="10">
        <f t="shared" si="2"/>
        <v>0.15431729375545258</v>
      </c>
    </row>
    <row r="12" spans="1:9" x14ac:dyDescent="0.2">
      <c r="A12" s="3" t="s">
        <v>46</v>
      </c>
      <c r="B12" s="1" t="s">
        <v>47</v>
      </c>
      <c r="C12" s="2">
        <v>1039.6000000000001</v>
      </c>
      <c r="D12" s="2">
        <v>1168.03</v>
      </c>
      <c r="E12" s="2">
        <v>1031.3900000000001</v>
      </c>
      <c r="F12" s="15">
        <v>990.76244810870321</v>
      </c>
      <c r="G12" s="10">
        <f t="shared" si="0"/>
        <v>0.12353789919199674</v>
      </c>
      <c r="H12" s="10">
        <f t="shared" si="1"/>
        <v>-0.1169832966619007</v>
      </c>
      <c r="I12" s="10">
        <f t="shared" si="2"/>
        <v>-3.9391066319526935E-2</v>
      </c>
    </row>
    <row r="13" spans="1:9" x14ac:dyDescent="0.2">
      <c r="A13" s="3" t="s">
        <v>90</v>
      </c>
      <c r="B13" s="1" t="s">
        <v>91</v>
      </c>
      <c r="C13" s="2">
        <v>6873.45</v>
      </c>
      <c r="D13" s="2">
        <v>5192.4900000000007</v>
      </c>
      <c r="E13" s="2">
        <v>12663.34</v>
      </c>
      <c r="F13" s="15">
        <v>7882.6273086040865</v>
      </c>
      <c r="G13" s="10">
        <f t="shared" si="0"/>
        <v>-0.24455840953233079</v>
      </c>
      <c r="H13" s="10">
        <f t="shared" si="1"/>
        <v>1.4387798532110796</v>
      </c>
      <c r="I13" s="10">
        <f t="shared" si="2"/>
        <v>-0.37752383584393323</v>
      </c>
    </row>
    <row r="14" spans="1:9" x14ac:dyDescent="0.2">
      <c r="A14" s="3" t="s">
        <v>48</v>
      </c>
      <c r="B14" s="1" t="s">
        <v>49</v>
      </c>
      <c r="C14" s="2">
        <v>50443.049999999988</v>
      </c>
      <c r="D14" s="2">
        <v>27181.42</v>
      </c>
      <c r="E14" s="2">
        <v>19414.579999999994</v>
      </c>
      <c r="F14" s="15">
        <v>38457.93470080541</v>
      </c>
      <c r="G14" s="10">
        <f t="shared" si="0"/>
        <v>-0.46114638190989632</v>
      </c>
      <c r="H14" s="10">
        <f t="shared" si="1"/>
        <v>-0.28574077439662843</v>
      </c>
      <c r="I14" s="10">
        <f t="shared" si="2"/>
        <v>0.9808790455835471</v>
      </c>
    </row>
    <row r="15" spans="1:9" x14ac:dyDescent="0.2">
      <c r="A15" s="3" t="s">
        <v>94</v>
      </c>
      <c r="B15" s="1" t="s">
        <v>95</v>
      </c>
      <c r="C15" s="2">
        <v>0</v>
      </c>
      <c r="D15" s="2">
        <v>411.31</v>
      </c>
      <c r="E15" s="2">
        <v>4.2300000000000004</v>
      </c>
      <c r="F15" s="15">
        <v>0</v>
      </c>
      <c r="G15" s="10" t="str">
        <f t="shared" si="0"/>
        <v>NA</v>
      </c>
      <c r="H15" s="10">
        <f t="shared" si="1"/>
        <v>-0.98971578614670197</v>
      </c>
      <c r="I15" s="10">
        <f t="shared" si="2"/>
        <v>-1</v>
      </c>
    </row>
    <row r="16" spans="1:9" x14ac:dyDescent="0.2">
      <c r="A16" s="3" t="s">
        <v>58</v>
      </c>
      <c r="B16" s="1" t="s">
        <v>59</v>
      </c>
      <c r="C16" s="2">
        <v>9841.11</v>
      </c>
      <c r="D16" s="2">
        <v>8292.3700000000008</v>
      </c>
      <c r="E16" s="2">
        <v>5976.2200000000012</v>
      </c>
      <c r="F16" s="15">
        <v>9209.3257488211129</v>
      </c>
      <c r="G16" s="10">
        <f t="shared" si="0"/>
        <v>-0.15737452380879796</v>
      </c>
      <c r="H16" s="10">
        <f t="shared" si="1"/>
        <v>-0.27931098105849106</v>
      </c>
      <c r="I16" s="10">
        <f t="shared" si="2"/>
        <v>0.54099510205800838</v>
      </c>
    </row>
    <row r="17" spans="1:9" x14ac:dyDescent="0.2">
      <c r="A17" s="3" t="s">
        <v>116</v>
      </c>
      <c r="B17" s="1" t="s">
        <v>117</v>
      </c>
      <c r="C17" s="2">
        <v>0</v>
      </c>
      <c r="D17" s="2">
        <v>8.6300000000000008</v>
      </c>
      <c r="E17" s="2">
        <v>0</v>
      </c>
      <c r="F17" s="15">
        <v>0</v>
      </c>
      <c r="G17" s="10" t="str">
        <f t="shared" si="0"/>
        <v>NA</v>
      </c>
      <c r="H17" s="10">
        <f t="shared" si="1"/>
        <v>-1</v>
      </c>
      <c r="I17" s="10" t="str">
        <f t="shared" si="2"/>
        <v>NA</v>
      </c>
    </row>
    <row r="18" spans="1:9" x14ac:dyDescent="0.2">
      <c r="A18" s="3" t="s">
        <v>100</v>
      </c>
      <c r="B18" s="1" t="s">
        <v>101</v>
      </c>
      <c r="C18" s="2">
        <v>26909.340000000004</v>
      </c>
      <c r="D18" s="2">
        <v>21684.400000000001</v>
      </c>
      <c r="E18" s="2">
        <v>28.98</v>
      </c>
      <c r="F18" s="15">
        <v>554.20453105239903</v>
      </c>
      <c r="G18" s="10">
        <f t="shared" si="0"/>
        <v>-0.1941682701991205</v>
      </c>
      <c r="H18" s="10">
        <f t="shared" si="1"/>
        <v>-0.99866355536699192</v>
      </c>
      <c r="I18" s="10">
        <f t="shared" si="2"/>
        <v>18.123689822374018</v>
      </c>
    </row>
    <row r="19" spans="1:9" x14ac:dyDescent="0.2">
      <c r="A19" s="3" t="s">
        <v>82</v>
      </c>
      <c r="B19" s="1" t="s">
        <v>83</v>
      </c>
      <c r="C19" s="2">
        <v>3962.03</v>
      </c>
      <c r="D19" s="2">
        <v>4275.62</v>
      </c>
      <c r="E19" s="2">
        <v>1324.28</v>
      </c>
      <c r="F19" s="15">
        <v>0</v>
      </c>
      <c r="G19" s="10">
        <f t="shared" si="0"/>
        <v>7.9148820175515999E-2</v>
      </c>
      <c r="H19" s="10">
        <f t="shared" si="1"/>
        <v>-0.69027182022724198</v>
      </c>
      <c r="I19" s="10">
        <f t="shared" si="2"/>
        <v>-1</v>
      </c>
    </row>
    <row r="20" spans="1:9" x14ac:dyDescent="0.2">
      <c r="A20" s="3" t="s">
        <v>102</v>
      </c>
      <c r="B20" s="1" t="s">
        <v>103</v>
      </c>
      <c r="C20" s="2">
        <v>19.91</v>
      </c>
      <c r="D20" s="2">
        <v>0</v>
      </c>
      <c r="E20" s="2">
        <v>0</v>
      </c>
      <c r="F20" s="15">
        <v>0</v>
      </c>
      <c r="G20" s="10">
        <f t="shared" si="0"/>
        <v>-1</v>
      </c>
      <c r="H20" s="10" t="str">
        <f t="shared" si="1"/>
        <v>NA</v>
      </c>
      <c r="I20" s="10" t="str">
        <f t="shared" si="2"/>
        <v>NA</v>
      </c>
    </row>
    <row r="21" spans="1:9" x14ac:dyDescent="0.2">
      <c r="A21" s="3" t="s">
        <v>50</v>
      </c>
      <c r="B21" s="1" t="s">
        <v>51</v>
      </c>
      <c r="C21" s="2">
        <v>108741.03999999998</v>
      </c>
      <c r="D21" s="2">
        <v>227318.25999999998</v>
      </c>
      <c r="E21" s="2">
        <v>227951.80000000002</v>
      </c>
      <c r="F21" s="15">
        <v>224674.56047740806</v>
      </c>
      <c r="G21" s="10">
        <f t="shared" si="0"/>
        <v>1.0904550848511292</v>
      </c>
      <c r="H21" s="10">
        <f t="shared" si="1"/>
        <v>2.7870176377385492E-3</v>
      </c>
      <c r="I21" s="10">
        <f t="shared" si="2"/>
        <v>-1.4376896881673935E-2</v>
      </c>
    </row>
    <row r="22" spans="1:9" x14ac:dyDescent="0.2">
      <c r="A22" s="3" t="s">
        <v>114</v>
      </c>
      <c r="B22" s="1" t="s">
        <v>115</v>
      </c>
      <c r="C22" s="2">
        <v>28.57</v>
      </c>
      <c r="D22" s="2">
        <v>0</v>
      </c>
      <c r="E22" s="2">
        <v>3849.61</v>
      </c>
      <c r="F22" s="15">
        <v>14402.042351015742</v>
      </c>
      <c r="G22" s="10">
        <f t="shared" si="0"/>
        <v>-1</v>
      </c>
      <c r="H22" s="10" t="str">
        <f t="shared" si="1"/>
        <v>NA</v>
      </c>
      <c r="I22" s="10">
        <f t="shared" si="2"/>
        <v>2.7411691966240062</v>
      </c>
    </row>
    <row r="23" spans="1:9" x14ac:dyDescent="0.2">
      <c r="A23" s="3" t="s">
        <v>129</v>
      </c>
      <c r="B23" s="1" t="s">
        <v>130</v>
      </c>
      <c r="C23" s="2">
        <v>0</v>
      </c>
      <c r="D23" s="2">
        <v>1785.8</v>
      </c>
      <c r="E23" s="2">
        <v>0</v>
      </c>
      <c r="F23" s="15">
        <v>0</v>
      </c>
      <c r="G23" s="10" t="str">
        <f t="shared" si="0"/>
        <v>NA</v>
      </c>
      <c r="H23" s="10">
        <f t="shared" si="1"/>
        <v>-1</v>
      </c>
      <c r="I23" s="10" t="str">
        <f t="shared" si="2"/>
        <v>NA</v>
      </c>
    </row>
    <row r="24" spans="1:9" x14ac:dyDescent="0.2">
      <c r="A24" s="3" t="s">
        <v>104</v>
      </c>
      <c r="B24" s="1" t="s">
        <v>105</v>
      </c>
      <c r="C24" s="2">
        <v>415.7399999999999</v>
      </c>
      <c r="D24" s="2">
        <v>441.10000000000008</v>
      </c>
      <c r="E24" s="2">
        <v>434.05</v>
      </c>
      <c r="F24" s="15">
        <v>206.00858813511107</v>
      </c>
      <c r="G24" s="10">
        <f t="shared" si="0"/>
        <v>6.099966325107084E-2</v>
      </c>
      <c r="H24" s="10">
        <f t="shared" si="1"/>
        <v>-1.5982770346860273E-2</v>
      </c>
      <c r="I24" s="10">
        <f t="shared" si="2"/>
        <v>-0.52538051345441528</v>
      </c>
    </row>
    <row r="25" spans="1:9" x14ac:dyDescent="0.2">
      <c r="A25" s="3" t="s">
        <v>8</v>
      </c>
      <c r="B25" s="1" t="s">
        <v>9</v>
      </c>
      <c r="C25" s="2">
        <v>425187.32000000018</v>
      </c>
      <c r="D25" s="2">
        <v>477541.32000000018</v>
      </c>
      <c r="E25" s="2">
        <v>199843.35999999987</v>
      </c>
      <c r="F25" s="15">
        <v>170757.24883325773</v>
      </c>
      <c r="G25" s="10">
        <f t="shared" si="0"/>
        <v>0.12313161173291805</v>
      </c>
      <c r="H25" s="10">
        <f t="shared" si="1"/>
        <v>-0.58151608744558525</v>
      </c>
      <c r="I25" s="10">
        <f t="shared" si="2"/>
        <v>-0.14554454632239047</v>
      </c>
    </row>
    <row r="26" spans="1:9" x14ac:dyDescent="0.2">
      <c r="A26" s="3" t="s">
        <v>80</v>
      </c>
      <c r="B26" s="1" t="s">
        <v>81</v>
      </c>
      <c r="C26" s="2">
        <v>24759.55</v>
      </c>
      <c r="D26" s="2">
        <v>15920.839999999998</v>
      </c>
      <c r="E26" s="2">
        <v>14535.899999999998</v>
      </c>
      <c r="F26" s="15">
        <v>11888.465981015079</v>
      </c>
      <c r="G26" s="10">
        <f t="shared" si="0"/>
        <v>-0.35698185144721939</v>
      </c>
      <c r="H26" s="10">
        <f t="shared" si="1"/>
        <v>-8.6989128714314107E-2</v>
      </c>
      <c r="I26" s="10">
        <f t="shared" si="2"/>
        <v>-0.18213072592580573</v>
      </c>
    </row>
    <row r="27" spans="1:9" x14ac:dyDescent="0.2">
      <c r="A27" s="3" t="s">
        <v>62</v>
      </c>
      <c r="B27" s="1" t="s">
        <v>63</v>
      </c>
      <c r="C27" s="2">
        <v>28804.32</v>
      </c>
      <c r="D27" s="2">
        <v>268376.89</v>
      </c>
      <c r="E27" s="2">
        <v>1561.1599999999999</v>
      </c>
      <c r="F27" s="15">
        <v>3991.6709581398791</v>
      </c>
      <c r="G27" s="10">
        <f t="shared" si="0"/>
        <v>8.3172444272248054</v>
      </c>
      <c r="H27" s="10">
        <f t="shared" si="1"/>
        <v>-0.99418295666217771</v>
      </c>
      <c r="I27" s="10">
        <f t="shared" si="2"/>
        <v>1.5568621782135588</v>
      </c>
    </row>
    <row r="28" spans="1:9" x14ac:dyDescent="0.2">
      <c r="A28" s="3" t="s">
        <v>119</v>
      </c>
      <c r="B28" s="1" t="s">
        <v>120</v>
      </c>
      <c r="C28" s="2">
        <v>0</v>
      </c>
      <c r="D28" s="2">
        <v>773.19</v>
      </c>
      <c r="E28" s="2">
        <v>0</v>
      </c>
      <c r="F28" s="15">
        <v>0</v>
      </c>
      <c r="G28" s="10" t="str">
        <f t="shared" si="0"/>
        <v>NA</v>
      </c>
      <c r="H28" s="10">
        <f t="shared" si="1"/>
        <v>-1</v>
      </c>
      <c r="I28" s="10" t="str">
        <f t="shared" si="2"/>
        <v>NA</v>
      </c>
    </row>
    <row r="29" spans="1:9" x14ac:dyDescent="0.2">
      <c r="A29" s="3" t="s">
        <v>121</v>
      </c>
      <c r="B29" s="1" t="s">
        <v>122</v>
      </c>
      <c r="C29" s="2">
        <v>280.58</v>
      </c>
      <c r="D29" s="2">
        <v>0</v>
      </c>
      <c r="E29" s="2">
        <v>0</v>
      </c>
      <c r="F29" s="15">
        <v>0</v>
      </c>
      <c r="G29" s="10">
        <f t="shared" si="0"/>
        <v>-1</v>
      </c>
      <c r="H29" s="10" t="str">
        <f t="shared" si="1"/>
        <v>NA</v>
      </c>
      <c r="I29" s="10" t="str">
        <f t="shared" si="2"/>
        <v>NA</v>
      </c>
    </row>
    <row r="30" spans="1:9" x14ac:dyDescent="0.2">
      <c r="A30" s="3" t="s">
        <v>125</v>
      </c>
      <c r="B30" s="1" t="s">
        <v>126</v>
      </c>
      <c r="C30" s="2">
        <v>0</v>
      </c>
      <c r="D30" s="2">
        <v>283.29000000000002</v>
      </c>
      <c r="E30" s="2">
        <v>0</v>
      </c>
      <c r="F30" s="15">
        <v>0</v>
      </c>
      <c r="G30" s="10" t="str">
        <f t="shared" si="0"/>
        <v>NA</v>
      </c>
      <c r="H30" s="10">
        <f t="shared" si="1"/>
        <v>-1</v>
      </c>
      <c r="I30" s="10" t="str">
        <f t="shared" si="2"/>
        <v>NA</v>
      </c>
    </row>
    <row r="31" spans="1:9" x14ac:dyDescent="0.2">
      <c r="A31" s="3" t="s">
        <v>10</v>
      </c>
      <c r="B31" s="1" t="s">
        <v>11</v>
      </c>
      <c r="C31" s="2">
        <v>1549674.0099999974</v>
      </c>
      <c r="D31" s="2">
        <v>1410094.469999999</v>
      </c>
      <c r="E31" s="2">
        <v>1148201.4900000009</v>
      </c>
      <c r="F31" s="15">
        <v>1047733.6221712977</v>
      </c>
      <c r="G31" s="10">
        <f t="shared" si="0"/>
        <v>-9.007025935732034E-2</v>
      </c>
      <c r="H31" s="10">
        <f t="shared" si="1"/>
        <v>-0.18572725840134546</v>
      </c>
      <c r="I31" s="10">
        <f t="shared" si="2"/>
        <v>-8.7500206804907707E-2</v>
      </c>
    </row>
    <row r="32" spans="1:9" x14ac:dyDescent="0.2">
      <c r="A32" s="3" t="s">
        <v>86</v>
      </c>
      <c r="B32" s="1" t="s">
        <v>87</v>
      </c>
      <c r="C32" s="2">
        <v>969.81000000000017</v>
      </c>
      <c r="D32" s="2">
        <v>697.93</v>
      </c>
      <c r="E32" s="2">
        <v>347.6</v>
      </c>
      <c r="F32" s="15">
        <v>398.30229242484654</v>
      </c>
      <c r="G32" s="10">
        <f t="shared" si="0"/>
        <v>-0.28034357245233621</v>
      </c>
      <c r="H32" s="10">
        <f t="shared" si="1"/>
        <v>-0.50195578353129966</v>
      </c>
      <c r="I32" s="10">
        <f t="shared" si="2"/>
        <v>0.14586390225790136</v>
      </c>
    </row>
    <row r="33" spans="1:9" x14ac:dyDescent="0.2">
      <c r="A33" s="3" t="s">
        <v>92</v>
      </c>
      <c r="B33" s="1" t="s">
        <v>93</v>
      </c>
      <c r="C33" s="2">
        <v>42445.58</v>
      </c>
      <c r="D33" s="2">
        <v>25324.52</v>
      </c>
      <c r="E33" s="2">
        <v>168092.33999999997</v>
      </c>
      <c r="F33" s="15">
        <v>108130.06033341784</v>
      </c>
      <c r="G33" s="10">
        <f t="shared" si="0"/>
        <v>-0.40336496756552748</v>
      </c>
      <c r="H33" s="10">
        <f t="shared" si="1"/>
        <v>5.6375331102030746</v>
      </c>
      <c r="I33" s="10">
        <f t="shared" si="2"/>
        <v>-0.35672226150568276</v>
      </c>
    </row>
    <row r="34" spans="1:9" x14ac:dyDescent="0.2">
      <c r="A34" s="3" t="s">
        <v>16</v>
      </c>
      <c r="B34" s="1" t="s">
        <v>17</v>
      </c>
      <c r="C34" s="2">
        <v>5253515.9700000016</v>
      </c>
      <c r="D34" s="2">
        <v>5743030.8599999882</v>
      </c>
      <c r="E34" s="2">
        <v>5522107.4999999953</v>
      </c>
      <c r="F34" s="15">
        <v>5883580.8375892984</v>
      </c>
      <c r="G34" s="10">
        <f t="shared" si="0"/>
        <v>9.3178528969045174E-2</v>
      </c>
      <c r="H34" s="10">
        <f t="shared" si="1"/>
        <v>-3.8468078160386783E-2</v>
      </c>
      <c r="I34" s="10">
        <f t="shared" si="2"/>
        <v>6.545930835089743E-2</v>
      </c>
    </row>
    <row r="35" spans="1:9" x14ac:dyDescent="0.2">
      <c r="A35" s="3" t="s">
        <v>12</v>
      </c>
      <c r="B35" s="1" t="s">
        <v>13</v>
      </c>
      <c r="C35" s="2">
        <v>600716.4800000001</v>
      </c>
      <c r="D35" s="2">
        <v>726150.05000000051</v>
      </c>
      <c r="E35" s="2">
        <v>376173.08000000007</v>
      </c>
      <c r="F35" s="15">
        <v>489307.97897301236</v>
      </c>
      <c r="G35" s="10">
        <f t="shared" si="0"/>
        <v>0.20880660707027779</v>
      </c>
      <c r="H35" s="10">
        <f t="shared" si="1"/>
        <v>-0.48196232996196886</v>
      </c>
      <c r="I35" s="10">
        <f t="shared" si="2"/>
        <v>0.30075224673975143</v>
      </c>
    </row>
    <row r="36" spans="1:9" x14ac:dyDescent="0.2">
      <c r="A36" s="3" t="s">
        <v>14</v>
      </c>
      <c r="B36" s="1" t="s">
        <v>15</v>
      </c>
      <c r="C36" s="2">
        <v>155175.6</v>
      </c>
      <c r="D36" s="2">
        <v>123797.9</v>
      </c>
      <c r="E36" s="2">
        <v>15606.48</v>
      </c>
      <c r="F36" s="15">
        <v>26329.750437463888</v>
      </c>
      <c r="G36" s="10">
        <f t="shared" si="0"/>
        <v>-0.20220769244649295</v>
      </c>
      <c r="H36" s="10">
        <f t="shared" si="1"/>
        <v>-0.87393582605197673</v>
      </c>
      <c r="I36" s="10">
        <f t="shared" si="2"/>
        <v>0.68710371829290717</v>
      </c>
    </row>
    <row r="37" spans="1:9" x14ac:dyDescent="0.2">
      <c r="A37" s="3" t="s">
        <v>44</v>
      </c>
      <c r="B37" s="1" t="s">
        <v>45</v>
      </c>
      <c r="C37" s="2">
        <v>56817.970000000023</v>
      </c>
      <c r="D37" s="2">
        <v>13264.680000000004</v>
      </c>
      <c r="E37" s="2">
        <v>6960.3099999999995</v>
      </c>
      <c r="F37" s="15">
        <v>3528.6627085332989</v>
      </c>
      <c r="G37" s="10">
        <f t="shared" si="0"/>
        <v>-0.76654076166395957</v>
      </c>
      <c r="H37" s="10">
        <f t="shared" si="1"/>
        <v>-0.47527494066950748</v>
      </c>
      <c r="I37" s="10">
        <f t="shared" si="2"/>
        <v>-0.49303081205674759</v>
      </c>
    </row>
    <row r="38" spans="1:9" x14ac:dyDescent="0.2">
      <c r="A38" s="3" t="s">
        <v>40</v>
      </c>
      <c r="B38" s="1" t="s">
        <v>41</v>
      </c>
      <c r="C38" s="2">
        <v>1057754.6700000006</v>
      </c>
      <c r="D38" s="2">
        <v>1013107.7599999998</v>
      </c>
      <c r="E38" s="2">
        <v>937365.8600000008</v>
      </c>
      <c r="F38" s="15">
        <v>1048204.1291761571</v>
      </c>
      <c r="G38" s="10">
        <f t="shared" si="0"/>
        <v>-4.220913531868483E-2</v>
      </c>
      <c r="H38" s="10">
        <f t="shared" si="1"/>
        <v>-7.4761938453614243E-2</v>
      </c>
      <c r="I38" s="10">
        <f t="shared" si="2"/>
        <v>0.11824440584614013</v>
      </c>
    </row>
    <row r="39" spans="1:9" x14ac:dyDescent="0.2">
      <c r="A39" s="3" t="s">
        <v>110</v>
      </c>
      <c r="B39" s="1" t="s">
        <v>111</v>
      </c>
      <c r="C39" s="2">
        <v>2055.34</v>
      </c>
      <c r="D39" s="2">
        <v>41.230000000000004</v>
      </c>
      <c r="E39" s="2">
        <v>138.09</v>
      </c>
      <c r="F39" s="15">
        <v>0</v>
      </c>
      <c r="G39" s="10">
        <f t="shared" si="0"/>
        <v>-0.97994005857911581</v>
      </c>
      <c r="H39" s="10">
        <f t="shared" si="1"/>
        <v>2.3492602473926749</v>
      </c>
      <c r="I39" s="10">
        <f t="shared" si="2"/>
        <v>-1</v>
      </c>
    </row>
    <row r="40" spans="1:9" x14ac:dyDescent="0.2">
      <c r="A40" s="3" t="s">
        <v>26</v>
      </c>
      <c r="B40" s="1" t="s">
        <v>27</v>
      </c>
      <c r="C40" s="2">
        <v>7990.05</v>
      </c>
      <c r="D40" s="2">
        <v>121950.47000000003</v>
      </c>
      <c r="E40" s="2">
        <v>-1763.3400000000004</v>
      </c>
      <c r="F40" s="15">
        <v>1763.1729030686154</v>
      </c>
      <c r="G40" s="10">
        <f t="shared" si="0"/>
        <v>14.262791847360157</v>
      </c>
      <c r="H40" s="10">
        <f t="shared" si="1"/>
        <v>-1.0144594768679447</v>
      </c>
      <c r="I40" s="10">
        <f t="shared" si="2"/>
        <v>-1.9999052383933984</v>
      </c>
    </row>
    <row r="41" spans="1:9" x14ac:dyDescent="0.2">
      <c r="A41" s="3" t="s">
        <v>36</v>
      </c>
      <c r="B41" s="1" t="s">
        <v>37</v>
      </c>
      <c r="C41" s="2">
        <v>514574.0499999997</v>
      </c>
      <c r="D41" s="2">
        <v>422527.14999999985</v>
      </c>
      <c r="E41" s="2">
        <v>428697.00999999989</v>
      </c>
      <c r="F41" s="15">
        <v>360992.15024819155</v>
      </c>
      <c r="G41" s="10">
        <f t="shared" si="0"/>
        <v>-0.17887979388000599</v>
      </c>
      <c r="H41" s="10">
        <f t="shared" si="1"/>
        <v>1.4602280587176579E-2</v>
      </c>
      <c r="I41" s="10">
        <f t="shared" si="2"/>
        <v>-0.15793172840605621</v>
      </c>
    </row>
    <row r="42" spans="1:9" x14ac:dyDescent="0.2">
      <c r="A42" s="3" t="s">
        <v>106</v>
      </c>
      <c r="B42" s="1" t="s">
        <v>107</v>
      </c>
      <c r="C42" s="2">
        <v>1141.57</v>
      </c>
      <c r="D42" s="2">
        <v>321.52000000000004</v>
      </c>
      <c r="E42" s="2">
        <v>92.14</v>
      </c>
      <c r="F42" s="15">
        <v>179.81142107718031</v>
      </c>
      <c r="G42" s="10">
        <f t="shared" si="0"/>
        <v>-0.71835279483518311</v>
      </c>
      <c r="H42" s="10">
        <f t="shared" si="1"/>
        <v>-0.71342373724807173</v>
      </c>
      <c r="I42" s="10">
        <f t="shared" si="2"/>
        <v>0.95150229083112992</v>
      </c>
    </row>
    <row r="43" spans="1:9" x14ac:dyDescent="0.2">
      <c r="A43" s="3" t="s">
        <v>70</v>
      </c>
      <c r="B43" s="1" t="s">
        <v>71</v>
      </c>
      <c r="C43" s="2">
        <v>119.19</v>
      </c>
      <c r="D43" s="2">
        <v>74.2</v>
      </c>
      <c r="E43" s="2">
        <v>1271.75</v>
      </c>
      <c r="F43" s="15">
        <v>0</v>
      </c>
      <c r="G43" s="10">
        <f t="shared" si="0"/>
        <v>-0.37746455239533516</v>
      </c>
      <c r="H43" s="10">
        <f t="shared" si="1"/>
        <v>16.139487870619945</v>
      </c>
      <c r="I43" s="10">
        <f t="shared" si="2"/>
        <v>-1</v>
      </c>
    </row>
    <row r="44" spans="1:9" x14ac:dyDescent="0.2">
      <c r="A44" s="3" t="s">
        <v>22</v>
      </c>
      <c r="B44" s="1" t="s">
        <v>23</v>
      </c>
      <c r="C44" s="2">
        <v>43910.62</v>
      </c>
      <c r="D44" s="2">
        <v>107560.73</v>
      </c>
      <c r="E44" s="2">
        <v>105380.75</v>
      </c>
      <c r="F44" s="15">
        <v>17839.213183980395</v>
      </c>
      <c r="G44" s="10">
        <f t="shared" si="0"/>
        <v>1.449537947767533</v>
      </c>
      <c r="H44" s="10">
        <f t="shared" si="1"/>
        <v>-2.0267434034707613E-2</v>
      </c>
      <c r="I44" s="10">
        <f t="shared" si="2"/>
        <v>-0.83071658548662453</v>
      </c>
    </row>
    <row r="45" spans="1:9" x14ac:dyDescent="0.2">
      <c r="A45" s="3" t="s">
        <v>118</v>
      </c>
      <c r="B45" s="1" t="s">
        <v>83</v>
      </c>
      <c r="C45" s="2">
        <v>0</v>
      </c>
      <c r="D45" s="2">
        <v>892.28</v>
      </c>
      <c r="E45" s="2">
        <v>0</v>
      </c>
      <c r="F45" s="15">
        <v>0</v>
      </c>
      <c r="G45" s="10" t="str">
        <f t="shared" si="0"/>
        <v>NA</v>
      </c>
      <c r="H45" s="10">
        <f t="shared" si="1"/>
        <v>-1</v>
      </c>
      <c r="I45" s="10" t="str">
        <f t="shared" si="2"/>
        <v>NA</v>
      </c>
    </row>
    <row r="46" spans="1:9" x14ac:dyDescent="0.2">
      <c r="A46" s="3" t="s">
        <v>76</v>
      </c>
      <c r="B46" s="1" t="s">
        <v>77</v>
      </c>
      <c r="C46" s="2">
        <v>69570.41</v>
      </c>
      <c r="D46" s="2">
        <v>214603.63000000003</v>
      </c>
      <c r="E46" s="2">
        <v>112678.68999999997</v>
      </c>
      <c r="F46" s="15">
        <v>60064.995009882761</v>
      </c>
      <c r="G46" s="10">
        <f t="shared" si="0"/>
        <v>2.0846969279036882</v>
      </c>
      <c r="H46" s="10">
        <f t="shared" si="1"/>
        <v>-0.47494508830069671</v>
      </c>
      <c r="I46" s="10">
        <f t="shared" si="2"/>
        <v>-0.46693562900063201</v>
      </c>
    </row>
    <row r="47" spans="1:9" x14ac:dyDescent="0.2">
      <c r="A47" s="3" t="s">
        <v>28</v>
      </c>
      <c r="B47" s="1" t="s">
        <v>29</v>
      </c>
      <c r="C47" s="2">
        <v>1441.2099999999998</v>
      </c>
      <c r="D47" s="2">
        <v>26382.78</v>
      </c>
      <c r="E47" s="2">
        <v>0</v>
      </c>
      <c r="F47" s="15">
        <v>0</v>
      </c>
      <c r="G47" s="10">
        <f t="shared" si="0"/>
        <v>17.305992880981954</v>
      </c>
      <c r="H47" s="10">
        <f t="shared" si="1"/>
        <v>-1</v>
      </c>
      <c r="I47" s="10" t="str">
        <f t="shared" si="2"/>
        <v>NA</v>
      </c>
    </row>
    <row r="48" spans="1:9" x14ac:dyDescent="0.2">
      <c r="A48" s="3" t="s">
        <v>98</v>
      </c>
      <c r="B48" s="1" t="s">
        <v>99</v>
      </c>
      <c r="C48" s="2">
        <v>1007.35</v>
      </c>
      <c r="D48" s="2">
        <v>27811.110000000004</v>
      </c>
      <c r="E48" s="2">
        <v>292.72000000000003</v>
      </c>
      <c r="F48" s="15">
        <v>2086.6285678884633</v>
      </c>
      <c r="G48" s="10">
        <f t="shared" si="0"/>
        <v>26.60818980493374</v>
      </c>
      <c r="H48" s="10">
        <f t="shared" si="1"/>
        <v>-0.98947470992707587</v>
      </c>
      <c r="I48" s="10">
        <f t="shared" si="2"/>
        <v>6.1284113415156574</v>
      </c>
    </row>
    <row r="49" spans="1:9" x14ac:dyDescent="0.2">
      <c r="A49" s="3" t="s">
        <v>24</v>
      </c>
      <c r="B49" s="1" t="s">
        <v>25</v>
      </c>
      <c r="C49" s="2">
        <v>5467.9400000000005</v>
      </c>
      <c r="D49" s="2">
        <v>3171.9700000000007</v>
      </c>
      <c r="E49" s="2">
        <v>2355.8199999999997</v>
      </c>
      <c r="F49" s="15">
        <v>1242.4432562449874</v>
      </c>
      <c r="G49" s="10">
        <f t="shared" si="0"/>
        <v>-0.4198967069865433</v>
      </c>
      <c r="H49" s="10">
        <f t="shared" si="1"/>
        <v>-0.25730066803910528</v>
      </c>
      <c r="I49" s="10">
        <f t="shared" si="2"/>
        <v>-0.47260688157627173</v>
      </c>
    </row>
    <row r="50" spans="1:9" x14ac:dyDescent="0.2">
      <c r="A50" s="3" t="s">
        <v>42</v>
      </c>
      <c r="B50" s="1" t="s">
        <v>43</v>
      </c>
      <c r="C50" s="2">
        <v>378.49</v>
      </c>
      <c r="D50" s="2">
        <v>37395.259999999995</v>
      </c>
      <c r="E50" s="2">
        <v>73493.850000000006</v>
      </c>
      <c r="F50" s="15">
        <v>8086.7084515030847</v>
      </c>
      <c r="G50" s="10">
        <f t="shared" si="0"/>
        <v>97.801183650822992</v>
      </c>
      <c r="H50" s="10">
        <f t="shared" si="1"/>
        <v>0.9653252845414102</v>
      </c>
      <c r="I50" s="10">
        <f t="shared" si="2"/>
        <v>-0.88996754896493946</v>
      </c>
    </row>
    <row r="51" spans="1:9" x14ac:dyDescent="0.2">
      <c r="A51" s="3" t="s">
        <v>72</v>
      </c>
      <c r="B51" s="1" t="s">
        <v>73</v>
      </c>
      <c r="C51" s="2">
        <v>12073.639999999998</v>
      </c>
      <c r="D51" s="2">
        <v>4972.1400000000012</v>
      </c>
      <c r="E51" s="2">
        <v>2878.51</v>
      </c>
      <c r="F51" s="15">
        <v>913.01473427814244</v>
      </c>
      <c r="G51" s="10">
        <f t="shared" si="0"/>
        <v>-0.58818218863573846</v>
      </c>
      <c r="H51" s="10">
        <f t="shared" si="1"/>
        <v>-0.42107221437851722</v>
      </c>
      <c r="I51" s="10">
        <f t="shared" si="2"/>
        <v>-0.68281689683963498</v>
      </c>
    </row>
    <row r="52" spans="1:9" x14ac:dyDescent="0.2">
      <c r="A52" s="3" t="s">
        <v>84</v>
      </c>
      <c r="B52" s="1" t="s">
        <v>85</v>
      </c>
      <c r="C52" s="2">
        <v>0</v>
      </c>
      <c r="D52" s="2">
        <v>1097.5</v>
      </c>
      <c r="E52" s="2">
        <v>0</v>
      </c>
      <c r="F52" s="15">
        <v>0</v>
      </c>
      <c r="G52" s="10" t="str">
        <f t="shared" si="0"/>
        <v>NA</v>
      </c>
      <c r="H52" s="10">
        <f t="shared" si="1"/>
        <v>-1</v>
      </c>
      <c r="I52" s="10" t="str">
        <f t="shared" si="2"/>
        <v>NA</v>
      </c>
    </row>
    <row r="53" spans="1:9" x14ac:dyDescent="0.2">
      <c r="A53" s="3" t="s">
        <v>20</v>
      </c>
      <c r="B53" s="1" t="s">
        <v>21</v>
      </c>
      <c r="C53" s="2">
        <v>1221384.7699999998</v>
      </c>
      <c r="D53" s="2">
        <v>1198667.3800000001</v>
      </c>
      <c r="E53" s="2">
        <v>901324.45000000007</v>
      </c>
      <c r="F53" s="15">
        <v>905449.44301402231</v>
      </c>
      <c r="G53" s="10">
        <f t="shared" si="0"/>
        <v>-1.8599699748998565E-2</v>
      </c>
      <c r="H53" s="10">
        <f t="shared" si="1"/>
        <v>-0.24806125115376046</v>
      </c>
      <c r="I53" s="10">
        <f t="shared" si="2"/>
        <v>4.5765906095438132E-3</v>
      </c>
    </row>
    <row r="54" spans="1:9" x14ac:dyDescent="0.2">
      <c r="A54" s="3" t="s">
        <v>18</v>
      </c>
      <c r="B54" s="1" t="s">
        <v>19</v>
      </c>
      <c r="C54" s="2">
        <v>1326590.8299999991</v>
      </c>
      <c r="D54" s="2">
        <v>1276709.8599999996</v>
      </c>
      <c r="E54" s="2">
        <v>1050854.6500000004</v>
      </c>
      <c r="F54" s="15">
        <v>1103205.2549799869</v>
      </c>
      <c r="G54" s="10">
        <f t="shared" si="0"/>
        <v>-3.7600870495991243E-2</v>
      </c>
      <c r="H54" s="10">
        <f t="shared" si="1"/>
        <v>-0.17690410098344453</v>
      </c>
      <c r="I54" s="10">
        <f t="shared" si="2"/>
        <v>4.9817170224242278E-2</v>
      </c>
    </row>
    <row r="55" spans="1:9" x14ac:dyDescent="0.2">
      <c r="A55" s="3" t="s">
        <v>88</v>
      </c>
      <c r="B55" s="1" t="s">
        <v>89</v>
      </c>
      <c r="C55" s="2">
        <v>923543.87</v>
      </c>
      <c r="D55" s="2">
        <v>1079239.76</v>
      </c>
      <c r="E55" s="2">
        <v>1262456.22</v>
      </c>
      <c r="F55" s="15">
        <v>880036.46</v>
      </c>
      <c r="G55" s="10">
        <f t="shared" si="0"/>
        <v>0.16858526709727392</v>
      </c>
      <c r="H55" s="10">
        <f t="shared" si="1"/>
        <v>0.16976437191305846</v>
      </c>
      <c r="I55" s="10">
        <f t="shared" si="2"/>
        <v>-0.3029172449243428</v>
      </c>
    </row>
    <row r="56" spans="1:9" x14ac:dyDescent="0.2">
      <c r="A56" s="3" t="s">
        <v>127</v>
      </c>
      <c r="B56" s="1" t="s">
        <v>128</v>
      </c>
      <c r="C56" s="2">
        <v>0</v>
      </c>
      <c r="D56" s="2">
        <v>36.270000000000003</v>
      </c>
      <c r="E56" s="2">
        <v>0</v>
      </c>
      <c r="F56" s="15">
        <v>0</v>
      </c>
      <c r="G56" s="10" t="str">
        <f t="shared" si="0"/>
        <v>NA</v>
      </c>
      <c r="H56" s="10">
        <f t="shared" si="1"/>
        <v>-1</v>
      </c>
      <c r="I56" s="10" t="str">
        <f t="shared" si="2"/>
        <v>NA</v>
      </c>
    </row>
    <row r="57" spans="1:9" x14ac:dyDescent="0.2">
      <c r="A57" s="3" t="s">
        <v>66</v>
      </c>
      <c r="B57" s="1" t="s">
        <v>67</v>
      </c>
      <c r="C57" s="2">
        <v>113640.03</v>
      </c>
      <c r="D57" s="2">
        <v>152781.98999999996</v>
      </c>
      <c r="E57" s="2">
        <v>128053.26999999999</v>
      </c>
      <c r="F57" s="15">
        <v>170409.79010111588</v>
      </c>
      <c r="G57" s="10">
        <f t="shared" si="0"/>
        <v>0.34443813504801046</v>
      </c>
      <c r="H57" s="10">
        <f t="shared" si="1"/>
        <v>-0.16185625020331243</v>
      </c>
      <c r="I57" s="10">
        <f t="shared" si="2"/>
        <v>0.33077265501393205</v>
      </c>
    </row>
    <row r="58" spans="1:9" x14ac:dyDescent="0.2">
      <c r="A58" s="3" t="s">
        <v>108</v>
      </c>
      <c r="B58" s="1" t="s">
        <v>109</v>
      </c>
      <c r="C58" s="2">
        <v>85</v>
      </c>
      <c r="D58" s="2">
        <v>119.22</v>
      </c>
      <c r="E58" s="2">
        <v>0</v>
      </c>
      <c r="F58" s="15">
        <v>116.20216219769976</v>
      </c>
      <c r="G58" s="10">
        <f t="shared" si="0"/>
        <v>0.40258823529411764</v>
      </c>
      <c r="H58" s="10">
        <f t="shared" si="1"/>
        <v>-1</v>
      </c>
      <c r="I58" s="10" t="str">
        <f t="shared" si="2"/>
        <v>NA</v>
      </c>
    </row>
    <row r="59" spans="1:9" x14ac:dyDescent="0.2">
      <c r="A59" s="3" t="s">
        <v>4</v>
      </c>
      <c r="B59" s="1" t="s">
        <v>5</v>
      </c>
      <c r="C59" s="2">
        <v>263258.08</v>
      </c>
      <c r="D59" s="2">
        <v>203099.47999999998</v>
      </c>
      <c r="E59" s="2">
        <v>143025.97</v>
      </c>
      <c r="F59" s="15">
        <v>217036.03087186429</v>
      </c>
      <c r="G59" s="10">
        <f t="shared" si="0"/>
        <v>-0.22851568316535634</v>
      </c>
      <c r="H59" s="10">
        <f t="shared" si="1"/>
        <v>-0.2957836721196922</v>
      </c>
      <c r="I59" s="10">
        <f t="shared" si="2"/>
        <v>0.51745889835156711</v>
      </c>
    </row>
    <row r="60" spans="1:9" x14ac:dyDescent="0.2">
      <c r="A60" s="3" t="s">
        <v>54</v>
      </c>
      <c r="B60" s="1" t="s">
        <v>55</v>
      </c>
      <c r="C60" s="2">
        <v>123584.45999999999</v>
      </c>
      <c r="D60" s="2">
        <v>129015.12</v>
      </c>
      <c r="E60" s="2">
        <v>90653.640000000014</v>
      </c>
      <c r="F60" s="15">
        <v>58954.974529856161</v>
      </c>
      <c r="G60" s="10">
        <f t="shared" si="0"/>
        <v>4.3942903500974184E-2</v>
      </c>
      <c r="H60" s="10">
        <f t="shared" si="1"/>
        <v>-0.29734096282668249</v>
      </c>
      <c r="I60" s="10">
        <f t="shared" si="2"/>
        <v>-0.34966787290773815</v>
      </c>
    </row>
    <row r="61" spans="1:9" x14ac:dyDescent="0.2">
      <c r="A61" s="3" t="s">
        <v>56</v>
      </c>
      <c r="B61" s="1" t="s">
        <v>57</v>
      </c>
      <c r="C61" s="2">
        <v>30070.69</v>
      </c>
      <c r="D61" s="2">
        <v>41958.430000000008</v>
      </c>
      <c r="E61" s="2">
        <v>30768.500000000004</v>
      </c>
      <c r="F61" s="15">
        <v>47524.574822683928</v>
      </c>
      <c r="G61" s="10">
        <f t="shared" si="0"/>
        <v>0.39532647903988932</v>
      </c>
      <c r="H61" s="10">
        <f t="shared" si="1"/>
        <v>-0.26669086522064822</v>
      </c>
      <c r="I61" s="10">
        <f t="shared" si="2"/>
        <v>0.54458536563966142</v>
      </c>
    </row>
    <row r="62" spans="1:9" x14ac:dyDescent="0.2">
      <c r="A62" s="3" t="s">
        <v>6</v>
      </c>
      <c r="B62" s="1" t="s">
        <v>7</v>
      </c>
      <c r="C62" s="2">
        <v>141308.29999999999</v>
      </c>
      <c r="D62" s="2">
        <v>144758.91</v>
      </c>
      <c r="E62" s="2">
        <v>148558.37000000002</v>
      </c>
      <c r="F62" s="15">
        <v>180273.90253351486</v>
      </c>
      <c r="G62" s="10">
        <f t="shared" si="0"/>
        <v>2.441901855729646E-2</v>
      </c>
      <c r="H62" s="10">
        <f t="shared" si="1"/>
        <v>2.6246812717780347E-2</v>
      </c>
      <c r="I62" s="10">
        <f t="shared" si="2"/>
        <v>0.21348869493866171</v>
      </c>
    </row>
    <row r="63" spans="1:9" x14ac:dyDescent="0.2">
      <c r="A63" s="3" t="s">
        <v>68</v>
      </c>
      <c r="B63" s="1" t="s">
        <v>69</v>
      </c>
      <c r="C63" s="2">
        <v>15363.109999999997</v>
      </c>
      <c r="D63" s="2">
        <v>15908.29</v>
      </c>
      <c r="E63" s="2">
        <v>11621.009999999998</v>
      </c>
      <c r="F63" s="15">
        <v>8473.4698661444381</v>
      </c>
      <c r="G63" s="10">
        <f t="shared" si="0"/>
        <v>3.5486304530788625E-2</v>
      </c>
      <c r="H63" s="10">
        <f t="shared" si="1"/>
        <v>-0.26949973881542277</v>
      </c>
      <c r="I63" s="10">
        <f t="shared" si="2"/>
        <v>-0.27084910294850112</v>
      </c>
    </row>
    <row r="64" spans="1:9" x14ac:dyDescent="0.2">
      <c r="A64" s="3" t="s">
        <v>2</v>
      </c>
      <c r="B64" s="1" t="s">
        <v>3</v>
      </c>
      <c r="C64" s="2">
        <f>12110085.37-175483</f>
        <v>11934602.369999999</v>
      </c>
      <c r="D64" s="2">
        <v>12486837.699999999</v>
      </c>
      <c r="E64" s="2">
        <v>12950359.359999999</v>
      </c>
      <c r="F64" s="15">
        <v>0</v>
      </c>
      <c r="G64" s="10">
        <f t="shared" si="0"/>
        <v>4.627178291152402E-2</v>
      </c>
      <c r="H64" s="10">
        <f t="shared" si="1"/>
        <v>3.7120820429979655E-2</v>
      </c>
      <c r="I64" s="10">
        <f t="shared" si="2"/>
        <v>-1</v>
      </c>
    </row>
    <row r="65" spans="1:9" x14ac:dyDescent="0.2">
      <c r="A65" s="3" t="s">
        <v>96</v>
      </c>
      <c r="B65" s="1" t="s">
        <v>97</v>
      </c>
      <c r="C65" s="2">
        <v>332297.09000000003</v>
      </c>
      <c r="D65" s="2">
        <v>302648.12000000005</v>
      </c>
      <c r="E65" s="2">
        <v>275535.54000000004</v>
      </c>
      <c r="F65" s="15">
        <v>257301.81802105528</v>
      </c>
      <c r="G65" s="10">
        <f t="shared" si="0"/>
        <v>-8.9224284209049112E-2</v>
      </c>
      <c r="H65" s="10">
        <f t="shared" si="1"/>
        <v>-8.9584498327628839E-2</v>
      </c>
      <c r="I65" s="10">
        <f t="shared" si="2"/>
        <v>-6.6175572047601383E-2</v>
      </c>
    </row>
    <row r="66" spans="1:9" x14ac:dyDescent="0.2">
      <c r="A66" s="3" t="s">
        <v>32</v>
      </c>
      <c r="B66" s="1" t="s">
        <v>33</v>
      </c>
      <c r="C66" s="2">
        <v>171002.79</v>
      </c>
      <c r="D66" s="2">
        <v>164126.13000000003</v>
      </c>
      <c r="E66" s="2">
        <v>153536.23000000004</v>
      </c>
      <c r="F66" s="15">
        <v>72573.430469133324</v>
      </c>
      <c r="G66" s="10">
        <f t="shared" si="0"/>
        <v>-4.0213729846162005E-2</v>
      </c>
      <c r="H66" s="10">
        <f t="shared" si="1"/>
        <v>-6.4522937328748281E-2</v>
      </c>
      <c r="I66" s="10">
        <f t="shared" si="2"/>
        <v>-0.52732048670770859</v>
      </c>
    </row>
    <row r="67" spans="1:9" x14ac:dyDescent="0.2">
      <c r="A67" s="3" t="s">
        <v>52</v>
      </c>
      <c r="B67" s="1" t="s">
        <v>53</v>
      </c>
      <c r="C67" s="2">
        <v>67761.080000000016</v>
      </c>
      <c r="D67" s="2">
        <v>577841.2200000002</v>
      </c>
      <c r="E67" s="2">
        <v>31445.82</v>
      </c>
      <c r="F67" s="15">
        <v>65994.044220792654</v>
      </c>
      <c r="G67" s="10">
        <f t="shared" si="0"/>
        <v>7.5276270685177993</v>
      </c>
      <c r="H67" s="10">
        <f t="shared" si="1"/>
        <v>-0.94558051777614627</v>
      </c>
      <c r="I67" s="10">
        <f t="shared" si="2"/>
        <v>1.0986587158736092</v>
      </c>
    </row>
    <row r="68" spans="1:9" x14ac:dyDescent="0.2">
      <c r="A68" s="3" t="s">
        <v>30</v>
      </c>
      <c r="B68" s="1" t="s">
        <v>31</v>
      </c>
      <c r="C68" s="2">
        <v>1821690.610000001</v>
      </c>
      <c r="D68" s="2">
        <v>1684667.4200000006</v>
      </c>
      <c r="E68" s="2">
        <v>1457692.8299999938</v>
      </c>
      <c r="F68" s="15">
        <v>1904418.8557737505</v>
      </c>
      <c r="G68" s="10">
        <f t="shared" si="0"/>
        <v>-7.5217596911256152E-2</v>
      </c>
      <c r="H68" s="10">
        <f t="shared" si="1"/>
        <v>-0.13472961327880772</v>
      </c>
      <c r="I68" s="10">
        <f t="shared" si="2"/>
        <v>0.30646101605216691</v>
      </c>
    </row>
    <row r="69" spans="1:9" x14ac:dyDescent="0.2">
      <c r="A69" s="3" t="s">
        <v>112</v>
      </c>
      <c r="B69" s="1" t="s">
        <v>113</v>
      </c>
      <c r="C69" s="2">
        <v>726.81</v>
      </c>
      <c r="D69" s="2">
        <v>3036.7599999999998</v>
      </c>
      <c r="E69" s="2">
        <v>291.5</v>
      </c>
      <c r="F69" s="15">
        <v>1091.1456125372256</v>
      </c>
      <c r="G69" s="10">
        <f t="shared" si="0"/>
        <v>3.178203381901735</v>
      </c>
      <c r="H69" s="10">
        <f t="shared" si="1"/>
        <v>-0.90400953647966908</v>
      </c>
      <c r="I69" s="10">
        <f t="shared" si="2"/>
        <v>2.7432096484982011</v>
      </c>
    </row>
    <row r="70" spans="1:9" x14ac:dyDescent="0.2">
      <c r="A70" s="3" t="s">
        <v>64</v>
      </c>
      <c r="B70" s="1" t="s">
        <v>65</v>
      </c>
      <c r="C70" s="2">
        <v>146891.87000000002</v>
      </c>
      <c r="D70" s="2">
        <v>55670.989999999983</v>
      </c>
      <c r="E70" s="2">
        <v>81188.039999999994</v>
      </c>
      <c r="F70" s="15">
        <v>158729.09349454116</v>
      </c>
      <c r="G70" s="10">
        <f t="shared" si="0"/>
        <v>-0.62100700331475134</v>
      </c>
      <c r="H70" s="10">
        <f t="shared" si="1"/>
        <v>0.45835452180749825</v>
      </c>
      <c r="I70" s="10">
        <f t="shared" si="2"/>
        <v>0.95507975675408807</v>
      </c>
    </row>
    <row r="71" spans="1:9" x14ac:dyDescent="0.2">
      <c r="A71" s="3" t="s">
        <v>34</v>
      </c>
      <c r="B71" s="1" t="s">
        <v>35</v>
      </c>
      <c r="C71" s="2">
        <v>111433.38</v>
      </c>
      <c r="D71" s="2">
        <v>128630.09000000003</v>
      </c>
      <c r="E71" s="2">
        <v>133844.51999999999</v>
      </c>
      <c r="F71" s="15">
        <v>95809.425457897407</v>
      </c>
      <c r="G71" s="10">
        <f t="shared" si="0"/>
        <v>0.15432278909605021</v>
      </c>
      <c r="H71" s="10">
        <f t="shared" si="1"/>
        <v>4.0538182007024665E-2</v>
      </c>
      <c r="I71" s="10">
        <f t="shared" si="2"/>
        <v>-0.28417371545807468</v>
      </c>
    </row>
    <row r="72" spans="1:9" x14ac:dyDescent="0.2">
      <c r="A72" s="3" t="s">
        <v>38</v>
      </c>
      <c r="B72" s="1" t="s">
        <v>39</v>
      </c>
      <c r="C72" s="2">
        <v>15614.64</v>
      </c>
      <c r="D72" s="2">
        <v>13227.439999999999</v>
      </c>
      <c r="E72" s="2">
        <v>-1300.8499999999999</v>
      </c>
      <c r="F72" s="15">
        <v>1559.5329237729823</v>
      </c>
      <c r="G72" s="10">
        <f t="shared" si="0"/>
        <v>-0.15288216699200244</v>
      </c>
      <c r="H72" s="10">
        <f t="shared" si="1"/>
        <v>-1.0983448044368374</v>
      </c>
      <c r="I72" s="10">
        <f t="shared" si="2"/>
        <v>-2.1988568426590174</v>
      </c>
    </row>
    <row r="73" spans="1:9" x14ac:dyDescent="0.2">
      <c r="A73" s="3" t="s">
        <v>123</v>
      </c>
      <c r="B73" s="1" t="s">
        <v>124</v>
      </c>
      <c r="C73" s="2">
        <v>11000</v>
      </c>
      <c r="D73" s="2">
        <v>0</v>
      </c>
      <c r="E73" s="2">
        <v>87.29</v>
      </c>
      <c r="F73" s="15">
        <v>0</v>
      </c>
      <c r="G73" s="10">
        <f t="shared" si="0"/>
        <v>-1</v>
      </c>
      <c r="H73" s="10" t="str">
        <f t="shared" si="1"/>
        <v>NA</v>
      </c>
      <c r="I73" s="10">
        <f t="shared" si="2"/>
        <v>-1</v>
      </c>
    </row>
    <row r="74" spans="1:9" ht="12" thickBot="1" x14ac:dyDescent="0.25">
      <c r="C74" s="9">
        <f>SUM(C9:C73)</f>
        <v>29337923.79999999</v>
      </c>
      <c r="D74" s="9">
        <f t="shared" ref="D74:F74" si="3">SUM(D9:D73)</f>
        <v>31467489.389999989</v>
      </c>
      <c r="E74" s="9">
        <f t="shared" si="3"/>
        <v>28623569.249999989</v>
      </c>
      <c r="F74" s="16">
        <f>SUM(F8:F73)</f>
        <v>16133468.91</v>
      </c>
      <c r="G74" s="11">
        <f t="shared" si="0"/>
        <v>7.2587467488070864E-2</v>
      </c>
      <c r="H74" s="11">
        <f t="shared" si="1"/>
        <v>-9.0376455037552691E-2</v>
      </c>
      <c r="I74" s="11">
        <f t="shared" si="2"/>
        <v>-0.43635719329447337</v>
      </c>
    </row>
    <row r="75" spans="1:9" ht="12" thickTop="1" x14ac:dyDescent="0.2"/>
    <row r="76" spans="1:9" x14ac:dyDescent="0.2">
      <c r="F76" s="17"/>
    </row>
  </sheetData>
  <pageMargins left="0.7" right="0.7" top="0.75" bottom="0.75" header="0.3" footer="0.3"/>
  <pageSetup scale="59" orientation="portrait" horizontalDpi="0" verticalDpi="0" r:id="rId1"/>
  <headerFooter>
    <oddHeader>&amp;RCASE NO. 2021-00214
ATTACHMENT 1
TO STAFF DR NO. 1-01</oddHeader>
  </headerFooter>
  <ignoredErrors>
    <ignoredError sqref="A10:E63 A74:E74 A9:E9 A65:E73 A64:B64 D64:E6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O&amp;M</vt:lpstr>
      <vt:lpstr>'O&amp;M'!Print_Area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Pilkinton, Chad W</dc:creator>
  <cp:keywords/>
  <dc:description/>
  <cp:lastModifiedBy>Thomas  Troup</cp:lastModifiedBy>
  <cp:lastPrinted>2021-06-15T19:23:23Z</cp:lastPrinted>
  <dcterms:created xsi:type="dcterms:W3CDTF">2021-06-01T19:33:57Z</dcterms:created>
  <dcterms:modified xsi:type="dcterms:W3CDTF">2021-06-24T14:37:12Z</dcterms:modified>
  <cp:category/>
  <cp:contentStatus/>
</cp:coreProperties>
</file>