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8_{AC3459E3-0FCA-45F3-871B-5C31D0D07B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csDesignMode">1</definedName>
    <definedName name="_xlnm.Print_Area" localSheetId="0">Sheet1!$A$1:$J$45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G42" i="1"/>
  <c r="E42" i="1"/>
  <c r="D42" i="1"/>
  <c r="G28" i="1"/>
  <c r="F28" i="1"/>
  <c r="E28" i="1"/>
  <c r="D28" i="1"/>
  <c r="A7" i="1" l="1"/>
</calcChain>
</file>

<file path=xl/sharedStrings.xml><?xml version="1.0" encoding="utf-8"?>
<sst xmlns="http://schemas.openxmlformats.org/spreadsheetml/2006/main" count="59" uniqueCount="47">
  <si>
    <t>Atmos Energy Corporation, KY</t>
  </si>
  <si>
    <t xml:space="preserve">Capital Budget Forecast and Test Year Calculation </t>
  </si>
  <si>
    <t>Line #</t>
  </si>
  <si>
    <t>Acct #</t>
  </si>
  <si>
    <t>Test Year</t>
  </si>
  <si>
    <t>37600-Mains - Cathodic Protection</t>
  </si>
  <si>
    <t>37601-Mains - Steel</t>
  </si>
  <si>
    <t>37602-Mains - Plastic</t>
  </si>
  <si>
    <t>37800-Meas. &amp; Reg. Sta. Eq-General</t>
  </si>
  <si>
    <t>38000-Services</t>
  </si>
  <si>
    <t>38100-Meters</t>
  </si>
  <si>
    <t>38200-Meter Installations</t>
  </si>
  <si>
    <t>38300-House Regulators</t>
  </si>
  <si>
    <t>38500-Ind. Meas. &amp; Reg. Sta. Equip</t>
  </si>
  <si>
    <t>Total Atmos Energy Corporation, KY</t>
  </si>
  <si>
    <t>By Category</t>
  </si>
  <si>
    <t>Equipment</t>
  </si>
  <si>
    <t>Growth</t>
  </si>
  <si>
    <t>Information Technology</t>
  </si>
  <si>
    <t>Pipeline Integrity</t>
  </si>
  <si>
    <t>Structures</t>
  </si>
  <si>
    <t>System Integrity</t>
  </si>
  <si>
    <t>Vehicles</t>
  </si>
  <si>
    <t>Public Improvements</t>
  </si>
  <si>
    <t>System Improvements</t>
  </si>
  <si>
    <t>37900-Meas. &amp; Reg. - City Gate</t>
  </si>
  <si>
    <t>39000-Structures &amp; Improvements</t>
  </si>
  <si>
    <t>39400-Tools, Shop, &amp; Garage Equip.</t>
  </si>
  <si>
    <t>FR 16(7)(b)&amp;(g)</t>
  </si>
  <si>
    <t>Exclusive of AFUDC</t>
  </si>
  <si>
    <t>37402-Land Rights</t>
  </si>
  <si>
    <t>37905-Meas. &amp; Reg. Sta. Equip T.B.</t>
  </si>
  <si>
    <t>38400-House Reg. Installations</t>
  </si>
  <si>
    <t>39906-Oth Tang Prop - PC Hardware</t>
  </si>
  <si>
    <t>35500-Meas. &amp; Reg. Equipment</t>
  </si>
  <si>
    <t>Fiscal Year 2021</t>
  </si>
  <si>
    <t>35200-Wells</t>
  </si>
  <si>
    <t>39100-Office Furniture &amp; Equipment</t>
  </si>
  <si>
    <t>Fiscal Year 2022</t>
  </si>
  <si>
    <t>Test Year January 2022 Through December 2022</t>
  </si>
  <si>
    <t>FY2023 Part</t>
  </si>
  <si>
    <t>FY2022 Part</t>
  </si>
  <si>
    <t>Fiscal Year 2023</t>
  </si>
  <si>
    <t>Fiscal Year 2024</t>
  </si>
  <si>
    <t>Fiscal Year 2025</t>
  </si>
  <si>
    <t>*0.8617% based on base period actuals</t>
  </si>
  <si>
    <t>37603-Mains - Anodes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</si>
</sst>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"/>
    <numFmt numFmtId="167" formatCode="General;;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color indexed="8"/>
      <name val="Lucida Console"/>
      <family val="3"/>
    </font>
    <font>
      <sz val="9"/>
      <name val="Times New Roman"/>
      <family val="1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i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3" borderId="16">
      <alignment horizontal="center" vertical="center"/>
    </xf>
    <xf numFmtId="3" fontId="12" fillId="4" borderId="0" applyBorder="0">
      <alignment horizontal="right"/>
      <protection locked="0"/>
    </xf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>
      <alignment horizontal="left" vertical="center" indent="1"/>
    </xf>
    <xf numFmtId="8" fontId="18" fillId="0" borderId="17">
      <protection locked="0"/>
    </xf>
    <xf numFmtId="44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18"/>
    <xf numFmtId="6" fontId="19" fillId="0" borderId="0">
      <protection locked="0"/>
    </xf>
    <xf numFmtId="0" fontId="20" fillId="0" borderId="0" applyNumberFormat="0">
      <protection locked="0"/>
    </xf>
    <xf numFmtId="166" fontId="6" fillId="5" borderId="0" applyFill="0" applyBorder="0" applyProtection="0"/>
    <xf numFmtId="0" fontId="11" fillId="0" borderId="0">
      <protection locked="0"/>
    </xf>
    <xf numFmtId="38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19">
      <alignment horizontal="left" vertical="center"/>
    </xf>
    <xf numFmtId="0" fontId="22" fillId="0" borderId="0">
      <alignment horizontal="center"/>
    </xf>
    <xf numFmtId="0" fontId="11" fillId="0" borderId="0">
      <protection locked="0"/>
    </xf>
    <xf numFmtId="0" fontId="11" fillId="0" borderId="0">
      <protection locked="0"/>
    </xf>
    <xf numFmtId="0" fontId="23" fillId="0" borderId="20" applyNumberFormat="0" applyFill="0" applyAlignment="0" applyProtection="0"/>
    <xf numFmtId="10" fontId="20" fillId="2" borderId="21" applyNumberFormat="0" applyBorder="0" applyAlignment="0" applyProtection="0"/>
    <xf numFmtId="0" fontId="24" fillId="7" borderId="18"/>
    <xf numFmtId="0" fontId="25" fillId="0" borderId="0" applyNumberFormat="0">
      <alignment horizontal="left"/>
    </xf>
    <xf numFmtId="37" fontId="26" fillId="0" borderId="0"/>
    <xf numFmtId="3" fontId="20" fillId="6" borderId="0" applyNumberForma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" fillId="0" borderId="0"/>
    <xf numFmtId="0" fontId="28" fillId="0" borderId="0"/>
    <xf numFmtId="0" fontId="14" fillId="0" borderId="0"/>
    <xf numFmtId="0" fontId="11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9" fillId="0" borderId="0"/>
    <xf numFmtId="4" fontId="30" fillId="8" borderId="0">
      <alignment horizontal="right"/>
    </xf>
    <xf numFmtId="0" fontId="31" fillId="8" borderId="0">
      <alignment horizontal="right"/>
    </xf>
    <xf numFmtId="0" fontId="32" fillId="8" borderId="6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10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35" fillId="0" borderId="0" applyNumberFormat="0">
      <alignment horizontal="left"/>
    </xf>
    <xf numFmtId="0" fontId="13" fillId="0" borderId="18"/>
    <xf numFmtId="0" fontId="13" fillId="0" borderId="18"/>
    <xf numFmtId="0" fontId="36" fillId="9" borderId="0"/>
    <xf numFmtId="0" fontId="36" fillId="9" borderId="0"/>
    <xf numFmtId="167" fontId="37" fillId="0" borderId="0">
      <alignment horizontal="center"/>
    </xf>
    <xf numFmtId="0" fontId="24" fillId="0" borderId="22"/>
    <xf numFmtId="0" fontId="24" fillId="0" borderId="22"/>
    <xf numFmtId="0" fontId="24" fillId="0" borderId="18"/>
    <xf numFmtId="0" fontId="24" fillId="0" borderId="18"/>
    <xf numFmtId="37" fontId="20" fillId="10" borderId="0" applyNumberFormat="0" applyBorder="0" applyAlignment="0" applyProtection="0"/>
    <xf numFmtId="37" fontId="20" fillId="0" borderId="0"/>
    <xf numFmtId="3" fontId="38" fillId="0" borderId="20" applyProtection="0"/>
    <xf numFmtId="0" fontId="39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horizontal="centerContinuous"/>
    </xf>
    <xf numFmtId="0" fontId="0" fillId="0" borderId="0" xfId="0" applyBorder="1"/>
    <xf numFmtId="0" fontId="4" fillId="0" borderId="0" xfId="0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1" fontId="6" fillId="0" borderId="2" xfId="0" applyNumberFormat="1" applyFont="1" applyBorder="1" applyAlignment="1">
      <alignment horizontal="centerContinuous"/>
    </xf>
    <xf numFmtId="1" fontId="6" fillId="0" borderId="3" xfId="0" applyNumberFormat="1" applyFont="1" applyBorder="1" applyAlignment="1">
      <alignment horizontal="centerContinuous"/>
    </xf>
    <xf numFmtId="1" fontId="6" fillId="0" borderId="4" xfId="0" applyNumberFormat="1" applyFont="1" applyBorder="1" applyAlignment="1">
      <alignment horizontal="centerContinuous"/>
    </xf>
    <xf numFmtId="1" fontId="0" fillId="0" borderId="2" xfId="0" applyNumberFormat="1" applyBorder="1" applyAlignment="1">
      <alignment horizontal="centerContinuous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5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2" borderId="6" xfId="1" applyNumberFormat="1" applyFont="1" applyFill="1" applyBorder="1" applyAlignment="1">
      <alignment horizontal="center"/>
    </xf>
    <xf numFmtId="164" fontId="0" fillId="2" borderId="7" xfId="1" applyNumberFormat="1" applyFont="1" applyFill="1" applyBorder="1" applyAlignment="1">
      <alignment horizontal="center"/>
    </xf>
    <xf numFmtId="0" fontId="6" fillId="0" borderId="0" xfId="0" applyFont="1"/>
    <xf numFmtId="165" fontId="6" fillId="2" borderId="9" xfId="2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1" fontId="0" fillId="0" borderId="0" xfId="0" applyNumberFormat="1"/>
    <xf numFmtId="1" fontId="6" fillId="2" borderId="10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Continuous"/>
    </xf>
    <xf numFmtId="1" fontId="6" fillId="0" borderId="13" xfId="0" applyNumberFormat="1" applyFont="1" applyBorder="1" applyAlignment="1">
      <alignment horizontal="center"/>
    </xf>
    <xf numFmtId="0" fontId="6" fillId="0" borderId="14" xfId="0" applyFont="1" applyBorder="1"/>
    <xf numFmtId="165" fontId="6" fillId="2" borderId="2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1" fontId="6" fillId="0" borderId="0" xfId="0" applyNumberFormat="1" applyFont="1" applyBorder="1" applyAlignment="1">
      <alignment horizontal="centerContinuous"/>
    </xf>
    <xf numFmtId="43" fontId="0" fillId="0" borderId="0" xfId="1" applyFont="1"/>
    <xf numFmtId="0" fontId="0" fillId="0" borderId="15" xfId="0" applyBorder="1" applyAlignment="1">
      <alignment horizontal="left"/>
    </xf>
    <xf numFmtId="0" fontId="11" fillId="0" borderId="1" xfId="0" applyFont="1" applyBorder="1" applyAlignment="1">
      <alignment horizontal="left"/>
    </xf>
    <xf numFmtId="1" fontId="6" fillId="0" borderId="14" xfId="0" applyNumberFormat="1" applyFont="1" applyBorder="1" applyAlignment="1">
      <alignment horizontal="centerContinuous"/>
    </xf>
    <xf numFmtId="164" fontId="0" fillId="2" borderId="23" xfId="1" applyNumberFormat="1" applyFont="1" applyFill="1" applyBorder="1" applyAlignment="1">
      <alignment horizontal="center"/>
    </xf>
    <xf numFmtId="164" fontId="0" fillId="2" borderId="24" xfId="1" applyNumberFormat="1" applyFont="1" applyFill="1" applyBorder="1" applyAlignment="1"/>
    <xf numFmtId="1" fontId="6" fillId="0" borderId="14" xfId="0" applyNumberFormat="1" applyFont="1" applyBorder="1" applyAlignment="1">
      <alignment horizontal="left"/>
    </xf>
    <xf numFmtId="165" fontId="11" fillId="0" borderId="25" xfId="2" applyNumberFormat="1" applyFont="1" applyFill="1" applyBorder="1" applyAlignment="1">
      <alignment horizontal="center"/>
    </xf>
    <xf numFmtId="0" fontId="0" fillId="0" borderId="0" xfId="0" applyFill="1"/>
    <xf numFmtId="165" fontId="0" fillId="0" borderId="0" xfId="2" applyNumberFormat="1" applyFont="1"/>
    <xf numFmtId="10" fontId="0" fillId="0" borderId="0" xfId="92" applyNumberFormat="1" applyFo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/>
    <xf numFmtId="165" fontId="11" fillId="0" borderId="0" xfId="2" applyNumberFormat="1" applyFont="1" applyFill="1" applyBorder="1" applyAlignment="1">
      <alignment horizontal="center"/>
    </xf>
    <xf numFmtId="164" fontId="0" fillId="2" borderId="24" xfId="1" applyNumberFormat="1" applyFont="1" applyFill="1" applyBorder="1" applyAlignment="1">
      <alignment horizontal="center"/>
    </xf>
    <xf numFmtId="165" fontId="6" fillId="2" borderId="26" xfId="2" applyNumberFormat="1" applyFont="1" applyFill="1" applyBorder="1" applyAlignment="1">
      <alignment horizontal="center"/>
    </xf>
    <xf numFmtId="0" fontId="0" fillId="0" borderId="27" xfId="0" applyBorder="1"/>
    <xf numFmtId="0" fontId="0" fillId="0" borderId="8" xfId="0" applyBorder="1"/>
    <xf numFmtId="0" fontId="0" fillId="0" borderId="8" xfId="0" applyFill="1" applyBorder="1"/>
    <xf numFmtId="0" fontId="0" fillId="0" borderId="10" xfId="0" applyBorder="1"/>
    <xf numFmtId="164" fontId="0" fillId="2" borderId="28" xfId="1" applyNumberFormat="1" applyFont="1" applyFill="1" applyBorder="1" applyAlignment="1">
      <alignment horizontal="center"/>
    </xf>
    <xf numFmtId="164" fontId="0" fillId="2" borderId="29" xfId="1" applyNumberFormat="1" applyFont="1" applyFill="1" applyBorder="1" applyAlignment="1">
      <alignment horizontal="center"/>
    </xf>
    <xf numFmtId="164" fontId="11" fillId="0" borderId="5" xfId="1" applyNumberFormat="1" applyFont="1" applyBorder="1" applyAlignment="1">
      <alignment horizontal="right"/>
    </xf>
    <xf numFmtId="0" fontId="40" fillId="11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</cellXfs>
  <cellStyles count="93">
    <cellStyle name="Actual Date" xfId="3" xr:uid="{00000000-0005-0000-0000-000000000000}"/>
    <cellStyle name="Affinity Input" xfId="4" xr:uid="{00000000-0005-0000-0000-000001000000}"/>
    <cellStyle name="Body" xfId="5" xr:uid="{00000000-0005-0000-0000-000002000000}"/>
    <cellStyle name="Comma" xfId="1" builtinId="3"/>
    <cellStyle name="Comma 2" xfId="6" xr:uid="{00000000-0005-0000-0000-000004000000}"/>
    <cellStyle name="Comma 2 2" xfId="7" xr:uid="{00000000-0005-0000-0000-000005000000}"/>
    <cellStyle name="Comma 3" xfId="8" xr:uid="{00000000-0005-0000-0000-000006000000}"/>
    <cellStyle name="Comma 4" xfId="9" xr:uid="{00000000-0005-0000-0000-000007000000}"/>
    <cellStyle name="Comma 5" xfId="10" xr:uid="{00000000-0005-0000-0000-000008000000}"/>
    <cellStyle name="Comma 6" xfId="11" xr:uid="{00000000-0005-0000-0000-000009000000}"/>
    <cellStyle name="ContentsHyperlink" xfId="12" xr:uid="{00000000-0005-0000-0000-00000A000000}"/>
    <cellStyle name="Currency" xfId="2" builtinId="4"/>
    <cellStyle name="Currency [2]" xfId="13" xr:uid="{00000000-0005-0000-0000-00000C000000}"/>
    <cellStyle name="Currency 2" xfId="14" xr:uid="{00000000-0005-0000-0000-00000D000000}"/>
    <cellStyle name="Custom - Style1" xfId="15" xr:uid="{00000000-0005-0000-0000-00000E000000}"/>
    <cellStyle name="Custom - Style8" xfId="16" xr:uid="{00000000-0005-0000-0000-00000F000000}"/>
    <cellStyle name="Data   - Style2" xfId="17" xr:uid="{00000000-0005-0000-0000-000010000000}"/>
    <cellStyle name="Date" xfId="18" xr:uid="{00000000-0005-0000-0000-000011000000}"/>
    <cellStyle name="Edit" xfId="19" xr:uid="{00000000-0005-0000-0000-000012000000}"/>
    <cellStyle name="Engine" xfId="20" xr:uid="{00000000-0005-0000-0000-000013000000}"/>
    <cellStyle name="Fixed" xfId="21" xr:uid="{00000000-0005-0000-0000-000014000000}"/>
    <cellStyle name="Grey" xfId="22" xr:uid="{00000000-0005-0000-0000-000015000000}"/>
    <cellStyle name="HEADER" xfId="23" xr:uid="{00000000-0005-0000-0000-000016000000}"/>
    <cellStyle name="Header1" xfId="24" xr:uid="{00000000-0005-0000-0000-000017000000}"/>
    <cellStyle name="Header2" xfId="25" xr:uid="{00000000-0005-0000-0000-000018000000}"/>
    <cellStyle name="heading" xfId="26" xr:uid="{00000000-0005-0000-0000-000019000000}"/>
    <cellStyle name="Heading1" xfId="27" xr:uid="{00000000-0005-0000-0000-00001A000000}"/>
    <cellStyle name="Heading2" xfId="28" xr:uid="{00000000-0005-0000-0000-00001B000000}"/>
    <cellStyle name="HIGHLIGHT" xfId="29" xr:uid="{00000000-0005-0000-0000-00001C000000}"/>
    <cellStyle name="Input [yellow]" xfId="30" xr:uid="{00000000-0005-0000-0000-00001D000000}"/>
    <cellStyle name="Labels - Style3" xfId="31" xr:uid="{00000000-0005-0000-0000-00001E000000}"/>
    <cellStyle name="Large Page Heading" xfId="32" xr:uid="{00000000-0005-0000-0000-00001F000000}"/>
    <cellStyle name="no dec" xfId="33" xr:uid="{00000000-0005-0000-0000-000020000000}"/>
    <cellStyle name="No Edit" xfId="34" xr:uid="{00000000-0005-0000-0000-000021000000}"/>
    <cellStyle name="Normal" xfId="0" builtinId="0"/>
    <cellStyle name="Normal - Style1" xfId="35" xr:uid="{00000000-0005-0000-0000-000023000000}"/>
    <cellStyle name="Normal - Style2" xfId="36" xr:uid="{00000000-0005-0000-0000-000024000000}"/>
    <cellStyle name="Normal - Style3" xfId="37" xr:uid="{00000000-0005-0000-0000-000025000000}"/>
    <cellStyle name="Normal - Style4" xfId="38" xr:uid="{00000000-0005-0000-0000-000026000000}"/>
    <cellStyle name="Normal - Style5" xfId="39" xr:uid="{00000000-0005-0000-0000-000027000000}"/>
    <cellStyle name="Normal - Style6" xfId="40" xr:uid="{00000000-0005-0000-0000-000028000000}"/>
    <cellStyle name="Normal - Style7" xfId="41" xr:uid="{00000000-0005-0000-0000-000029000000}"/>
    <cellStyle name="Normal - Style8" xfId="42" xr:uid="{00000000-0005-0000-0000-00002A000000}"/>
    <cellStyle name="Normal 10" xfId="43" xr:uid="{00000000-0005-0000-0000-00002B000000}"/>
    <cellStyle name="Normal 11" xfId="44" xr:uid="{00000000-0005-0000-0000-00002C000000}"/>
    <cellStyle name="Normal 12" xfId="45" xr:uid="{00000000-0005-0000-0000-00002D000000}"/>
    <cellStyle name="Normal 13" xfId="46" xr:uid="{00000000-0005-0000-0000-00002E000000}"/>
    <cellStyle name="Normal 14" xfId="47" xr:uid="{00000000-0005-0000-0000-00002F000000}"/>
    <cellStyle name="Normal 15" xfId="48" xr:uid="{00000000-0005-0000-0000-000030000000}"/>
    <cellStyle name="Normal 16" xfId="49" xr:uid="{00000000-0005-0000-0000-000031000000}"/>
    <cellStyle name="Normal 17" xfId="50" xr:uid="{00000000-0005-0000-0000-000032000000}"/>
    <cellStyle name="Normal 2" xfId="51" xr:uid="{00000000-0005-0000-0000-000033000000}"/>
    <cellStyle name="Normal 2 2" xfId="52" xr:uid="{00000000-0005-0000-0000-000034000000}"/>
    <cellStyle name="Normal 3" xfId="53" xr:uid="{00000000-0005-0000-0000-000035000000}"/>
    <cellStyle name="Normal 4" xfId="54" xr:uid="{00000000-0005-0000-0000-000036000000}"/>
    <cellStyle name="Normal 5" xfId="55" xr:uid="{00000000-0005-0000-0000-000037000000}"/>
    <cellStyle name="Normal 6" xfId="56" xr:uid="{00000000-0005-0000-0000-000038000000}"/>
    <cellStyle name="Normal 7" xfId="57" xr:uid="{00000000-0005-0000-0000-000039000000}"/>
    <cellStyle name="Normal 8" xfId="58" xr:uid="{00000000-0005-0000-0000-00003A000000}"/>
    <cellStyle name="Normal 9" xfId="59" xr:uid="{00000000-0005-0000-0000-00003B000000}"/>
    <cellStyle name="nPlosion" xfId="60" xr:uid="{00000000-0005-0000-0000-00003C000000}"/>
    <cellStyle name="Output Amounts" xfId="61" xr:uid="{00000000-0005-0000-0000-00003D000000}"/>
    <cellStyle name="Output Column Headings" xfId="62" xr:uid="{00000000-0005-0000-0000-00003E000000}"/>
    <cellStyle name="Output Line Items" xfId="63" xr:uid="{00000000-0005-0000-0000-00003F000000}"/>
    <cellStyle name="Output Report Heading" xfId="64" xr:uid="{00000000-0005-0000-0000-000040000000}"/>
    <cellStyle name="Output Report Title" xfId="65" xr:uid="{00000000-0005-0000-0000-000041000000}"/>
    <cellStyle name="Percent" xfId="92" builtinId="5"/>
    <cellStyle name="Percent [2]" xfId="66" xr:uid="{00000000-0005-0000-0000-000043000000}"/>
    <cellStyle name="Percent 2" xfId="67" xr:uid="{00000000-0005-0000-0000-000044000000}"/>
    <cellStyle name="Percent 2 2" xfId="68" xr:uid="{00000000-0005-0000-0000-000045000000}"/>
    <cellStyle name="Percent 3" xfId="69" xr:uid="{00000000-0005-0000-0000-000046000000}"/>
    <cellStyle name="Percent 4" xfId="70" xr:uid="{00000000-0005-0000-0000-000047000000}"/>
    <cellStyle name="Percent 5" xfId="71" xr:uid="{00000000-0005-0000-0000-000048000000}"/>
    <cellStyle name="Percent 6" xfId="72" xr:uid="{00000000-0005-0000-0000-000049000000}"/>
    <cellStyle name="Percent 7" xfId="73" xr:uid="{00000000-0005-0000-0000-00004A000000}"/>
    <cellStyle name="Percent 8" xfId="74" xr:uid="{00000000-0005-0000-0000-00004B000000}"/>
    <cellStyle name="PSChar" xfId="75" xr:uid="{00000000-0005-0000-0000-00004C000000}"/>
    <cellStyle name="Reset  - Style4" xfId="76" xr:uid="{00000000-0005-0000-0000-00004D000000}"/>
    <cellStyle name="Reset  - Style7" xfId="77" xr:uid="{00000000-0005-0000-0000-00004E000000}"/>
    <cellStyle name="Small Page Heading" xfId="78" xr:uid="{00000000-0005-0000-0000-00004F000000}"/>
    <cellStyle name="Table  - Style5" xfId="79" xr:uid="{00000000-0005-0000-0000-000050000000}"/>
    <cellStyle name="Table  - Style6" xfId="80" xr:uid="{00000000-0005-0000-0000-000051000000}"/>
    <cellStyle name="Title  - Style1" xfId="81" xr:uid="{00000000-0005-0000-0000-000052000000}"/>
    <cellStyle name="Title  - Style6" xfId="82" xr:uid="{00000000-0005-0000-0000-000053000000}"/>
    <cellStyle name="title1" xfId="83" xr:uid="{00000000-0005-0000-0000-000054000000}"/>
    <cellStyle name="TotCol - Style5" xfId="84" xr:uid="{00000000-0005-0000-0000-000055000000}"/>
    <cellStyle name="TotCol - Style7" xfId="85" xr:uid="{00000000-0005-0000-0000-000056000000}"/>
    <cellStyle name="TotRow - Style4" xfId="86" xr:uid="{00000000-0005-0000-0000-000057000000}"/>
    <cellStyle name="TotRow - Style8" xfId="87" xr:uid="{00000000-0005-0000-0000-000058000000}"/>
    <cellStyle name="Unprot" xfId="88" xr:uid="{00000000-0005-0000-0000-000059000000}"/>
    <cellStyle name="Unprot$" xfId="89" xr:uid="{00000000-0005-0000-0000-00005A000000}"/>
    <cellStyle name="Unprotect" xfId="90" xr:uid="{00000000-0005-0000-0000-00005B000000}"/>
    <cellStyle name="一般_dept code" xfId="91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1"/>
  <sheetViews>
    <sheetView tabSelected="1" view="pageBreakPreview" zoomScale="90" zoomScaleNormal="90" zoomScaleSheetLayoutView="90" workbookViewId="0">
      <selection activeCell="H22" sqref="H22"/>
    </sheetView>
  </sheetViews>
  <sheetFormatPr defaultRowHeight="12.75"/>
  <cols>
    <col min="1" max="1" width="10.140625" style="4" bestFit="1" customWidth="1"/>
    <col min="2" max="2" width="35.28515625" style="13" customWidth="1"/>
    <col min="3" max="10" width="15.7109375" style="22" customWidth="1"/>
    <col min="11" max="11" width="36" bestFit="1" customWidth="1"/>
    <col min="12" max="13" width="15.7109375" bestFit="1" customWidth="1"/>
    <col min="14" max="14" width="12.5703125" bestFit="1" customWidth="1"/>
    <col min="15" max="15" width="11.5703125" bestFit="1" customWidth="1"/>
    <col min="16" max="16" width="12.5703125" bestFit="1" customWidth="1"/>
    <col min="17" max="19" width="15.7109375" bestFit="1" customWidth="1"/>
  </cols>
  <sheetData>
    <row r="1" spans="1:20" s="2" customFormat="1" ht="18">
      <c r="A1" s="1" t="s">
        <v>0</v>
      </c>
      <c r="B1" s="1"/>
      <c r="C1" s="1"/>
      <c r="D1" s="29"/>
      <c r="E1" s="29"/>
      <c r="F1" s="29"/>
      <c r="G1" s="29"/>
      <c r="H1" s="29"/>
      <c r="I1" s="29"/>
      <c r="J1" s="29"/>
      <c r="K1"/>
      <c r="L1"/>
      <c r="M1"/>
      <c r="N1"/>
      <c r="O1"/>
      <c r="P1"/>
      <c r="Q1"/>
      <c r="R1"/>
      <c r="S1"/>
      <c r="T1"/>
    </row>
    <row r="2" spans="1:20" s="2" customFormat="1" ht="18.75">
      <c r="A2" s="3" t="s">
        <v>1</v>
      </c>
      <c r="B2" s="1"/>
      <c r="C2" s="1"/>
      <c r="D2" s="29"/>
      <c r="E2" s="29"/>
      <c r="F2" s="29"/>
      <c r="G2" s="29"/>
      <c r="H2" s="29"/>
      <c r="I2" s="29"/>
      <c r="J2" s="29"/>
      <c r="K2"/>
      <c r="L2"/>
      <c r="M2"/>
      <c r="N2"/>
      <c r="O2"/>
      <c r="P2"/>
      <c r="Q2"/>
      <c r="R2"/>
      <c r="S2"/>
      <c r="T2"/>
    </row>
    <row r="3" spans="1:20" s="2" customFormat="1" ht="19.5" thickBot="1">
      <c r="B3" s="3"/>
      <c r="C3" s="3"/>
      <c r="K3"/>
      <c r="L3"/>
      <c r="M3"/>
      <c r="N3"/>
      <c r="O3"/>
      <c r="P3"/>
      <c r="Q3"/>
      <c r="R3"/>
      <c r="S3"/>
      <c r="T3"/>
    </row>
    <row r="4" spans="1:20" ht="13.5" thickBot="1">
      <c r="B4" s="5"/>
      <c r="E4" s="7" t="s">
        <v>39</v>
      </c>
      <c r="F4" s="9"/>
      <c r="G4" s="8"/>
      <c r="I4" s="25"/>
      <c r="J4" s="30"/>
    </row>
    <row r="5" spans="1:20" s="11" customFormat="1" ht="16.5" thickBot="1">
      <c r="A5" s="4" t="s">
        <v>2</v>
      </c>
      <c r="B5" s="10" t="s">
        <v>3</v>
      </c>
      <c r="C5" s="34" t="s">
        <v>35</v>
      </c>
      <c r="D5" s="6" t="s">
        <v>38</v>
      </c>
      <c r="E5" s="23" t="s">
        <v>41</v>
      </c>
      <c r="F5" s="24" t="s">
        <v>40</v>
      </c>
      <c r="G5" s="26" t="s">
        <v>4</v>
      </c>
      <c r="H5" s="7" t="s">
        <v>42</v>
      </c>
      <c r="I5" s="37" t="s">
        <v>43</v>
      </c>
      <c r="J5" s="37" t="s">
        <v>44</v>
      </c>
      <c r="K5"/>
      <c r="L5"/>
      <c r="M5"/>
      <c r="N5"/>
      <c r="O5"/>
      <c r="P5"/>
      <c r="Q5"/>
      <c r="R5"/>
      <c r="S5"/>
      <c r="T5"/>
    </row>
    <row r="6" spans="1:20" s="11" customFormat="1" ht="15.75" customHeight="1">
      <c r="A6" s="12">
        <v>1</v>
      </c>
      <c r="B6" s="47" t="s">
        <v>34</v>
      </c>
      <c r="C6" s="17">
        <v>0</v>
      </c>
      <c r="D6" s="17">
        <v>0</v>
      </c>
      <c r="E6" s="17">
        <v>0</v>
      </c>
      <c r="F6" s="17">
        <v>0</v>
      </c>
      <c r="G6" s="53">
        <v>0</v>
      </c>
      <c r="H6" s="16">
        <v>0</v>
      </c>
      <c r="I6" s="17">
        <v>0</v>
      </c>
      <c r="J6" s="51">
        <v>0</v>
      </c>
      <c r="K6"/>
      <c r="L6"/>
      <c r="M6"/>
      <c r="N6"/>
      <c r="O6"/>
      <c r="P6"/>
      <c r="Q6"/>
      <c r="R6"/>
      <c r="S6"/>
      <c r="T6"/>
    </row>
    <row r="7" spans="1:20" s="11" customFormat="1" ht="15.75" customHeight="1">
      <c r="A7" s="12">
        <f>A6+1</f>
        <v>2</v>
      </c>
      <c r="B7" s="48" t="s">
        <v>36</v>
      </c>
      <c r="C7" s="17">
        <v>0</v>
      </c>
      <c r="D7" s="17">
        <v>0</v>
      </c>
      <c r="E7" s="17">
        <v>0</v>
      </c>
      <c r="F7" s="17">
        <v>0</v>
      </c>
      <c r="G7" s="53">
        <v>0</v>
      </c>
      <c r="H7" s="16">
        <v>0</v>
      </c>
      <c r="I7" s="17">
        <v>0</v>
      </c>
      <c r="J7" s="52">
        <v>0</v>
      </c>
      <c r="K7"/>
      <c r="L7"/>
      <c r="M7"/>
      <c r="N7"/>
      <c r="O7"/>
      <c r="P7"/>
      <c r="Q7"/>
      <c r="R7"/>
      <c r="S7"/>
      <c r="T7"/>
    </row>
    <row r="8" spans="1:20" s="11" customFormat="1" ht="15.75" customHeight="1">
      <c r="A8" s="12">
        <f t="shared" ref="A8:A44" si="0">A7+1</f>
        <v>3</v>
      </c>
      <c r="B8" s="48" t="s">
        <v>6</v>
      </c>
      <c r="C8" s="17">
        <v>0</v>
      </c>
      <c r="D8" s="17">
        <v>0</v>
      </c>
      <c r="E8" s="17">
        <v>0</v>
      </c>
      <c r="F8" s="17">
        <v>0</v>
      </c>
      <c r="G8" s="53">
        <v>0</v>
      </c>
      <c r="H8" s="16">
        <v>0</v>
      </c>
      <c r="I8" s="17">
        <v>0</v>
      </c>
      <c r="J8" s="52">
        <v>0</v>
      </c>
      <c r="K8"/>
      <c r="L8"/>
      <c r="M8"/>
      <c r="N8"/>
      <c r="O8"/>
      <c r="P8"/>
      <c r="Q8"/>
      <c r="R8"/>
      <c r="S8"/>
      <c r="T8"/>
    </row>
    <row r="9" spans="1:20" s="11" customFormat="1" ht="15.75" customHeight="1">
      <c r="A9" s="12">
        <f t="shared" si="0"/>
        <v>4</v>
      </c>
      <c r="B9" s="49" t="s">
        <v>30</v>
      </c>
      <c r="C9" s="17">
        <v>0</v>
      </c>
      <c r="D9" s="17">
        <v>0</v>
      </c>
      <c r="E9" s="17">
        <v>0</v>
      </c>
      <c r="F9" s="17">
        <v>0</v>
      </c>
      <c r="G9" s="53">
        <v>0</v>
      </c>
      <c r="H9" s="16">
        <v>0</v>
      </c>
      <c r="I9" s="17">
        <v>0</v>
      </c>
      <c r="J9" s="52">
        <v>0</v>
      </c>
      <c r="K9"/>
      <c r="L9"/>
      <c r="M9"/>
      <c r="N9"/>
      <c r="O9"/>
      <c r="P9"/>
      <c r="Q9"/>
      <c r="R9"/>
      <c r="S9"/>
      <c r="T9"/>
    </row>
    <row r="10" spans="1:20" ht="15.75" customHeight="1">
      <c r="A10" s="12">
        <f t="shared" si="0"/>
        <v>5</v>
      </c>
      <c r="B10" s="49" t="s">
        <v>5</v>
      </c>
      <c r="C10" s="17">
        <v>365222.73655352189</v>
      </c>
      <c r="D10" s="17">
        <v>395999.94626699598</v>
      </c>
      <c r="E10" s="17">
        <v>290873.81107853801</v>
      </c>
      <c r="F10" s="17">
        <v>97910.259100645664</v>
      </c>
      <c r="G10" s="53">
        <v>388784.07017918368</v>
      </c>
      <c r="H10" s="16">
        <v>207706.30997750047</v>
      </c>
      <c r="I10" s="17">
        <v>221694.08823027994</v>
      </c>
      <c r="J10" s="17">
        <v>236431.9636548307</v>
      </c>
    </row>
    <row r="11" spans="1:20" ht="15.75" customHeight="1">
      <c r="A11" s="12">
        <f t="shared" si="0"/>
        <v>6</v>
      </c>
      <c r="B11" s="49" t="s">
        <v>6</v>
      </c>
      <c r="C11" s="17">
        <v>2178752.0290203891</v>
      </c>
      <c r="D11" s="17">
        <v>2362354.804531028</v>
      </c>
      <c r="E11" s="17">
        <v>1735220.298869278</v>
      </c>
      <c r="F11" s="17">
        <v>584087.88480829482</v>
      </c>
      <c r="G11" s="53">
        <v>2319308.1836775728</v>
      </c>
      <c r="H11" s="16">
        <v>1239080.9744603592</v>
      </c>
      <c r="I11" s="17">
        <v>1322525.6705308198</v>
      </c>
      <c r="J11" s="17">
        <v>1410445.1037175434</v>
      </c>
    </row>
    <row r="12" spans="1:20" ht="15.75" customHeight="1">
      <c r="A12" s="12">
        <f t="shared" si="0"/>
        <v>7</v>
      </c>
      <c r="B12" s="49" t="s">
        <v>7</v>
      </c>
      <c r="C12" s="17">
        <v>22622242.213502679</v>
      </c>
      <c r="D12" s="17">
        <v>24528611.733002588</v>
      </c>
      <c r="E12" s="17">
        <v>18016999.351898238</v>
      </c>
      <c r="F12" s="17">
        <v>6064654.1818926968</v>
      </c>
      <c r="G12" s="53">
        <v>24081653.533790931</v>
      </c>
      <c r="H12" s="16">
        <v>12865525.563727593</v>
      </c>
      <c r="I12" s="17">
        <v>13731941.79687131</v>
      </c>
      <c r="J12" s="17">
        <v>14644819.759269901</v>
      </c>
    </row>
    <row r="13" spans="1:20" ht="15.75" customHeight="1">
      <c r="A13" s="12">
        <f t="shared" si="0"/>
        <v>8</v>
      </c>
      <c r="B13" s="49" t="s">
        <v>46</v>
      </c>
      <c r="C13" s="17">
        <v>11112.981716253733</v>
      </c>
      <c r="D13" s="17">
        <v>12049.469329403804</v>
      </c>
      <c r="E13" s="17">
        <v>8850.6958103336183</v>
      </c>
      <c r="F13" s="17">
        <v>2979.2091518915827</v>
      </c>
      <c r="G13" s="53">
        <v>11829.904962225202</v>
      </c>
      <c r="H13" s="16">
        <v>6320.0786646321803</v>
      </c>
      <c r="I13" s="17">
        <v>6745.6981795644597</v>
      </c>
      <c r="J13" s="17">
        <v>7194.1416189708025</v>
      </c>
    </row>
    <row r="14" spans="1:20" ht="15.75" customHeight="1">
      <c r="A14" s="12">
        <f t="shared" si="0"/>
        <v>9</v>
      </c>
      <c r="B14" s="49" t="s">
        <v>8</v>
      </c>
      <c r="C14" s="17">
        <v>253224.10713029173</v>
      </c>
      <c r="D14" s="17">
        <v>274563.22616543458</v>
      </c>
      <c r="E14" s="17">
        <v>201674.90609433595</v>
      </c>
      <c r="F14" s="17">
        <v>67885.253184458212</v>
      </c>
      <c r="G14" s="53">
        <v>269560.15927879419</v>
      </c>
      <c r="H14" s="16">
        <v>144011.41995077409</v>
      </c>
      <c r="I14" s="17">
        <v>153709.72814544346</v>
      </c>
      <c r="J14" s="17">
        <v>163928.10989406286</v>
      </c>
    </row>
    <row r="15" spans="1:20" s="18" customFormat="1" ht="15.75" customHeight="1">
      <c r="A15" s="12">
        <f t="shared" si="0"/>
        <v>10</v>
      </c>
      <c r="B15" s="49" t="s">
        <v>25</v>
      </c>
      <c r="C15" s="17">
        <v>75462.824508963517</v>
      </c>
      <c r="D15" s="17">
        <v>81822.053940845013</v>
      </c>
      <c r="E15" s="17">
        <v>60100.74719555804</v>
      </c>
      <c r="F15" s="17">
        <v>20230.352496294829</v>
      </c>
      <c r="G15" s="53">
        <v>80331.099691852869</v>
      </c>
      <c r="H15" s="16">
        <v>42916.563648658594</v>
      </c>
      <c r="I15" s="17">
        <v>45806.737643631401</v>
      </c>
      <c r="J15" s="17">
        <v>48851.897748648189</v>
      </c>
      <c r="K15"/>
      <c r="L15"/>
      <c r="M15"/>
      <c r="N15"/>
      <c r="O15"/>
      <c r="P15"/>
      <c r="Q15"/>
      <c r="R15"/>
      <c r="S15"/>
      <c r="T15"/>
    </row>
    <row r="16" spans="1:20" ht="15.75" customHeight="1">
      <c r="A16" s="12">
        <f t="shared" si="0"/>
        <v>11</v>
      </c>
      <c r="B16" s="49" t="s">
        <v>31</v>
      </c>
      <c r="C16" s="17">
        <v>6604.8519015118436</v>
      </c>
      <c r="D16" s="17">
        <v>7161.440776611842</v>
      </c>
      <c r="E16" s="17">
        <v>5260.292561004173</v>
      </c>
      <c r="F16" s="17">
        <v>1770.6530735214728</v>
      </c>
      <c r="G16" s="53">
        <v>7030.9456345256458</v>
      </c>
      <c r="H16" s="16">
        <v>3756.2541405739139</v>
      </c>
      <c r="I16" s="17">
        <v>4009.2154010436807</v>
      </c>
      <c r="J16" s="17">
        <v>4275.741755455967</v>
      </c>
    </row>
    <row r="17" spans="1:10" ht="15.75" customHeight="1">
      <c r="A17" s="12">
        <f t="shared" si="0"/>
        <v>12</v>
      </c>
      <c r="B17" s="49" t="s">
        <v>9</v>
      </c>
      <c r="C17" s="17">
        <v>23703500.415219389</v>
      </c>
      <c r="D17" s="17">
        <v>25700987.236842062</v>
      </c>
      <c r="E17" s="17">
        <v>18878144.243536651</v>
      </c>
      <c r="F17" s="17">
        <v>6354521.8710836936</v>
      </c>
      <c r="G17" s="53">
        <v>25232666.114620343</v>
      </c>
      <c r="H17" s="16">
        <v>13480449.35880894</v>
      </c>
      <c r="I17" s="17">
        <v>14388277.033371491</v>
      </c>
      <c r="J17" s="17">
        <v>15344787.133322775</v>
      </c>
    </row>
    <row r="18" spans="1:10" ht="15.75" customHeight="1">
      <c r="A18" s="12">
        <f t="shared" si="0"/>
        <v>13</v>
      </c>
      <c r="B18" s="49" t="s">
        <v>10</v>
      </c>
      <c r="C18" s="17">
        <v>3209520.9341183444</v>
      </c>
      <c r="D18" s="17">
        <v>3479986.2939732606</v>
      </c>
      <c r="E18" s="17">
        <v>2556154.0736841336</v>
      </c>
      <c r="F18" s="17">
        <v>860420.21702671854</v>
      </c>
      <c r="G18" s="53">
        <v>3416574.290710852</v>
      </c>
      <c r="H18" s="16">
        <v>1825290.9342722935</v>
      </c>
      <c r="I18" s="17">
        <v>1948213.3666152263</v>
      </c>
      <c r="J18" s="17">
        <v>2077727.5369154976</v>
      </c>
    </row>
    <row r="19" spans="1:10" ht="15.75" customHeight="1">
      <c r="A19" s="12">
        <f t="shared" si="0"/>
        <v>14</v>
      </c>
      <c r="B19" s="49" t="s">
        <v>11</v>
      </c>
      <c r="C19" s="17">
        <v>1380087.8913569448</v>
      </c>
      <c r="D19" s="17">
        <v>1496387.4811802479</v>
      </c>
      <c r="E19" s="17">
        <v>1099141.3852557607</v>
      </c>
      <c r="F19" s="17">
        <v>369979.05524597649</v>
      </c>
      <c r="G19" s="53">
        <v>1469120.4405017372</v>
      </c>
      <c r="H19" s="16">
        <v>784871.62673228804</v>
      </c>
      <c r="I19" s="17">
        <v>837728.03861895052</v>
      </c>
      <c r="J19" s="17">
        <v>893418.88527786033</v>
      </c>
    </row>
    <row r="20" spans="1:10" ht="15.75" customHeight="1">
      <c r="A20" s="12">
        <f t="shared" si="0"/>
        <v>15</v>
      </c>
      <c r="B20" s="49" t="s">
        <v>12</v>
      </c>
      <c r="C20" s="17">
        <v>1374831.2129380729</v>
      </c>
      <c r="D20" s="17">
        <v>1490687.8240585148</v>
      </c>
      <c r="E20" s="17">
        <v>1094954.8165340526</v>
      </c>
      <c r="F20" s="17">
        <v>368569.82549522928</v>
      </c>
      <c r="G20" s="53">
        <v>1463524.6420292819</v>
      </c>
      <c r="H20" s="16">
        <v>781882.09413246787</v>
      </c>
      <c r="I20" s="17">
        <v>834537.1788707627</v>
      </c>
      <c r="J20" s="17">
        <v>890015.9021760847</v>
      </c>
    </row>
    <row r="21" spans="1:10" ht="15.75" customHeight="1">
      <c r="A21" s="12">
        <f t="shared" si="0"/>
        <v>16</v>
      </c>
      <c r="B21" s="49" t="s">
        <v>32</v>
      </c>
      <c r="C21" s="17">
        <v>46107.437253200449</v>
      </c>
      <c r="D21" s="17">
        <v>49992.897066255231</v>
      </c>
      <c r="E21" s="17">
        <v>36721.278963796336</v>
      </c>
      <c r="F21" s="17">
        <v>12360.651942232114</v>
      </c>
      <c r="G21" s="53">
        <v>49081.93090602845</v>
      </c>
      <c r="H21" s="16">
        <v>26221.822181045856</v>
      </c>
      <c r="I21" s="17">
        <v>27987.705143831219</v>
      </c>
      <c r="J21" s="17">
        <v>29848.28390405684</v>
      </c>
    </row>
    <row r="22" spans="1:10" ht="15.75" customHeight="1">
      <c r="A22" s="12">
        <f t="shared" si="0"/>
        <v>17</v>
      </c>
      <c r="B22" s="49" t="s">
        <v>13</v>
      </c>
      <c r="C22" s="17">
        <v>59736.402400914179</v>
      </c>
      <c r="D22" s="17">
        <v>64770.370991070638</v>
      </c>
      <c r="E22" s="17">
        <v>47575.775786699101</v>
      </c>
      <c r="F22" s="17">
        <v>16014.355217878994</v>
      </c>
      <c r="G22" s="53">
        <v>63590.131004578099</v>
      </c>
      <c r="H22" s="16">
        <v>33972.769141131219</v>
      </c>
      <c r="I22" s="17">
        <v>36260.632044431986</v>
      </c>
      <c r="J22" s="17">
        <v>38671.182015124985</v>
      </c>
    </row>
    <row r="23" spans="1:10" ht="15.75" customHeight="1">
      <c r="A23" s="12">
        <f t="shared" si="0"/>
        <v>18</v>
      </c>
      <c r="B23" s="49" t="s">
        <v>26</v>
      </c>
      <c r="C23" s="17">
        <v>448784.09141262667</v>
      </c>
      <c r="D23" s="17">
        <v>486602.99126486294</v>
      </c>
      <c r="E23" s="17">
        <v>357424.45898211387</v>
      </c>
      <c r="F23" s="17">
        <v>120311.6955015171</v>
      </c>
      <c r="G23" s="53">
        <v>477736.15448363096</v>
      </c>
      <c r="H23" s="16">
        <v>255228.59963090392</v>
      </c>
      <c r="I23" s="17">
        <v>272416.71999080654</v>
      </c>
      <c r="J23" s="17">
        <v>290526.55645437026</v>
      </c>
    </row>
    <row r="24" spans="1:10" ht="15.75" customHeight="1">
      <c r="A24" s="12">
        <f t="shared" si="0"/>
        <v>19</v>
      </c>
      <c r="B24" s="48" t="s">
        <v>37</v>
      </c>
      <c r="C24" s="17">
        <v>0</v>
      </c>
      <c r="D24" s="17">
        <v>0</v>
      </c>
      <c r="E24" s="17">
        <v>0</v>
      </c>
      <c r="F24" s="17">
        <v>0</v>
      </c>
      <c r="G24" s="53">
        <v>0</v>
      </c>
      <c r="H24" s="16">
        <v>0</v>
      </c>
      <c r="I24" s="17">
        <v>0</v>
      </c>
      <c r="J24" s="17">
        <v>0</v>
      </c>
    </row>
    <row r="25" spans="1:10" ht="15.75" customHeight="1">
      <c r="A25" s="12">
        <f t="shared" si="0"/>
        <v>20</v>
      </c>
      <c r="B25" s="48" t="s">
        <v>27</v>
      </c>
      <c r="C25" s="17">
        <v>2348843.7237967169</v>
      </c>
      <c r="D25" s="17">
        <v>2546780.0750591056</v>
      </c>
      <c r="E25" s="17">
        <v>1870686.1791134218</v>
      </c>
      <c r="F25" s="17">
        <v>629686.69408170832</v>
      </c>
      <c r="G25" s="53">
        <v>2500372.8731951299</v>
      </c>
      <c r="H25" s="16">
        <v>1335814.0492223492</v>
      </c>
      <c r="I25" s="17">
        <v>1425773.1395816826</v>
      </c>
      <c r="J25" s="17">
        <v>1520556.3026446453</v>
      </c>
    </row>
    <row r="26" spans="1:10" ht="15.75" customHeight="1" thickBot="1">
      <c r="A26" s="12">
        <f t="shared" si="0"/>
        <v>21</v>
      </c>
      <c r="B26" s="50" t="s">
        <v>33</v>
      </c>
      <c r="C26" s="17">
        <v>246420.96717016486</v>
      </c>
      <c r="D26" s="17">
        <v>267186.78765539051</v>
      </c>
      <c r="E26" s="17">
        <v>196256.69126418451</v>
      </c>
      <c r="F26" s="17">
        <v>66061.442316384389</v>
      </c>
      <c r="G26" s="53">
        <v>262318.13358056889</v>
      </c>
      <c r="H26" s="16">
        <v>140142.39714372501</v>
      </c>
      <c r="I26" s="17">
        <v>149580.14978239892</v>
      </c>
      <c r="J26" s="17">
        <v>159524.0036355913</v>
      </c>
    </row>
    <row r="27" spans="1:10" ht="15.75" customHeight="1" thickBot="1">
      <c r="A27" s="12">
        <f t="shared" si="0"/>
        <v>22</v>
      </c>
      <c r="B27" s="27" t="s">
        <v>14</v>
      </c>
      <c r="C27" s="19">
        <v>58330454.819999985</v>
      </c>
      <c r="D27" s="19">
        <v>63245944.632103696</v>
      </c>
      <c r="E27" s="19">
        <v>46456039.006628096</v>
      </c>
      <c r="F27" s="19">
        <v>15637443.601619147</v>
      </c>
      <c r="G27" s="19">
        <v>62093482.608247228</v>
      </c>
      <c r="H27" s="19">
        <v>67028060.8158352</v>
      </c>
      <c r="I27" s="19">
        <v>71542000</v>
      </c>
      <c r="J27" s="46">
        <v>76298000</v>
      </c>
    </row>
    <row r="28" spans="1:10" ht="15.75" customHeight="1">
      <c r="A28" s="12">
        <f t="shared" si="0"/>
        <v>23</v>
      </c>
      <c r="B28" s="20" t="s">
        <v>29</v>
      </c>
      <c r="C28" s="38"/>
      <c r="D28" s="38">
        <f>D27*(1-0.008617)</f>
        <v>62700954.327208862</v>
      </c>
      <c r="E28" s="38">
        <f t="shared" ref="E28:G28" si="1">E27*(1-0.008617)</f>
        <v>46055727.318507984</v>
      </c>
      <c r="F28" s="38">
        <f t="shared" si="1"/>
        <v>15502695.750103995</v>
      </c>
      <c r="G28" s="38">
        <f t="shared" si="1"/>
        <v>61558423.068611965</v>
      </c>
      <c r="H28" s="38">
        <v>66450480.01578515</v>
      </c>
      <c r="I28" s="38">
        <v>70925522.585999995</v>
      </c>
      <c r="J28" s="38">
        <v>75640540.134000003</v>
      </c>
    </row>
    <row r="29" spans="1:10" ht="15.75" customHeight="1" thickBot="1">
      <c r="A29" s="12">
        <f t="shared" si="0"/>
        <v>24</v>
      </c>
      <c r="B29" s="54" t="s">
        <v>45</v>
      </c>
    </row>
    <row r="30" spans="1:10" ht="15.75" customHeight="1" thickBot="1">
      <c r="A30" s="12">
        <f t="shared" si="0"/>
        <v>25</v>
      </c>
      <c r="E30" s="7" t="s">
        <v>39</v>
      </c>
      <c r="F30" s="9"/>
      <c r="G30" s="8"/>
      <c r="I30" s="25"/>
      <c r="J30" s="30"/>
    </row>
    <row r="31" spans="1:10" ht="15.75" customHeight="1" thickBot="1">
      <c r="A31" s="12">
        <f t="shared" si="0"/>
        <v>26</v>
      </c>
      <c r="B31" s="10" t="s">
        <v>15</v>
      </c>
      <c r="C31" s="34" t="s">
        <v>35</v>
      </c>
      <c r="D31" s="6" t="s">
        <v>38</v>
      </c>
      <c r="E31" s="23" t="s">
        <v>41</v>
      </c>
      <c r="F31" s="24" t="s">
        <v>40</v>
      </c>
      <c r="G31" s="26" t="s">
        <v>4</v>
      </c>
      <c r="H31" s="7" t="s">
        <v>42</v>
      </c>
      <c r="I31" s="37" t="s">
        <v>43</v>
      </c>
      <c r="J31" s="37" t="s">
        <v>44</v>
      </c>
    </row>
    <row r="32" spans="1:10" ht="15.75" customHeight="1">
      <c r="A32" s="12">
        <f t="shared" si="0"/>
        <v>27</v>
      </c>
      <c r="B32" s="32" t="s">
        <v>16</v>
      </c>
      <c r="C32" s="35">
        <v>750702.50999999989</v>
      </c>
      <c r="D32" s="35">
        <v>545892.58620000002</v>
      </c>
      <c r="E32" s="35">
        <v>0</v>
      </c>
      <c r="F32" s="16">
        <v>556810.43792400009</v>
      </c>
      <c r="G32" s="14">
        <v>556810.43792400009</v>
      </c>
      <c r="H32" s="35">
        <v>556810.43792400009</v>
      </c>
      <c r="I32" s="16">
        <v>594308.29215557175</v>
      </c>
      <c r="J32" s="35">
        <v>633816.97569100407</v>
      </c>
    </row>
    <row r="33" spans="1:10" ht="15.75" customHeight="1">
      <c r="A33" s="12">
        <f t="shared" si="0"/>
        <v>28</v>
      </c>
      <c r="B33" s="15" t="s">
        <v>17</v>
      </c>
      <c r="C33" s="17">
        <v>6950200.2699999996</v>
      </c>
      <c r="D33" s="17">
        <v>7323091.4271900002</v>
      </c>
      <c r="E33" s="17">
        <v>5617235.8286099993</v>
      </c>
      <c r="F33" s="16">
        <v>1791148.3785090002</v>
      </c>
      <c r="G33" s="14">
        <v>7408384.2071189992</v>
      </c>
      <c r="H33" s="17">
        <v>7512326.057344499</v>
      </c>
      <c r="I33" s="16">
        <v>8018236.3066002615</v>
      </c>
      <c r="J33" s="17">
        <v>8551276.0856697708</v>
      </c>
    </row>
    <row r="34" spans="1:10" ht="15.75" customHeight="1">
      <c r="A34" s="12">
        <f t="shared" si="0"/>
        <v>29</v>
      </c>
      <c r="B34" s="15" t="s">
        <v>18</v>
      </c>
      <c r="C34" s="17">
        <v>77124.59</v>
      </c>
      <c r="D34" s="17">
        <v>114990.822</v>
      </c>
      <c r="E34" s="17">
        <v>0</v>
      </c>
      <c r="F34" s="16">
        <v>117290.63844</v>
      </c>
      <c r="G34" s="14">
        <v>117290.63844</v>
      </c>
      <c r="H34" s="17">
        <v>117290.63844</v>
      </c>
      <c r="I34" s="16">
        <v>125189.46174393993</v>
      </c>
      <c r="J34" s="17">
        <v>133511.86089484679</v>
      </c>
    </row>
    <row r="35" spans="1:10" ht="15.75" customHeight="1">
      <c r="A35" s="12">
        <f t="shared" si="0"/>
        <v>30</v>
      </c>
      <c r="B35" s="15" t="s">
        <v>19</v>
      </c>
      <c r="C35" s="17">
        <v>0</v>
      </c>
      <c r="D35" s="17">
        <v>0</v>
      </c>
      <c r="E35" s="17">
        <v>0</v>
      </c>
      <c r="F35" s="16">
        <v>0</v>
      </c>
      <c r="G35" s="14">
        <v>0</v>
      </c>
      <c r="H35" s="17">
        <v>0</v>
      </c>
      <c r="I35" s="16">
        <v>0</v>
      </c>
      <c r="J35" s="17">
        <v>0</v>
      </c>
    </row>
    <row r="36" spans="1:10" ht="15.75" customHeight="1">
      <c r="A36" s="12">
        <f t="shared" si="0"/>
        <v>31</v>
      </c>
      <c r="B36" s="15" t="s">
        <v>23</v>
      </c>
      <c r="C36" s="17">
        <v>222384.08999999997</v>
      </c>
      <c r="D36" s="17">
        <v>909200.07687360002</v>
      </c>
      <c r="E36" s="17">
        <v>242871.93511679998</v>
      </c>
      <c r="F36" s="16">
        <v>0</v>
      </c>
      <c r="G36" s="14">
        <v>242871.93511679998</v>
      </c>
      <c r="H36" s="17">
        <v>477073.82059020002</v>
      </c>
      <c r="I36" s="16">
        <v>509201.89033129206</v>
      </c>
      <c r="J36" s="17">
        <v>543052.83369904279</v>
      </c>
    </row>
    <row r="37" spans="1:10" ht="15.75" customHeight="1">
      <c r="A37" s="12">
        <f t="shared" si="0"/>
        <v>32</v>
      </c>
      <c r="B37" s="15" t="s">
        <v>20</v>
      </c>
      <c r="C37" s="17">
        <v>147113.85</v>
      </c>
      <c r="D37" s="17">
        <v>115005</v>
      </c>
      <c r="E37" s="17">
        <v>0</v>
      </c>
      <c r="F37" s="16">
        <v>117305.1</v>
      </c>
      <c r="G37" s="14">
        <v>117305.1</v>
      </c>
      <c r="H37" s="17">
        <v>117305.1</v>
      </c>
      <c r="I37" s="16">
        <v>125204.89720355085</v>
      </c>
      <c r="J37" s="17">
        <v>133528.32247961368</v>
      </c>
    </row>
    <row r="38" spans="1:10" ht="15.75" customHeight="1">
      <c r="A38" s="12">
        <f t="shared" si="0"/>
        <v>33</v>
      </c>
      <c r="B38" s="33" t="s">
        <v>24</v>
      </c>
      <c r="C38" s="17">
        <v>1710055.6999999997</v>
      </c>
      <c r="D38" s="17">
        <v>1150549.8904500001</v>
      </c>
      <c r="E38" s="17">
        <v>440193.527</v>
      </c>
      <c r="F38" s="16">
        <v>468827.07212799997</v>
      </c>
      <c r="G38" s="14">
        <v>909020.59912800009</v>
      </c>
      <c r="H38" s="17">
        <v>1690366.3826530399</v>
      </c>
      <c r="I38" s="16">
        <v>1804202.4530596873</v>
      </c>
      <c r="J38" s="17">
        <v>1924143.0035999557</v>
      </c>
    </row>
    <row r="39" spans="1:10" ht="15.75" customHeight="1">
      <c r="A39" s="12">
        <f t="shared" si="0"/>
        <v>34</v>
      </c>
      <c r="B39" s="15" t="s">
        <v>21</v>
      </c>
      <c r="C39" s="17">
        <v>48472873.810000002</v>
      </c>
      <c r="D39" s="17">
        <v>53087214.829390079</v>
      </c>
      <c r="E39" s="17">
        <v>40155737.715901308</v>
      </c>
      <c r="F39" s="16">
        <v>12586061.974618146</v>
      </c>
      <c r="G39" s="14">
        <v>52741799.69051946</v>
      </c>
      <c r="H39" s="17">
        <v>22702018.378883503</v>
      </c>
      <c r="I39" s="16">
        <v>24230863.597927377</v>
      </c>
      <c r="J39" s="17">
        <v>25841693.421971194</v>
      </c>
    </row>
    <row r="40" spans="1:10" ht="15.75" customHeight="1" thickBot="1">
      <c r="A40" s="12">
        <f t="shared" si="0"/>
        <v>35</v>
      </c>
      <c r="B40" s="15" t="s">
        <v>22</v>
      </c>
      <c r="C40" s="36">
        <v>0</v>
      </c>
      <c r="D40" s="45">
        <v>0</v>
      </c>
      <c r="E40" s="45">
        <v>0</v>
      </c>
      <c r="F40" s="16">
        <v>0</v>
      </c>
      <c r="G40" s="14">
        <v>0</v>
      </c>
      <c r="H40" s="45">
        <v>0</v>
      </c>
      <c r="I40" s="16"/>
      <c r="J40" s="45"/>
    </row>
    <row r="41" spans="1:10" ht="15.75" customHeight="1" thickBot="1">
      <c r="A41" s="12">
        <f t="shared" si="0"/>
        <v>36</v>
      </c>
      <c r="B41" s="27" t="s">
        <v>14</v>
      </c>
      <c r="C41" s="19">
        <v>58330454.82</v>
      </c>
      <c r="D41" s="19">
        <v>63245944.632103682</v>
      </c>
      <c r="E41" s="19">
        <v>46456039.006628104</v>
      </c>
      <c r="F41" s="19">
        <f t="shared" ref="F41" si="2">SUM(F32:F40)</f>
        <v>15637443.601619147</v>
      </c>
      <c r="G41" s="19">
        <v>62093482.608247258</v>
      </c>
      <c r="H41" s="28">
        <v>67028060.8158352</v>
      </c>
      <c r="I41" s="19">
        <v>71542000</v>
      </c>
      <c r="J41" s="46">
        <v>76298000</v>
      </c>
    </row>
    <row r="42" spans="1:10" ht="15.75" customHeight="1">
      <c r="A42" s="12">
        <f t="shared" si="0"/>
        <v>37</v>
      </c>
      <c r="B42" s="20" t="s">
        <v>29</v>
      </c>
      <c r="C42" s="38"/>
      <c r="D42" s="38">
        <f>D41*(1-0.008617)</f>
        <v>62700954.327208847</v>
      </c>
      <c r="E42" s="38">
        <f t="shared" ref="E42:G42" si="3">E41*(1-0.008617)</f>
        <v>46055727.318507992</v>
      </c>
      <c r="F42" s="38">
        <f t="shared" si="3"/>
        <v>15502695.750103995</v>
      </c>
      <c r="G42" s="38">
        <f t="shared" si="3"/>
        <v>61558423.068611994</v>
      </c>
      <c r="H42" s="38">
        <v>66450480.01578515</v>
      </c>
      <c r="I42" s="38">
        <v>70925522.585999995</v>
      </c>
      <c r="J42" s="38">
        <v>75640540.134000003</v>
      </c>
    </row>
    <row r="43" spans="1:10" ht="15.75" customHeight="1">
      <c r="A43" s="12">
        <f t="shared" si="0"/>
        <v>38</v>
      </c>
      <c r="B43" s="55"/>
      <c r="C43" s="44"/>
      <c r="D43" s="44"/>
      <c r="E43" s="44"/>
      <c r="F43" s="44"/>
      <c r="G43" s="44"/>
      <c r="H43" s="44"/>
      <c r="I43" s="44"/>
      <c r="J43" s="44"/>
    </row>
    <row r="44" spans="1:10" ht="15.75" customHeight="1">
      <c r="A44" s="12">
        <f t="shared" si="0"/>
        <v>39</v>
      </c>
      <c r="B44" s="20" t="s">
        <v>28</v>
      </c>
      <c r="C44" s="31"/>
    </row>
    <row r="45" spans="1:10">
      <c r="A45" s="12"/>
    </row>
    <row r="46" spans="1:10">
      <c r="A46" s="12"/>
    </row>
    <row r="47" spans="1:10">
      <c r="A47" s="12"/>
    </row>
    <row r="48" spans="1:10">
      <c r="A48" s="12"/>
      <c r="H48" s="40"/>
      <c r="I48" s="40"/>
      <c r="J48" s="40"/>
    </row>
    <row r="49" spans="1:15">
      <c r="A49" s="12"/>
      <c r="H49" s="40"/>
      <c r="I49" s="40"/>
      <c r="J49" s="40"/>
    </row>
    <row r="50" spans="1:15">
      <c r="A50" s="12"/>
      <c r="H50" s="40"/>
      <c r="I50" s="40"/>
      <c r="J50" s="40"/>
    </row>
    <row r="51" spans="1:15">
      <c r="A51" s="12"/>
      <c r="H51" s="40"/>
      <c r="I51" s="40"/>
      <c r="J51" s="40"/>
    </row>
    <row r="52" spans="1:15">
      <c r="A52" s="12"/>
      <c r="H52" s="40"/>
      <c r="I52" s="40"/>
      <c r="J52" s="40"/>
    </row>
    <row r="53" spans="1:15">
      <c r="A53" s="12"/>
      <c r="H53" s="40"/>
      <c r="I53" s="40"/>
      <c r="J53" s="40"/>
    </row>
    <row r="54" spans="1:15" s="18" customFormat="1">
      <c r="A54" s="12"/>
      <c r="B54" s="13"/>
      <c r="C54" s="22"/>
      <c r="D54" s="22"/>
      <c r="E54" s="22"/>
      <c r="F54" s="22"/>
      <c r="G54" s="22"/>
      <c r="H54" s="40"/>
      <c r="I54" s="40"/>
      <c r="J54" s="40"/>
      <c r="K54"/>
      <c r="L54"/>
      <c r="M54"/>
      <c r="N54"/>
      <c r="O54"/>
    </row>
    <row r="55" spans="1:15" s="18" customFormat="1">
      <c r="A55" s="12"/>
      <c r="B55" s="13"/>
      <c r="C55" s="22"/>
      <c r="D55" s="22"/>
      <c r="E55" s="22"/>
      <c r="F55" s="22"/>
      <c r="G55" s="22"/>
      <c r="H55" s="40"/>
      <c r="I55" s="40"/>
      <c r="J55" s="40"/>
      <c r="K55"/>
      <c r="L55"/>
      <c r="M55"/>
      <c r="N55"/>
      <c r="O55"/>
    </row>
    <row r="56" spans="1:15">
      <c r="A56" s="12"/>
      <c r="H56" s="40"/>
      <c r="I56" s="40"/>
      <c r="J56" s="40"/>
    </row>
    <row r="57" spans="1:15">
      <c r="A57" s="12"/>
      <c r="H57" s="40"/>
      <c r="I57" s="40"/>
      <c r="J57" s="40"/>
    </row>
    <row r="58" spans="1:15">
      <c r="A58" s="12"/>
    </row>
    <row r="59" spans="1:15">
      <c r="A59" s="12"/>
    </row>
    <row r="60" spans="1:15">
      <c r="A60" s="12"/>
    </row>
    <row r="61" spans="1:15" s="18" customFormat="1">
      <c r="A61" s="12"/>
      <c r="B61" s="13"/>
      <c r="C61" s="22"/>
      <c r="D61" s="22"/>
      <c r="E61" s="22"/>
      <c r="F61" s="22"/>
      <c r="G61" s="22"/>
      <c r="H61" s="22"/>
      <c r="I61" s="22"/>
      <c r="J61" s="22"/>
      <c r="K61"/>
      <c r="L61"/>
      <c r="M61"/>
      <c r="N61"/>
      <c r="O61"/>
    </row>
    <row r="62" spans="1:15" s="21" customFormat="1">
      <c r="B62" s="13"/>
      <c r="C62" s="22"/>
      <c r="D62" s="22"/>
      <c r="E62" s="22"/>
      <c r="F62" s="22"/>
      <c r="G62" s="22"/>
      <c r="H62" s="22"/>
      <c r="I62" s="22"/>
      <c r="J62" s="22"/>
      <c r="K62"/>
      <c r="L62"/>
      <c r="M62"/>
      <c r="N62"/>
      <c r="O62"/>
    </row>
    <row r="64" spans="1:15">
      <c r="A64" s="42"/>
      <c r="B64"/>
      <c r="D64" s="41"/>
    </row>
    <row r="65" spans="1:4">
      <c r="A65" s="42"/>
      <c r="B65" s="39"/>
      <c r="D65" s="41"/>
    </row>
    <row r="66" spans="1:4">
      <c r="A66" s="42"/>
      <c r="B66" s="39"/>
      <c r="D66" s="41"/>
    </row>
    <row r="67" spans="1:4">
      <c r="A67" s="42"/>
      <c r="B67" s="39"/>
      <c r="D67" s="41"/>
    </row>
    <row r="68" spans="1:4">
      <c r="A68" s="42"/>
      <c r="B68" s="39"/>
      <c r="D68" s="41"/>
    </row>
    <row r="69" spans="1:4">
      <c r="A69" s="42"/>
      <c r="B69" s="39"/>
      <c r="D69" s="41"/>
    </row>
    <row r="70" spans="1:4">
      <c r="A70" s="42"/>
      <c r="B70" s="39"/>
      <c r="D70" s="41"/>
    </row>
    <row r="71" spans="1:4">
      <c r="A71" s="42"/>
      <c r="B71" s="39"/>
      <c r="D71" s="41"/>
    </row>
    <row r="72" spans="1:4">
      <c r="A72" s="42"/>
      <c r="B72" s="39"/>
      <c r="D72" s="41"/>
    </row>
    <row r="73" spans="1:4">
      <c r="A73" s="42"/>
      <c r="B73" s="39"/>
      <c r="D73" s="41"/>
    </row>
    <row r="74" spans="1:4">
      <c r="A74" s="42"/>
      <c r="B74" s="39"/>
      <c r="D74" s="41"/>
    </row>
    <row r="75" spans="1:4">
      <c r="A75" s="42"/>
      <c r="B75" s="39"/>
      <c r="D75" s="41"/>
    </row>
    <row r="76" spans="1:4">
      <c r="A76" s="42"/>
      <c r="B76" s="39"/>
      <c r="D76" s="41"/>
    </row>
    <row r="77" spans="1:4">
      <c r="A77" s="42"/>
      <c r="B77" s="39"/>
      <c r="D77" s="41"/>
    </row>
    <row r="78" spans="1:4">
      <c r="A78" s="42"/>
      <c r="B78" s="39"/>
      <c r="D78" s="41"/>
    </row>
    <row r="79" spans="1:4">
      <c r="A79" s="43"/>
      <c r="B79"/>
      <c r="D79" s="41"/>
    </row>
    <row r="80" spans="1:4">
      <c r="A80" s="43"/>
      <c r="B80"/>
      <c r="D80" s="41"/>
    </row>
    <row r="81" spans="1:4">
      <c r="A81" s="42"/>
      <c r="B81"/>
      <c r="D81" s="41"/>
    </row>
  </sheetData>
  <phoneticPr fontId="10" type="noConversion"/>
  <printOptions horizontalCentered="1"/>
  <pageMargins left="0.5" right="0.5" top="1" bottom="0.5" header="0.5" footer="0.5"/>
  <pageSetup scale="67" orientation="landscape" r:id="rId1"/>
  <headerFooter alignWithMargins="0">
    <oddHeader>&amp;RCASE NO. 2021-00214
FR_16(7)(b)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Atmos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Eric J Wilen</cp:lastModifiedBy>
  <cp:lastPrinted>2021-06-13T23:16:21Z</cp:lastPrinted>
  <dcterms:created xsi:type="dcterms:W3CDTF">2006-12-20T20:21:14Z</dcterms:created>
  <dcterms:modified xsi:type="dcterms:W3CDTF">2021-06-13T23:17:51Z</dcterms:modified>
</cp:coreProperties>
</file>