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dSt-KY Rate Case\2021 KY Rate Case\Direct Testimony\Christian\"/>
    </mc:Choice>
  </mc:AlternateContent>
  <xr:revisionPtr revIDLastSave="0" documentId="13_ncr:1_{F2821FE4-640F-43E4-BF54-96B1711F8256}" xr6:coauthVersionLast="47" xr6:coauthVersionMax="47" xr10:uidLastSave="{00000000-0000-0000-0000-000000000000}"/>
  <bookViews>
    <workbookView xWindow="-120" yWindow="-120" windowWidth="29040" windowHeight="15840" xr2:uid="{DCC9E865-87E4-4DBB-9678-1CDA53438AF0}"/>
  </bookViews>
  <sheets>
    <sheet name="JTC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#REF!</definedName>
    <definedName name="\c">#REF!</definedName>
    <definedName name="\f">#REF!</definedName>
    <definedName name="\g">#REF!</definedName>
    <definedName name="\p">#REF!</definedName>
    <definedName name="\s">#REF!</definedName>
    <definedName name="\z">#REF!</definedName>
    <definedName name="____W.O.R.K.B.O.O.K..C.O.N.T.E.N.T.S____">#REF!</definedName>
    <definedName name="_adj2">'[1]adjustment 1'!$F$8:$F$1901</definedName>
    <definedName name="_amt2">'[1]adjustment 1'!$BZ$8:$BZ$1901</definedName>
    <definedName name="_Order1" hidden="1">255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oc_table">#REF!</definedName>
    <definedName name="aLUG">[2]assump!$G$43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Name">[2]assump!$D$4</definedName>
    <definedName name="Category_Report">#REF!</definedName>
    <definedName name="CC_Spread">'[7]Tech Serv Mgr Data Entry'!$C$53:$I$133</definedName>
    <definedName name="chancom">[8]Columbus04!#REF!</definedName>
    <definedName name="chanpa">[8]Columbus04!#REF!</definedName>
    <definedName name="csDesignMode">1</definedName>
    <definedName name="Customer">[2]assump!$G$92:$G$131</definedName>
    <definedName name="cy_act">#REF!</definedName>
    <definedName name="cy_bud">#REF!</definedName>
    <definedName name="cy_v_bud">#REF!</definedName>
    <definedName name="cy_v_py">#REF!</definedName>
    <definedName name="data">#REF!</definedName>
    <definedName name="data2">#REF!</definedName>
    <definedName name="_xlnm.Database">#REF!</definedName>
    <definedName name="DATE">#REF!</definedName>
    <definedName name="Demand">[2]assump!$H$92:$H$131</definedName>
    <definedName name="DEPRECIATION">#REF!</definedName>
    <definedName name="Detail_Report">#REF!</definedName>
    <definedName name="ENERGAS_1080">#REF!</definedName>
    <definedName name="ENERGAS_1110">#REF!</definedName>
    <definedName name="EPSData">[9]EssEPS!$A$8:$CJ$45</definedName>
    <definedName name="expense_allocator">[10]Scenarios!$H$31</definedName>
    <definedName name="Fedtaxrate">'[11]WP B9-1'!#REF!</definedName>
    <definedName name="FIND">#REF!</definedName>
    <definedName name="FIT_RATE">#REF!</definedName>
    <definedName name="FIVE">#REF!</definedName>
    <definedName name="FOUR">#REF!</definedName>
    <definedName name="General">[12]Escalation!$C$7</definedName>
    <definedName name="GOEXP_MVG">[13]Input!$D$51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'[14]080 - April 1080 activity'!#REF!</definedName>
    <definedName name="infl05">#REF!</definedName>
    <definedName name="infl06">#REF!</definedName>
    <definedName name="infl09">'[12]CPI index'!#REF!</definedName>
    <definedName name="infl10">'[15]CPI index'!$B$23</definedName>
    <definedName name="Insurance">[12]Escalation!$C$8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V">#REF!</definedName>
    <definedName name="IVPAGE_1">#REF!</definedName>
    <definedName name="Labor">[12]Escalation!$C$6</definedName>
    <definedName name="labor05">#REF!</definedName>
    <definedName name="labor06">#REF!</definedName>
    <definedName name="lu">'[4]Rpt 1033-Feb05-Deprec. Exp.'!$J$3:$J$1706</definedName>
    <definedName name="lu_bu">#REF!</definedName>
    <definedName name="lut">'[1]adjustment 3'!$M$4:$M$371</definedName>
    <definedName name="MACROS">#REF!</definedName>
    <definedName name="medinfl05">#REF!</definedName>
    <definedName name="medinfl06">#REF!</definedName>
    <definedName name="mo">[3]summary!$A$2:$A$3577</definedName>
    <definedName name="MTX">#REF!</definedName>
    <definedName name="nBulk_Trans">[2]assump!$G$130:$L$130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NE">#REF!</definedName>
    <definedName name="OpCo_Factor">[10]Scenarios!#REF!</definedName>
    <definedName name="OPEB05">#REF!</definedName>
    <definedName name="OPEB06">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_xlnm.Print_Area" localSheetId="0">'JTC-2'!$A$1:$R$34</definedName>
    <definedName name="Print_Area_MI">'[16]Short Summary'!$A$7:$E$64</definedName>
    <definedName name="Print_Titles_MI">#REF!</definedName>
    <definedName name="PROPERTY">#REF!</definedName>
    <definedName name="py_act">#REF!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>[2]consol!$T$3:$AA$44,[2]consol!#REF!,[2]consol!$T$46:$AA$100,[2]consol!$T$103:$AA$114</definedName>
    <definedName name="rpt_DistributionSystems">[2]consol!$K$3:$R$44,[2]consol!#REF!,[2]consol!$K$46:$R$100,[2]consol!$K$103:$R$114</definedName>
    <definedName name="rpt_Network">'[5]TXU model'!$Z$3:$AH$44,'[5]TXU model'!#REF!,'[5]TXU model'!$Z$46:$AH$100</definedName>
    <definedName name="rpt_Property_Additions">'[5]TXU model'!$G$383:$L$409,'[5]TXU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>[2]consol!$B$3:$I$44,[2]consol!#REF!,[2]consol!$B$46:$I$100,[2]consol!$B$103:$I$114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sal_table">#REF!</definedName>
    <definedName name="SEBP05">#REF!</definedName>
    <definedName name="SEBP06">#REF!</definedName>
    <definedName name="Spread_Method">'[7]Tech Serv Mgr Data Entry'!$E$34:$Q$40</definedName>
    <definedName name="SS2005INFL">'[11]WP B9-1'!#REF!</definedName>
    <definedName name="SS2006INFL">'[11]WP B9-1'!#REF!</definedName>
    <definedName name="SSEXP_MVG">[13]Input!$D$43</definedName>
    <definedName name="SSEXP_PROFORMA">'[17]DATA INPUT'!$D$45</definedName>
    <definedName name="Statetax">'[11]WP B9-1'!#REF!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'[18]Jurisdiction Input'!$B$7</definedName>
    <definedName name="TLIG_1080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[10]Scenarios!#REF!</definedName>
    <definedName name="V">#REF!</definedName>
    <definedName name="WKG_1080">#REF!</definedName>
    <definedName name="WKG_1110">#REF!</definedName>
    <definedName name="WP_2_4">#REF!</definedName>
    <definedName name="WP_2_4_1">#REF!</definedName>
    <definedName name="WP_2_4_3">#REF!</definedName>
    <definedName name="WP_4_4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Q33" i="1" s="1"/>
  <c r="M32" i="1"/>
  <c r="I32" i="1"/>
  <c r="M31" i="1"/>
  <c r="I31" i="1"/>
  <c r="E31" i="1"/>
  <c r="P31" i="1"/>
  <c r="Q31" i="1" s="1"/>
  <c r="M30" i="1"/>
  <c r="I30" i="1"/>
  <c r="M29" i="1"/>
  <c r="I29" i="1"/>
  <c r="M27" i="1"/>
  <c r="I27" i="1"/>
  <c r="E23" i="1"/>
  <c r="I22" i="1"/>
  <c r="M21" i="1"/>
  <c r="I20" i="1"/>
  <c r="I18" i="1"/>
  <c r="P18" i="1"/>
  <c r="M17" i="1"/>
  <c r="E17" i="1"/>
  <c r="P16" i="1"/>
  <c r="M15" i="1"/>
  <c r="P14" i="1"/>
  <c r="E13" i="1"/>
  <c r="M11" i="1"/>
  <c r="E11" i="1"/>
  <c r="M10" i="1"/>
  <c r="E10" i="1"/>
  <c r="I9" i="1"/>
  <c r="I8" i="1"/>
  <c r="E8" i="1"/>
  <c r="I7" i="1"/>
  <c r="P7" i="1" l="1"/>
  <c r="P11" i="1"/>
  <c r="P15" i="1"/>
  <c r="P21" i="1"/>
  <c r="E12" i="1"/>
  <c r="I13" i="1"/>
  <c r="E14" i="1"/>
  <c r="M14" i="1"/>
  <c r="I15" i="1"/>
  <c r="M16" i="1"/>
  <c r="I19" i="1"/>
  <c r="M20" i="1"/>
  <c r="P30" i="1"/>
  <c r="Q30" i="1" s="1"/>
  <c r="H25" i="1"/>
  <c r="H34" i="1" s="1"/>
  <c r="C25" i="1"/>
  <c r="O8" i="1"/>
  <c r="D25" i="1"/>
  <c r="D34" i="1" s="1"/>
  <c r="L25" i="1"/>
  <c r="L34" i="1" s="1"/>
  <c r="P8" i="1"/>
  <c r="E9" i="1"/>
  <c r="P10" i="1"/>
  <c r="I11" i="1"/>
  <c r="M12" i="1"/>
  <c r="P13" i="1"/>
  <c r="M13" i="1"/>
  <c r="I14" i="1"/>
  <c r="I16" i="1"/>
  <c r="E19" i="1"/>
  <c r="E20" i="1"/>
  <c r="O20" i="1"/>
  <c r="I21" i="1"/>
  <c r="E22" i="1"/>
  <c r="M22" i="1"/>
  <c r="P23" i="1"/>
  <c r="M23" i="1"/>
  <c r="O12" i="1"/>
  <c r="K25" i="1"/>
  <c r="K34" i="1" s="1"/>
  <c r="P12" i="1"/>
  <c r="P17" i="1"/>
  <c r="G25" i="1"/>
  <c r="E7" i="1"/>
  <c r="M7" i="1"/>
  <c r="M8" i="1"/>
  <c r="P9" i="1"/>
  <c r="M9" i="1"/>
  <c r="I10" i="1"/>
  <c r="I12" i="1"/>
  <c r="E15" i="1"/>
  <c r="E16" i="1"/>
  <c r="O16" i="1"/>
  <c r="I17" i="1"/>
  <c r="E18" i="1"/>
  <c r="M18" i="1"/>
  <c r="P19" i="1"/>
  <c r="M19" i="1"/>
  <c r="P20" i="1"/>
  <c r="E21" i="1"/>
  <c r="P22" i="1"/>
  <c r="I23" i="1"/>
  <c r="G34" i="1"/>
  <c r="C34" i="1"/>
  <c r="P28" i="1"/>
  <c r="Q28" i="1" s="1"/>
  <c r="E28" i="1"/>
  <c r="O6" i="1"/>
  <c r="O7" i="1"/>
  <c r="O15" i="1"/>
  <c r="O19" i="1"/>
  <c r="O14" i="1"/>
  <c r="O18" i="1"/>
  <c r="Q18" i="1" s="1"/>
  <c r="O22" i="1"/>
  <c r="Q22" i="1" s="1"/>
  <c r="P29" i="1"/>
  <c r="Q29" i="1" s="1"/>
  <c r="E29" i="1"/>
  <c r="P32" i="1"/>
  <c r="Q32" i="1" s="1"/>
  <c r="E32" i="1"/>
  <c r="O11" i="1"/>
  <c r="O23" i="1"/>
  <c r="P6" i="1"/>
  <c r="Q7" i="1"/>
  <c r="O10" i="1"/>
  <c r="E6" i="1"/>
  <c r="I6" i="1"/>
  <c r="M6" i="1"/>
  <c r="O9" i="1"/>
  <c r="O13" i="1"/>
  <c r="O17" i="1"/>
  <c r="O21" i="1"/>
  <c r="Q21" i="1" s="1"/>
  <c r="P27" i="1"/>
  <c r="Q27" i="1" s="1"/>
  <c r="E27" i="1"/>
  <c r="I33" i="1"/>
  <c r="Q9" i="1" l="1"/>
  <c r="Q17" i="1"/>
  <c r="Q20" i="1"/>
  <c r="Q12" i="1"/>
  <c r="Q10" i="1"/>
  <c r="Q13" i="1"/>
  <c r="Q16" i="1"/>
  <c r="Q8" i="1"/>
  <c r="I25" i="1"/>
  <c r="E25" i="1"/>
  <c r="Q23" i="1"/>
  <c r="Q15" i="1"/>
  <c r="M25" i="1"/>
  <c r="P25" i="1"/>
  <c r="Q6" i="1"/>
  <c r="Q11" i="1"/>
  <c r="Q14" i="1"/>
  <c r="Q19" i="1"/>
  <c r="O25" i="1"/>
  <c r="P34" i="1" l="1"/>
  <c r="E34" i="1"/>
  <c r="O34" i="1"/>
  <c r="M34" i="1"/>
  <c r="I34" i="1"/>
  <c r="Q25" i="1"/>
  <c r="Q34" i="1" s="1"/>
</calcChain>
</file>

<file path=xl/sharedStrings.xml><?xml version="1.0" encoding="utf-8"?>
<sst xmlns="http://schemas.openxmlformats.org/spreadsheetml/2006/main" count="45" uniqueCount="36">
  <si>
    <t>O&amp;M by Cost Element</t>
  </si>
  <si>
    <t>Kentucky</t>
  </si>
  <si>
    <t>SSU</t>
  </si>
  <si>
    <t>Division General Office</t>
  </si>
  <si>
    <t>Total</t>
  </si>
  <si>
    <t>Base</t>
  </si>
  <si>
    <t>Test</t>
  </si>
  <si>
    <t>Difference</t>
  </si>
  <si>
    <t>Labor</t>
  </si>
  <si>
    <t>Benefits</t>
  </si>
  <si>
    <t>Employee Welfare</t>
  </si>
  <si>
    <t>Insurance</t>
  </si>
  <si>
    <t>Rent, Maint., &amp; Utilities</t>
  </si>
  <si>
    <t>Vehicles &amp; Equip</t>
  </si>
  <si>
    <t>Materials &amp; Supplies</t>
  </si>
  <si>
    <t>Information Technologies</t>
  </si>
  <si>
    <t>Telecom</t>
  </si>
  <si>
    <t>Marketing</t>
  </si>
  <si>
    <t>Directors &amp; Shareholders &amp;PR</t>
  </si>
  <si>
    <t>Dues &amp; Donations</t>
  </si>
  <si>
    <t>Print &amp; Postages</t>
  </si>
  <si>
    <t>Travel &amp; Entertainment</t>
  </si>
  <si>
    <t>Training</t>
  </si>
  <si>
    <t>Outside Services</t>
  </si>
  <si>
    <t>Provision for Bad Debt</t>
  </si>
  <si>
    <t>Miscellaneous</t>
  </si>
  <si>
    <t>Total O&amp;M Expenses</t>
  </si>
  <si>
    <t>RateMaking Adjustments:</t>
  </si>
  <si>
    <t>Advertising Adjustments</t>
  </si>
  <si>
    <t>Club Expenses</t>
  </si>
  <si>
    <t>Expense Report Exclusions</t>
  </si>
  <si>
    <t>SERP Expense</t>
  </si>
  <si>
    <t>Regulatory Asset Amortizations</t>
  </si>
  <si>
    <t>Incentive Compensation</t>
  </si>
  <si>
    <t>Director's and Retirement Expenses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</si>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</sst>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i/>
      <u/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3" applyFont="1"/>
    <xf numFmtId="0" fontId="2" fillId="0" borderId="0" xfId="3"/>
    <xf numFmtId="0" fontId="4" fillId="0" borderId="0" xfId="3" applyFont="1"/>
    <xf numFmtId="164" fontId="2" fillId="0" borderId="0" xfId="3" applyNumberFormat="1"/>
    <xf numFmtId="0" fontId="6" fillId="0" borderId="0" xfId="3" applyFont="1" applyAlignment="1">
      <alignment horizontal="center"/>
    </xf>
    <xf numFmtId="0" fontId="5" fillId="0" borderId="0" xfId="3" applyFont="1"/>
    <xf numFmtId="9" fontId="2" fillId="0" borderId="0" xfId="4" applyFont="1" applyFill="1"/>
    <xf numFmtId="165" fontId="7" fillId="0" borderId="0" xfId="4" applyNumberFormat="1" applyFont="1" applyFill="1"/>
    <xf numFmtId="165" fontId="2" fillId="0" borderId="0" xfId="4" applyNumberFormat="1" applyFont="1" applyFill="1"/>
    <xf numFmtId="0" fontId="8" fillId="0" borderId="0" xfId="3" applyFont="1" applyAlignment="1">
      <alignment horizontal="center"/>
    </xf>
    <xf numFmtId="165" fontId="2" fillId="0" borderId="0" xfId="5" applyNumberFormat="1" applyFont="1" applyFill="1"/>
    <xf numFmtId="164" fontId="2" fillId="0" borderId="0" xfId="6" applyNumberFormat="1" applyFont="1" applyFill="1"/>
    <xf numFmtId="166" fontId="2" fillId="0" borderId="0" xfId="1" applyNumberFormat="1" applyFont="1" applyFill="1"/>
    <xf numFmtId="9" fontId="2" fillId="0" borderId="0" xfId="2" applyFont="1" applyFill="1"/>
    <xf numFmtId="165" fontId="2" fillId="0" borderId="0" xfId="2" applyNumberFormat="1" applyFont="1" applyFill="1"/>
    <xf numFmtId="166" fontId="5" fillId="0" borderId="0" xfId="1" applyNumberFormat="1" applyFont="1" applyFill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</cellXfs>
  <cellStyles count="7">
    <cellStyle name="Comma 3" xfId="6" xr:uid="{7690D71D-BA6E-47E0-A13A-26191C696394}"/>
    <cellStyle name="Currency" xfId="1" builtinId="4"/>
    <cellStyle name="Normal" xfId="0" builtinId="0"/>
    <cellStyle name="Normal_13 MFR and Workpapers public 2007WP as filed" xfId="3" xr:uid="{B480B81F-EC49-4FD4-A7B1-41DAF333BC25}"/>
    <cellStyle name="Percent" xfId="2" builtinId="5"/>
    <cellStyle name="Percent 2" xfId="5" xr:uid="{5AF033B9-B88D-40E3-93FD-120094CC85A3}"/>
    <cellStyle name="Percent 5" xfId="4" xr:uid="{7CE2DB32-67FA-4EB2-93C8-44F0F93F7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MdSt-KY%20Rate%20Case/2015%20KY%20Rate%20Case/Revenue%20Requirement/workpapers/OM%20forecast-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MdSt-KY%20Rate%20Case/2015%20KY%20Rate%20Case/Revenue%20Requirement/workpapers/FY2009%20KY%20%20SSU%20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Requirements/Mid-States/GEORGIA/2004%20Case%20Dec%2004/Budget%20data/FY%202005%20Margin%20Model%20Mid-States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ion"/>
      <sheetName val="CPI index"/>
      <sheetName val="Div 2 retrieve"/>
      <sheetName val="Div 12 retrieve"/>
      <sheetName val="Div 91 retrieve"/>
      <sheetName val="Div 9 retrieve"/>
      <sheetName val="Div 2 forecast"/>
      <sheetName val="Div 12 forecast"/>
      <sheetName val="Div 91 forecast"/>
      <sheetName val="O&amp;M Comparison"/>
      <sheetName val="Div 9 forecast"/>
    </sheetNames>
    <sheetDataSet>
      <sheetData sheetId="0" refreshError="1">
        <row r="6">
          <cell r="C6">
            <v>0.03</v>
          </cell>
        </row>
        <row r="7">
          <cell r="C7">
            <v>2.7E-2</v>
          </cell>
        </row>
        <row r="8">
          <cell r="C8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Comparison"/>
      <sheetName val="Div 91 for schedule I"/>
      <sheetName val="Adjustments"/>
      <sheetName val="Escalation"/>
      <sheetName val="CPI index"/>
      <sheetName val="091retreive"/>
      <sheetName val="091 bud"/>
      <sheetName val="009retrieve"/>
      <sheetName val="009 bud"/>
      <sheetName val="002retrieve"/>
      <sheetName val="Sheet1"/>
      <sheetName val="002 bud"/>
      <sheetName val="012retreive"/>
      <sheetName val="012 bud"/>
      <sheetName val="SSU by cost center summary"/>
      <sheetName val="SSU by cost center Labor"/>
      <sheetName val="Labor"/>
      <sheetName val="Rent"/>
      <sheetName val="Billed to Div 009"/>
      <sheetName val="SSU By cost Center"/>
      <sheetName val="Summary 02 and 12"/>
      <sheetName val="010"/>
    </sheetNames>
    <sheetDataSet>
      <sheetData sheetId="0"/>
      <sheetData sheetId="1"/>
      <sheetData sheetId="2"/>
      <sheetData sheetId="3"/>
      <sheetData sheetId="4">
        <row r="23">
          <cell r="B23">
            <v>3.3255750665127426E-2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30F1-5109-4A3B-8030-8A2631A96AFC}">
  <sheetPr>
    <tabColor rgb="FFFFFFCC"/>
    <pageSetUpPr fitToPage="1"/>
  </sheetPr>
  <dimension ref="A1:R34"/>
  <sheetViews>
    <sheetView tabSelected="1" view="pageBreakPreview" zoomScale="90" zoomScaleNormal="80" zoomScaleSheetLayoutView="90" workbookViewId="0">
      <selection activeCell="C23" sqref="C23"/>
    </sheetView>
  </sheetViews>
  <sheetFormatPr defaultColWidth="9.140625" defaultRowHeight="12.75" x14ac:dyDescent="0.2"/>
  <cols>
    <col min="1" max="1" width="32.85546875" style="2" customWidth="1"/>
    <col min="2" max="2" width="1.140625" style="2" customWidth="1"/>
    <col min="3" max="3" width="13" style="2" customWidth="1"/>
    <col min="4" max="4" width="13.28515625" style="2" bestFit="1" customWidth="1"/>
    <col min="5" max="5" width="12.42578125" style="2" customWidth="1"/>
    <col min="6" max="6" width="9.140625" style="2"/>
    <col min="7" max="8" width="13" style="2" customWidth="1"/>
    <col min="9" max="9" width="12.85546875" style="2" bestFit="1" customWidth="1"/>
    <col min="10" max="10" width="9" style="2" customWidth="1"/>
    <col min="11" max="12" width="12.5703125" style="2" customWidth="1"/>
    <col min="13" max="13" width="11.140625" style="2" customWidth="1"/>
    <col min="14" max="14" width="6.85546875" style="2" bestFit="1" customWidth="1"/>
    <col min="15" max="15" width="13.7109375" style="2" customWidth="1"/>
    <col min="16" max="16" width="15.85546875" style="2" customWidth="1"/>
    <col min="17" max="17" width="12.5703125" style="2" customWidth="1"/>
    <col min="18" max="18" width="7" style="2" customWidth="1"/>
    <col min="19" max="19" width="6.85546875" style="2" customWidth="1"/>
    <col min="20" max="20" width="9.140625" style="2"/>
    <col min="21" max="21" width="8.42578125" style="2" customWidth="1"/>
    <col min="22" max="22" width="12.140625" style="2" customWidth="1"/>
    <col min="23" max="23" width="11.140625" style="2" bestFit="1" customWidth="1"/>
    <col min="24" max="24" width="11.7109375" style="2" bestFit="1" customWidth="1"/>
    <col min="25" max="252" width="9.140625" style="2"/>
    <col min="253" max="253" width="37.5703125" style="2" bestFit="1" customWidth="1"/>
    <col min="254" max="254" width="2.5703125" style="2" customWidth="1"/>
    <col min="255" max="255" width="14" style="2" bestFit="1" customWidth="1"/>
    <col min="256" max="256" width="12.85546875" style="2" bestFit="1" customWidth="1"/>
    <col min="257" max="257" width="11.85546875" style="2" bestFit="1" customWidth="1"/>
    <col min="258" max="258" width="1" style="2" customWidth="1"/>
    <col min="259" max="259" width="15.140625" style="2" bestFit="1" customWidth="1"/>
    <col min="260" max="260" width="14.5703125" style="2" bestFit="1" customWidth="1"/>
    <col min="261" max="261" width="14.42578125" style="2" customWidth="1"/>
    <col min="262" max="262" width="1.140625" style="2" customWidth="1"/>
    <col min="263" max="264" width="14.5703125" style="2" bestFit="1" customWidth="1"/>
    <col min="265" max="265" width="13.5703125" style="2" bestFit="1" customWidth="1"/>
    <col min="266" max="266" width="1.28515625" style="2" customWidth="1"/>
    <col min="267" max="267" width="11.28515625" style="2" bestFit="1" customWidth="1"/>
    <col min="268" max="268" width="12.85546875" style="2" bestFit="1" customWidth="1"/>
    <col min="269" max="269" width="10.85546875" style="2" bestFit="1" customWidth="1"/>
    <col min="270" max="270" width="9.28515625" style="2" bestFit="1" customWidth="1"/>
    <col min="271" max="271" width="9.140625" style="2"/>
    <col min="272" max="274" width="18" style="2" customWidth="1"/>
    <col min="275" max="508" width="9.140625" style="2"/>
    <col min="509" max="509" width="37.5703125" style="2" bestFit="1" customWidth="1"/>
    <col min="510" max="510" width="2.5703125" style="2" customWidth="1"/>
    <col min="511" max="511" width="14" style="2" bestFit="1" customWidth="1"/>
    <col min="512" max="512" width="12.85546875" style="2" bestFit="1" customWidth="1"/>
    <col min="513" max="513" width="11.85546875" style="2" bestFit="1" customWidth="1"/>
    <col min="514" max="514" width="1" style="2" customWidth="1"/>
    <col min="515" max="515" width="15.140625" style="2" bestFit="1" customWidth="1"/>
    <col min="516" max="516" width="14.5703125" style="2" bestFit="1" customWidth="1"/>
    <col min="517" max="517" width="14.42578125" style="2" customWidth="1"/>
    <col min="518" max="518" width="1.140625" style="2" customWidth="1"/>
    <col min="519" max="520" width="14.5703125" style="2" bestFit="1" customWidth="1"/>
    <col min="521" max="521" width="13.5703125" style="2" bestFit="1" customWidth="1"/>
    <col min="522" max="522" width="1.28515625" style="2" customWidth="1"/>
    <col min="523" max="523" width="11.28515625" style="2" bestFit="1" customWidth="1"/>
    <col min="524" max="524" width="12.85546875" style="2" bestFit="1" customWidth="1"/>
    <col min="525" max="525" width="10.85546875" style="2" bestFit="1" customWidth="1"/>
    <col min="526" max="526" width="9.28515625" style="2" bestFit="1" customWidth="1"/>
    <col min="527" max="527" width="9.140625" style="2"/>
    <col min="528" max="530" width="18" style="2" customWidth="1"/>
    <col min="531" max="764" width="9.140625" style="2"/>
    <col min="765" max="765" width="37.5703125" style="2" bestFit="1" customWidth="1"/>
    <col min="766" max="766" width="2.5703125" style="2" customWidth="1"/>
    <col min="767" max="767" width="14" style="2" bestFit="1" customWidth="1"/>
    <col min="768" max="768" width="12.85546875" style="2" bestFit="1" customWidth="1"/>
    <col min="769" max="769" width="11.85546875" style="2" bestFit="1" customWidth="1"/>
    <col min="770" max="770" width="1" style="2" customWidth="1"/>
    <col min="771" max="771" width="15.140625" style="2" bestFit="1" customWidth="1"/>
    <col min="772" max="772" width="14.5703125" style="2" bestFit="1" customWidth="1"/>
    <col min="773" max="773" width="14.42578125" style="2" customWidth="1"/>
    <col min="774" max="774" width="1.140625" style="2" customWidth="1"/>
    <col min="775" max="776" width="14.5703125" style="2" bestFit="1" customWidth="1"/>
    <col min="777" max="777" width="13.5703125" style="2" bestFit="1" customWidth="1"/>
    <col min="778" max="778" width="1.28515625" style="2" customWidth="1"/>
    <col min="779" max="779" width="11.28515625" style="2" bestFit="1" customWidth="1"/>
    <col min="780" max="780" width="12.85546875" style="2" bestFit="1" customWidth="1"/>
    <col min="781" max="781" width="10.85546875" style="2" bestFit="1" customWidth="1"/>
    <col min="782" max="782" width="9.28515625" style="2" bestFit="1" customWidth="1"/>
    <col min="783" max="783" width="9.140625" style="2"/>
    <col min="784" max="786" width="18" style="2" customWidth="1"/>
    <col min="787" max="1020" width="9.140625" style="2"/>
    <col min="1021" max="1021" width="37.5703125" style="2" bestFit="1" customWidth="1"/>
    <col min="1022" max="1022" width="2.5703125" style="2" customWidth="1"/>
    <col min="1023" max="1023" width="14" style="2" bestFit="1" customWidth="1"/>
    <col min="1024" max="1024" width="12.85546875" style="2" bestFit="1" customWidth="1"/>
    <col min="1025" max="1025" width="11.85546875" style="2" bestFit="1" customWidth="1"/>
    <col min="1026" max="1026" width="1" style="2" customWidth="1"/>
    <col min="1027" max="1027" width="15.140625" style="2" bestFit="1" customWidth="1"/>
    <col min="1028" max="1028" width="14.5703125" style="2" bestFit="1" customWidth="1"/>
    <col min="1029" max="1029" width="14.42578125" style="2" customWidth="1"/>
    <col min="1030" max="1030" width="1.140625" style="2" customWidth="1"/>
    <col min="1031" max="1032" width="14.5703125" style="2" bestFit="1" customWidth="1"/>
    <col min="1033" max="1033" width="13.5703125" style="2" bestFit="1" customWidth="1"/>
    <col min="1034" max="1034" width="1.28515625" style="2" customWidth="1"/>
    <col min="1035" max="1035" width="11.28515625" style="2" bestFit="1" customWidth="1"/>
    <col min="1036" max="1036" width="12.85546875" style="2" bestFit="1" customWidth="1"/>
    <col min="1037" max="1037" width="10.85546875" style="2" bestFit="1" customWidth="1"/>
    <col min="1038" max="1038" width="9.28515625" style="2" bestFit="1" customWidth="1"/>
    <col min="1039" max="1039" width="9.140625" style="2"/>
    <col min="1040" max="1042" width="18" style="2" customWidth="1"/>
    <col min="1043" max="1276" width="9.140625" style="2"/>
    <col min="1277" max="1277" width="37.5703125" style="2" bestFit="1" customWidth="1"/>
    <col min="1278" max="1278" width="2.5703125" style="2" customWidth="1"/>
    <col min="1279" max="1279" width="14" style="2" bestFit="1" customWidth="1"/>
    <col min="1280" max="1280" width="12.85546875" style="2" bestFit="1" customWidth="1"/>
    <col min="1281" max="1281" width="11.85546875" style="2" bestFit="1" customWidth="1"/>
    <col min="1282" max="1282" width="1" style="2" customWidth="1"/>
    <col min="1283" max="1283" width="15.140625" style="2" bestFit="1" customWidth="1"/>
    <col min="1284" max="1284" width="14.5703125" style="2" bestFit="1" customWidth="1"/>
    <col min="1285" max="1285" width="14.42578125" style="2" customWidth="1"/>
    <col min="1286" max="1286" width="1.140625" style="2" customWidth="1"/>
    <col min="1287" max="1288" width="14.5703125" style="2" bestFit="1" customWidth="1"/>
    <col min="1289" max="1289" width="13.5703125" style="2" bestFit="1" customWidth="1"/>
    <col min="1290" max="1290" width="1.28515625" style="2" customWidth="1"/>
    <col min="1291" max="1291" width="11.28515625" style="2" bestFit="1" customWidth="1"/>
    <col min="1292" max="1292" width="12.85546875" style="2" bestFit="1" customWidth="1"/>
    <col min="1293" max="1293" width="10.85546875" style="2" bestFit="1" customWidth="1"/>
    <col min="1294" max="1294" width="9.28515625" style="2" bestFit="1" customWidth="1"/>
    <col min="1295" max="1295" width="9.140625" style="2"/>
    <col min="1296" max="1298" width="18" style="2" customWidth="1"/>
    <col min="1299" max="1532" width="9.140625" style="2"/>
    <col min="1533" max="1533" width="37.5703125" style="2" bestFit="1" customWidth="1"/>
    <col min="1534" max="1534" width="2.5703125" style="2" customWidth="1"/>
    <col min="1535" max="1535" width="14" style="2" bestFit="1" customWidth="1"/>
    <col min="1536" max="1536" width="12.85546875" style="2" bestFit="1" customWidth="1"/>
    <col min="1537" max="1537" width="11.85546875" style="2" bestFit="1" customWidth="1"/>
    <col min="1538" max="1538" width="1" style="2" customWidth="1"/>
    <col min="1539" max="1539" width="15.140625" style="2" bestFit="1" customWidth="1"/>
    <col min="1540" max="1540" width="14.5703125" style="2" bestFit="1" customWidth="1"/>
    <col min="1541" max="1541" width="14.42578125" style="2" customWidth="1"/>
    <col min="1542" max="1542" width="1.140625" style="2" customWidth="1"/>
    <col min="1543" max="1544" width="14.5703125" style="2" bestFit="1" customWidth="1"/>
    <col min="1545" max="1545" width="13.5703125" style="2" bestFit="1" customWidth="1"/>
    <col min="1546" max="1546" width="1.28515625" style="2" customWidth="1"/>
    <col min="1547" max="1547" width="11.28515625" style="2" bestFit="1" customWidth="1"/>
    <col min="1548" max="1548" width="12.85546875" style="2" bestFit="1" customWidth="1"/>
    <col min="1549" max="1549" width="10.85546875" style="2" bestFit="1" customWidth="1"/>
    <col min="1550" max="1550" width="9.28515625" style="2" bestFit="1" customWidth="1"/>
    <col min="1551" max="1551" width="9.140625" style="2"/>
    <col min="1552" max="1554" width="18" style="2" customWidth="1"/>
    <col min="1555" max="1788" width="9.140625" style="2"/>
    <col min="1789" max="1789" width="37.5703125" style="2" bestFit="1" customWidth="1"/>
    <col min="1790" max="1790" width="2.5703125" style="2" customWidth="1"/>
    <col min="1791" max="1791" width="14" style="2" bestFit="1" customWidth="1"/>
    <col min="1792" max="1792" width="12.85546875" style="2" bestFit="1" customWidth="1"/>
    <col min="1793" max="1793" width="11.85546875" style="2" bestFit="1" customWidth="1"/>
    <col min="1794" max="1794" width="1" style="2" customWidth="1"/>
    <col min="1795" max="1795" width="15.140625" style="2" bestFit="1" customWidth="1"/>
    <col min="1796" max="1796" width="14.5703125" style="2" bestFit="1" customWidth="1"/>
    <col min="1797" max="1797" width="14.42578125" style="2" customWidth="1"/>
    <col min="1798" max="1798" width="1.140625" style="2" customWidth="1"/>
    <col min="1799" max="1800" width="14.5703125" style="2" bestFit="1" customWidth="1"/>
    <col min="1801" max="1801" width="13.5703125" style="2" bestFit="1" customWidth="1"/>
    <col min="1802" max="1802" width="1.28515625" style="2" customWidth="1"/>
    <col min="1803" max="1803" width="11.28515625" style="2" bestFit="1" customWidth="1"/>
    <col min="1804" max="1804" width="12.85546875" style="2" bestFit="1" customWidth="1"/>
    <col min="1805" max="1805" width="10.85546875" style="2" bestFit="1" customWidth="1"/>
    <col min="1806" max="1806" width="9.28515625" style="2" bestFit="1" customWidth="1"/>
    <col min="1807" max="1807" width="9.140625" style="2"/>
    <col min="1808" max="1810" width="18" style="2" customWidth="1"/>
    <col min="1811" max="2044" width="9.140625" style="2"/>
    <col min="2045" max="2045" width="37.5703125" style="2" bestFit="1" customWidth="1"/>
    <col min="2046" max="2046" width="2.5703125" style="2" customWidth="1"/>
    <col min="2047" max="2047" width="14" style="2" bestFit="1" customWidth="1"/>
    <col min="2048" max="2048" width="12.85546875" style="2" bestFit="1" customWidth="1"/>
    <col min="2049" max="2049" width="11.85546875" style="2" bestFit="1" customWidth="1"/>
    <col min="2050" max="2050" width="1" style="2" customWidth="1"/>
    <col min="2051" max="2051" width="15.140625" style="2" bestFit="1" customWidth="1"/>
    <col min="2052" max="2052" width="14.5703125" style="2" bestFit="1" customWidth="1"/>
    <col min="2053" max="2053" width="14.42578125" style="2" customWidth="1"/>
    <col min="2054" max="2054" width="1.140625" style="2" customWidth="1"/>
    <col min="2055" max="2056" width="14.5703125" style="2" bestFit="1" customWidth="1"/>
    <col min="2057" max="2057" width="13.5703125" style="2" bestFit="1" customWidth="1"/>
    <col min="2058" max="2058" width="1.28515625" style="2" customWidth="1"/>
    <col min="2059" max="2059" width="11.28515625" style="2" bestFit="1" customWidth="1"/>
    <col min="2060" max="2060" width="12.85546875" style="2" bestFit="1" customWidth="1"/>
    <col min="2061" max="2061" width="10.85546875" style="2" bestFit="1" customWidth="1"/>
    <col min="2062" max="2062" width="9.28515625" style="2" bestFit="1" customWidth="1"/>
    <col min="2063" max="2063" width="9.140625" style="2"/>
    <col min="2064" max="2066" width="18" style="2" customWidth="1"/>
    <col min="2067" max="2300" width="9.140625" style="2"/>
    <col min="2301" max="2301" width="37.5703125" style="2" bestFit="1" customWidth="1"/>
    <col min="2302" max="2302" width="2.5703125" style="2" customWidth="1"/>
    <col min="2303" max="2303" width="14" style="2" bestFit="1" customWidth="1"/>
    <col min="2304" max="2304" width="12.85546875" style="2" bestFit="1" customWidth="1"/>
    <col min="2305" max="2305" width="11.85546875" style="2" bestFit="1" customWidth="1"/>
    <col min="2306" max="2306" width="1" style="2" customWidth="1"/>
    <col min="2307" max="2307" width="15.140625" style="2" bestFit="1" customWidth="1"/>
    <col min="2308" max="2308" width="14.5703125" style="2" bestFit="1" customWidth="1"/>
    <col min="2309" max="2309" width="14.42578125" style="2" customWidth="1"/>
    <col min="2310" max="2310" width="1.140625" style="2" customWidth="1"/>
    <col min="2311" max="2312" width="14.5703125" style="2" bestFit="1" customWidth="1"/>
    <col min="2313" max="2313" width="13.5703125" style="2" bestFit="1" customWidth="1"/>
    <col min="2314" max="2314" width="1.28515625" style="2" customWidth="1"/>
    <col min="2315" max="2315" width="11.28515625" style="2" bestFit="1" customWidth="1"/>
    <col min="2316" max="2316" width="12.85546875" style="2" bestFit="1" customWidth="1"/>
    <col min="2317" max="2317" width="10.85546875" style="2" bestFit="1" customWidth="1"/>
    <col min="2318" max="2318" width="9.28515625" style="2" bestFit="1" customWidth="1"/>
    <col min="2319" max="2319" width="9.140625" style="2"/>
    <col min="2320" max="2322" width="18" style="2" customWidth="1"/>
    <col min="2323" max="2556" width="9.140625" style="2"/>
    <col min="2557" max="2557" width="37.5703125" style="2" bestFit="1" customWidth="1"/>
    <col min="2558" max="2558" width="2.5703125" style="2" customWidth="1"/>
    <col min="2559" max="2559" width="14" style="2" bestFit="1" customWidth="1"/>
    <col min="2560" max="2560" width="12.85546875" style="2" bestFit="1" customWidth="1"/>
    <col min="2561" max="2561" width="11.85546875" style="2" bestFit="1" customWidth="1"/>
    <col min="2562" max="2562" width="1" style="2" customWidth="1"/>
    <col min="2563" max="2563" width="15.140625" style="2" bestFit="1" customWidth="1"/>
    <col min="2564" max="2564" width="14.5703125" style="2" bestFit="1" customWidth="1"/>
    <col min="2565" max="2565" width="14.42578125" style="2" customWidth="1"/>
    <col min="2566" max="2566" width="1.140625" style="2" customWidth="1"/>
    <col min="2567" max="2568" width="14.5703125" style="2" bestFit="1" customWidth="1"/>
    <col min="2569" max="2569" width="13.5703125" style="2" bestFit="1" customWidth="1"/>
    <col min="2570" max="2570" width="1.28515625" style="2" customWidth="1"/>
    <col min="2571" max="2571" width="11.28515625" style="2" bestFit="1" customWidth="1"/>
    <col min="2572" max="2572" width="12.85546875" style="2" bestFit="1" customWidth="1"/>
    <col min="2573" max="2573" width="10.85546875" style="2" bestFit="1" customWidth="1"/>
    <col min="2574" max="2574" width="9.28515625" style="2" bestFit="1" customWidth="1"/>
    <col min="2575" max="2575" width="9.140625" style="2"/>
    <col min="2576" max="2578" width="18" style="2" customWidth="1"/>
    <col min="2579" max="2812" width="9.140625" style="2"/>
    <col min="2813" max="2813" width="37.5703125" style="2" bestFit="1" customWidth="1"/>
    <col min="2814" max="2814" width="2.5703125" style="2" customWidth="1"/>
    <col min="2815" max="2815" width="14" style="2" bestFit="1" customWidth="1"/>
    <col min="2816" max="2816" width="12.85546875" style="2" bestFit="1" customWidth="1"/>
    <col min="2817" max="2817" width="11.85546875" style="2" bestFit="1" customWidth="1"/>
    <col min="2818" max="2818" width="1" style="2" customWidth="1"/>
    <col min="2819" max="2819" width="15.140625" style="2" bestFit="1" customWidth="1"/>
    <col min="2820" max="2820" width="14.5703125" style="2" bestFit="1" customWidth="1"/>
    <col min="2821" max="2821" width="14.42578125" style="2" customWidth="1"/>
    <col min="2822" max="2822" width="1.140625" style="2" customWidth="1"/>
    <col min="2823" max="2824" width="14.5703125" style="2" bestFit="1" customWidth="1"/>
    <col min="2825" max="2825" width="13.5703125" style="2" bestFit="1" customWidth="1"/>
    <col min="2826" max="2826" width="1.28515625" style="2" customWidth="1"/>
    <col min="2827" max="2827" width="11.28515625" style="2" bestFit="1" customWidth="1"/>
    <col min="2828" max="2828" width="12.85546875" style="2" bestFit="1" customWidth="1"/>
    <col min="2829" max="2829" width="10.85546875" style="2" bestFit="1" customWidth="1"/>
    <col min="2830" max="2830" width="9.28515625" style="2" bestFit="1" customWidth="1"/>
    <col min="2831" max="2831" width="9.140625" style="2"/>
    <col min="2832" max="2834" width="18" style="2" customWidth="1"/>
    <col min="2835" max="3068" width="9.140625" style="2"/>
    <col min="3069" max="3069" width="37.5703125" style="2" bestFit="1" customWidth="1"/>
    <col min="3070" max="3070" width="2.5703125" style="2" customWidth="1"/>
    <col min="3071" max="3071" width="14" style="2" bestFit="1" customWidth="1"/>
    <col min="3072" max="3072" width="12.85546875" style="2" bestFit="1" customWidth="1"/>
    <col min="3073" max="3073" width="11.85546875" style="2" bestFit="1" customWidth="1"/>
    <col min="3074" max="3074" width="1" style="2" customWidth="1"/>
    <col min="3075" max="3075" width="15.140625" style="2" bestFit="1" customWidth="1"/>
    <col min="3076" max="3076" width="14.5703125" style="2" bestFit="1" customWidth="1"/>
    <col min="3077" max="3077" width="14.42578125" style="2" customWidth="1"/>
    <col min="3078" max="3078" width="1.140625" style="2" customWidth="1"/>
    <col min="3079" max="3080" width="14.5703125" style="2" bestFit="1" customWidth="1"/>
    <col min="3081" max="3081" width="13.5703125" style="2" bestFit="1" customWidth="1"/>
    <col min="3082" max="3082" width="1.28515625" style="2" customWidth="1"/>
    <col min="3083" max="3083" width="11.28515625" style="2" bestFit="1" customWidth="1"/>
    <col min="3084" max="3084" width="12.85546875" style="2" bestFit="1" customWidth="1"/>
    <col min="3085" max="3085" width="10.85546875" style="2" bestFit="1" customWidth="1"/>
    <col min="3086" max="3086" width="9.28515625" style="2" bestFit="1" customWidth="1"/>
    <col min="3087" max="3087" width="9.140625" style="2"/>
    <col min="3088" max="3090" width="18" style="2" customWidth="1"/>
    <col min="3091" max="3324" width="9.140625" style="2"/>
    <col min="3325" max="3325" width="37.5703125" style="2" bestFit="1" customWidth="1"/>
    <col min="3326" max="3326" width="2.5703125" style="2" customWidth="1"/>
    <col min="3327" max="3327" width="14" style="2" bestFit="1" customWidth="1"/>
    <col min="3328" max="3328" width="12.85546875" style="2" bestFit="1" customWidth="1"/>
    <col min="3329" max="3329" width="11.85546875" style="2" bestFit="1" customWidth="1"/>
    <col min="3330" max="3330" width="1" style="2" customWidth="1"/>
    <col min="3331" max="3331" width="15.140625" style="2" bestFit="1" customWidth="1"/>
    <col min="3332" max="3332" width="14.5703125" style="2" bestFit="1" customWidth="1"/>
    <col min="3333" max="3333" width="14.42578125" style="2" customWidth="1"/>
    <col min="3334" max="3334" width="1.140625" style="2" customWidth="1"/>
    <col min="3335" max="3336" width="14.5703125" style="2" bestFit="1" customWidth="1"/>
    <col min="3337" max="3337" width="13.5703125" style="2" bestFit="1" customWidth="1"/>
    <col min="3338" max="3338" width="1.28515625" style="2" customWidth="1"/>
    <col min="3339" max="3339" width="11.28515625" style="2" bestFit="1" customWidth="1"/>
    <col min="3340" max="3340" width="12.85546875" style="2" bestFit="1" customWidth="1"/>
    <col min="3341" max="3341" width="10.85546875" style="2" bestFit="1" customWidth="1"/>
    <col min="3342" max="3342" width="9.28515625" style="2" bestFit="1" customWidth="1"/>
    <col min="3343" max="3343" width="9.140625" style="2"/>
    <col min="3344" max="3346" width="18" style="2" customWidth="1"/>
    <col min="3347" max="3580" width="9.140625" style="2"/>
    <col min="3581" max="3581" width="37.5703125" style="2" bestFit="1" customWidth="1"/>
    <col min="3582" max="3582" width="2.5703125" style="2" customWidth="1"/>
    <col min="3583" max="3583" width="14" style="2" bestFit="1" customWidth="1"/>
    <col min="3584" max="3584" width="12.85546875" style="2" bestFit="1" customWidth="1"/>
    <col min="3585" max="3585" width="11.85546875" style="2" bestFit="1" customWidth="1"/>
    <col min="3586" max="3586" width="1" style="2" customWidth="1"/>
    <col min="3587" max="3587" width="15.140625" style="2" bestFit="1" customWidth="1"/>
    <col min="3588" max="3588" width="14.5703125" style="2" bestFit="1" customWidth="1"/>
    <col min="3589" max="3589" width="14.42578125" style="2" customWidth="1"/>
    <col min="3590" max="3590" width="1.140625" style="2" customWidth="1"/>
    <col min="3591" max="3592" width="14.5703125" style="2" bestFit="1" customWidth="1"/>
    <col min="3593" max="3593" width="13.5703125" style="2" bestFit="1" customWidth="1"/>
    <col min="3594" max="3594" width="1.28515625" style="2" customWidth="1"/>
    <col min="3595" max="3595" width="11.28515625" style="2" bestFit="1" customWidth="1"/>
    <col min="3596" max="3596" width="12.85546875" style="2" bestFit="1" customWidth="1"/>
    <col min="3597" max="3597" width="10.85546875" style="2" bestFit="1" customWidth="1"/>
    <col min="3598" max="3598" width="9.28515625" style="2" bestFit="1" customWidth="1"/>
    <col min="3599" max="3599" width="9.140625" style="2"/>
    <col min="3600" max="3602" width="18" style="2" customWidth="1"/>
    <col min="3603" max="3836" width="9.140625" style="2"/>
    <col min="3837" max="3837" width="37.5703125" style="2" bestFit="1" customWidth="1"/>
    <col min="3838" max="3838" width="2.5703125" style="2" customWidth="1"/>
    <col min="3839" max="3839" width="14" style="2" bestFit="1" customWidth="1"/>
    <col min="3840" max="3840" width="12.85546875" style="2" bestFit="1" customWidth="1"/>
    <col min="3841" max="3841" width="11.85546875" style="2" bestFit="1" customWidth="1"/>
    <col min="3842" max="3842" width="1" style="2" customWidth="1"/>
    <col min="3843" max="3843" width="15.140625" style="2" bestFit="1" customWidth="1"/>
    <col min="3844" max="3844" width="14.5703125" style="2" bestFit="1" customWidth="1"/>
    <col min="3845" max="3845" width="14.42578125" style="2" customWidth="1"/>
    <col min="3846" max="3846" width="1.140625" style="2" customWidth="1"/>
    <col min="3847" max="3848" width="14.5703125" style="2" bestFit="1" customWidth="1"/>
    <col min="3849" max="3849" width="13.5703125" style="2" bestFit="1" customWidth="1"/>
    <col min="3850" max="3850" width="1.28515625" style="2" customWidth="1"/>
    <col min="3851" max="3851" width="11.28515625" style="2" bestFit="1" customWidth="1"/>
    <col min="3852" max="3852" width="12.85546875" style="2" bestFit="1" customWidth="1"/>
    <col min="3853" max="3853" width="10.85546875" style="2" bestFit="1" customWidth="1"/>
    <col min="3854" max="3854" width="9.28515625" style="2" bestFit="1" customWidth="1"/>
    <col min="3855" max="3855" width="9.140625" style="2"/>
    <col min="3856" max="3858" width="18" style="2" customWidth="1"/>
    <col min="3859" max="4092" width="9.140625" style="2"/>
    <col min="4093" max="4093" width="37.5703125" style="2" bestFit="1" customWidth="1"/>
    <col min="4094" max="4094" width="2.5703125" style="2" customWidth="1"/>
    <col min="4095" max="4095" width="14" style="2" bestFit="1" customWidth="1"/>
    <col min="4096" max="4096" width="12.85546875" style="2" bestFit="1" customWidth="1"/>
    <col min="4097" max="4097" width="11.85546875" style="2" bestFit="1" customWidth="1"/>
    <col min="4098" max="4098" width="1" style="2" customWidth="1"/>
    <col min="4099" max="4099" width="15.140625" style="2" bestFit="1" customWidth="1"/>
    <col min="4100" max="4100" width="14.5703125" style="2" bestFit="1" customWidth="1"/>
    <col min="4101" max="4101" width="14.42578125" style="2" customWidth="1"/>
    <col min="4102" max="4102" width="1.140625" style="2" customWidth="1"/>
    <col min="4103" max="4104" width="14.5703125" style="2" bestFit="1" customWidth="1"/>
    <col min="4105" max="4105" width="13.5703125" style="2" bestFit="1" customWidth="1"/>
    <col min="4106" max="4106" width="1.28515625" style="2" customWidth="1"/>
    <col min="4107" max="4107" width="11.28515625" style="2" bestFit="1" customWidth="1"/>
    <col min="4108" max="4108" width="12.85546875" style="2" bestFit="1" customWidth="1"/>
    <col min="4109" max="4109" width="10.85546875" style="2" bestFit="1" customWidth="1"/>
    <col min="4110" max="4110" width="9.28515625" style="2" bestFit="1" customWidth="1"/>
    <col min="4111" max="4111" width="9.140625" style="2"/>
    <col min="4112" max="4114" width="18" style="2" customWidth="1"/>
    <col min="4115" max="4348" width="9.140625" style="2"/>
    <col min="4349" max="4349" width="37.5703125" style="2" bestFit="1" customWidth="1"/>
    <col min="4350" max="4350" width="2.5703125" style="2" customWidth="1"/>
    <col min="4351" max="4351" width="14" style="2" bestFit="1" customWidth="1"/>
    <col min="4352" max="4352" width="12.85546875" style="2" bestFit="1" customWidth="1"/>
    <col min="4353" max="4353" width="11.85546875" style="2" bestFit="1" customWidth="1"/>
    <col min="4354" max="4354" width="1" style="2" customWidth="1"/>
    <col min="4355" max="4355" width="15.140625" style="2" bestFit="1" customWidth="1"/>
    <col min="4356" max="4356" width="14.5703125" style="2" bestFit="1" customWidth="1"/>
    <col min="4357" max="4357" width="14.42578125" style="2" customWidth="1"/>
    <col min="4358" max="4358" width="1.140625" style="2" customWidth="1"/>
    <col min="4359" max="4360" width="14.5703125" style="2" bestFit="1" customWidth="1"/>
    <col min="4361" max="4361" width="13.5703125" style="2" bestFit="1" customWidth="1"/>
    <col min="4362" max="4362" width="1.28515625" style="2" customWidth="1"/>
    <col min="4363" max="4363" width="11.28515625" style="2" bestFit="1" customWidth="1"/>
    <col min="4364" max="4364" width="12.85546875" style="2" bestFit="1" customWidth="1"/>
    <col min="4365" max="4365" width="10.85546875" style="2" bestFit="1" customWidth="1"/>
    <col min="4366" max="4366" width="9.28515625" style="2" bestFit="1" customWidth="1"/>
    <col min="4367" max="4367" width="9.140625" style="2"/>
    <col min="4368" max="4370" width="18" style="2" customWidth="1"/>
    <col min="4371" max="4604" width="9.140625" style="2"/>
    <col min="4605" max="4605" width="37.5703125" style="2" bestFit="1" customWidth="1"/>
    <col min="4606" max="4606" width="2.5703125" style="2" customWidth="1"/>
    <col min="4607" max="4607" width="14" style="2" bestFit="1" customWidth="1"/>
    <col min="4608" max="4608" width="12.85546875" style="2" bestFit="1" customWidth="1"/>
    <col min="4609" max="4609" width="11.85546875" style="2" bestFit="1" customWidth="1"/>
    <col min="4610" max="4610" width="1" style="2" customWidth="1"/>
    <col min="4611" max="4611" width="15.140625" style="2" bestFit="1" customWidth="1"/>
    <col min="4612" max="4612" width="14.5703125" style="2" bestFit="1" customWidth="1"/>
    <col min="4613" max="4613" width="14.42578125" style="2" customWidth="1"/>
    <col min="4614" max="4614" width="1.140625" style="2" customWidth="1"/>
    <col min="4615" max="4616" width="14.5703125" style="2" bestFit="1" customWidth="1"/>
    <col min="4617" max="4617" width="13.5703125" style="2" bestFit="1" customWidth="1"/>
    <col min="4618" max="4618" width="1.28515625" style="2" customWidth="1"/>
    <col min="4619" max="4619" width="11.28515625" style="2" bestFit="1" customWidth="1"/>
    <col min="4620" max="4620" width="12.85546875" style="2" bestFit="1" customWidth="1"/>
    <col min="4621" max="4621" width="10.85546875" style="2" bestFit="1" customWidth="1"/>
    <col min="4622" max="4622" width="9.28515625" style="2" bestFit="1" customWidth="1"/>
    <col min="4623" max="4623" width="9.140625" style="2"/>
    <col min="4624" max="4626" width="18" style="2" customWidth="1"/>
    <col min="4627" max="4860" width="9.140625" style="2"/>
    <col min="4861" max="4861" width="37.5703125" style="2" bestFit="1" customWidth="1"/>
    <col min="4862" max="4862" width="2.5703125" style="2" customWidth="1"/>
    <col min="4863" max="4863" width="14" style="2" bestFit="1" customWidth="1"/>
    <col min="4864" max="4864" width="12.85546875" style="2" bestFit="1" customWidth="1"/>
    <col min="4865" max="4865" width="11.85546875" style="2" bestFit="1" customWidth="1"/>
    <col min="4866" max="4866" width="1" style="2" customWidth="1"/>
    <col min="4867" max="4867" width="15.140625" style="2" bestFit="1" customWidth="1"/>
    <col min="4868" max="4868" width="14.5703125" style="2" bestFit="1" customWidth="1"/>
    <col min="4869" max="4869" width="14.42578125" style="2" customWidth="1"/>
    <col min="4870" max="4870" width="1.140625" style="2" customWidth="1"/>
    <col min="4871" max="4872" width="14.5703125" style="2" bestFit="1" customWidth="1"/>
    <col min="4873" max="4873" width="13.5703125" style="2" bestFit="1" customWidth="1"/>
    <col min="4874" max="4874" width="1.28515625" style="2" customWidth="1"/>
    <col min="4875" max="4875" width="11.28515625" style="2" bestFit="1" customWidth="1"/>
    <col min="4876" max="4876" width="12.85546875" style="2" bestFit="1" customWidth="1"/>
    <col min="4877" max="4877" width="10.85546875" style="2" bestFit="1" customWidth="1"/>
    <col min="4878" max="4878" width="9.28515625" style="2" bestFit="1" customWidth="1"/>
    <col min="4879" max="4879" width="9.140625" style="2"/>
    <col min="4880" max="4882" width="18" style="2" customWidth="1"/>
    <col min="4883" max="5116" width="9.140625" style="2"/>
    <col min="5117" max="5117" width="37.5703125" style="2" bestFit="1" customWidth="1"/>
    <col min="5118" max="5118" width="2.5703125" style="2" customWidth="1"/>
    <col min="5119" max="5119" width="14" style="2" bestFit="1" customWidth="1"/>
    <col min="5120" max="5120" width="12.85546875" style="2" bestFit="1" customWidth="1"/>
    <col min="5121" max="5121" width="11.85546875" style="2" bestFit="1" customWidth="1"/>
    <col min="5122" max="5122" width="1" style="2" customWidth="1"/>
    <col min="5123" max="5123" width="15.140625" style="2" bestFit="1" customWidth="1"/>
    <col min="5124" max="5124" width="14.5703125" style="2" bestFit="1" customWidth="1"/>
    <col min="5125" max="5125" width="14.42578125" style="2" customWidth="1"/>
    <col min="5126" max="5126" width="1.140625" style="2" customWidth="1"/>
    <col min="5127" max="5128" width="14.5703125" style="2" bestFit="1" customWidth="1"/>
    <col min="5129" max="5129" width="13.5703125" style="2" bestFit="1" customWidth="1"/>
    <col min="5130" max="5130" width="1.28515625" style="2" customWidth="1"/>
    <col min="5131" max="5131" width="11.28515625" style="2" bestFit="1" customWidth="1"/>
    <col min="5132" max="5132" width="12.85546875" style="2" bestFit="1" customWidth="1"/>
    <col min="5133" max="5133" width="10.85546875" style="2" bestFit="1" customWidth="1"/>
    <col min="5134" max="5134" width="9.28515625" style="2" bestFit="1" customWidth="1"/>
    <col min="5135" max="5135" width="9.140625" style="2"/>
    <col min="5136" max="5138" width="18" style="2" customWidth="1"/>
    <col min="5139" max="5372" width="9.140625" style="2"/>
    <col min="5373" max="5373" width="37.5703125" style="2" bestFit="1" customWidth="1"/>
    <col min="5374" max="5374" width="2.5703125" style="2" customWidth="1"/>
    <col min="5375" max="5375" width="14" style="2" bestFit="1" customWidth="1"/>
    <col min="5376" max="5376" width="12.85546875" style="2" bestFit="1" customWidth="1"/>
    <col min="5377" max="5377" width="11.85546875" style="2" bestFit="1" customWidth="1"/>
    <col min="5378" max="5378" width="1" style="2" customWidth="1"/>
    <col min="5379" max="5379" width="15.140625" style="2" bestFit="1" customWidth="1"/>
    <col min="5380" max="5380" width="14.5703125" style="2" bestFit="1" customWidth="1"/>
    <col min="5381" max="5381" width="14.42578125" style="2" customWidth="1"/>
    <col min="5382" max="5382" width="1.140625" style="2" customWidth="1"/>
    <col min="5383" max="5384" width="14.5703125" style="2" bestFit="1" customWidth="1"/>
    <col min="5385" max="5385" width="13.5703125" style="2" bestFit="1" customWidth="1"/>
    <col min="5386" max="5386" width="1.28515625" style="2" customWidth="1"/>
    <col min="5387" max="5387" width="11.28515625" style="2" bestFit="1" customWidth="1"/>
    <col min="5388" max="5388" width="12.85546875" style="2" bestFit="1" customWidth="1"/>
    <col min="5389" max="5389" width="10.85546875" style="2" bestFit="1" customWidth="1"/>
    <col min="5390" max="5390" width="9.28515625" style="2" bestFit="1" customWidth="1"/>
    <col min="5391" max="5391" width="9.140625" style="2"/>
    <col min="5392" max="5394" width="18" style="2" customWidth="1"/>
    <col min="5395" max="5628" width="9.140625" style="2"/>
    <col min="5629" max="5629" width="37.5703125" style="2" bestFit="1" customWidth="1"/>
    <col min="5630" max="5630" width="2.5703125" style="2" customWidth="1"/>
    <col min="5631" max="5631" width="14" style="2" bestFit="1" customWidth="1"/>
    <col min="5632" max="5632" width="12.85546875" style="2" bestFit="1" customWidth="1"/>
    <col min="5633" max="5633" width="11.85546875" style="2" bestFit="1" customWidth="1"/>
    <col min="5634" max="5634" width="1" style="2" customWidth="1"/>
    <col min="5635" max="5635" width="15.140625" style="2" bestFit="1" customWidth="1"/>
    <col min="5636" max="5636" width="14.5703125" style="2" bestFit="1" customWidth="1"/>
    <col min="5637" max="5637" width="14.42578125" style="2" customWidth="1"/>
    <col min="5638" max="5638" width="1.140625" style="2" customWidth="1"/>
    <col min="5639" max="5640" width="14.5703125" style="2" bestFit="1" customWidth="1"/>
    <col min="5641" max="5641" width="13.5703125" style="2" bestFit="1" customWidth="1"/>
    <col min="5642" max="5642" width="1.28515625" style="2" customWidth="1"/>
    <col min="5643" max="5643" width="11.28515625" style="2" bestFit="1" customWidth="1"/>
    <col min="5644" max="5644" width="12.85546875" style="2" bestFit="1" customWidth="1"/>
    <col min="5645" max="5645" width="10.85546875" style="2" bestFit="1" customWidth="1"/>
    <col min="5646" max="5646" width="9.28515625" style="2" bestFit="1" customWidth="1"/>
    <col min="5647" max="5647" width="9.140625" style="2"/>
    <col min="5648" max="5650" width="18" style="2" customWidth="1"/>
    <col min="5651" max="5884" width="9.140625" style="2"/>
    <col min="5885" max="5885" width="37.5703125" style="2" bestFit="1" customWidth="1"/>
    <col min="5886" max="5886" width="2.5703125" style="2" customWidth="1"/>
    <col min="5887" max="5887" width="14" style="2" bestFit="1" customWidth="1"/>
    <col min="5888" max="5888" width="12.85546875" style="2" bestFit="1" customWidth="1"/>
    <col min="5889" max="5889" width="11.85546875" style="2" bestFit="1" customWidth="1"/>
    <col min="5890" max="5890" width="1" style="2" customWidth="1"/>
    <col min="5891" max="5891" width="15.140625" style="2" bestFit="1" customWidth="1"/>
    <col min="5892" max="5892" width="14.5703125" style="2" bestFit="1" customWidth="1"/>
    <col min="5893" max="5893" width="14.42578125" style="2" customWidth="1"/>
    <col min="5894" max="5894" width="1.140625" style="2" customWidth="1"/>
    <col min="5895" max="5896" width="14.5703125" style="2" bestFit="1" customWidth="1"/>
    <col min="5897" max="5897" width="13.5703125" style="2" bestFit="1" customWidth="1"/>
    <col min="5898" max="5898" width="1.28515625" style="2" customWidth="1"/>
    <col min="5899" max="5899" width="11.28515625" style="2" bestFit="1" customWidth="1"/>
    <col min="5900" max="5900" width="12.85546875" style="2" bestFit="1" customWidth="1"/>
    <col min="5901" max="5901" width="10.85546875" style="2" bestFit="1" customWidth="1"/>
    <col min="5902" max="5902" width="9.28515625" style="2" bestFit="1" customWidth="1"/>
    <col min="5903" max="5903" width="9.140625" style="2"/>
    <col min="5904" max="5906" width="18" style="2" customWidth="1"/>
    <col min="5907" max="6140" width="9.140625" style="2"/>
    <col min="6141" max="6141" width="37.5703125" style="2" bestFit="1" customWidth="1"/>
    <col min="6142" max="6142" width="2.5703125" style="2" customWidth="1"/>
    <col min="6143" max="6143" width="14" style="2" bestFit="1" customWidth="1"/>
    <col min="6144" max="6144" width="12.85546875" style="2" bestFit="1" customWidth="1"/>
    <col min="6145" max="6145" width="11.85546875" style="2" bestFit="1" customWidth="1"/>
    <col min="6146" max="6146" width="1" style="2" customWidth="1"/>
    <col min="6147" max="6147" width="15.140625" style="2" bestFit="1" customWidth="1"/>
    <col min="6148" max="6148" width="14.5703125" style="2" bestFit="1" customWidth="1"/>
    <col min="6149" max="6149" width="14.42578125" style="2" customWidth="1"/>
    <col min="6150" max="6150" width="1.140625" style="2" customWidth="1"/>
    <col min="6151" max="6152" width="14.5703125" style="2" bestFit="1" customWidth="1"/>
    <col min="6153" max="6153" width="13.5703125" style="2" bestFit="1" customWidth="1"/>
    <col min="6154" max="6154" width="1.28515625" style="2" customWidth="1"/>
    <col min="6155" max="6155" width="11.28515625" style="2" bestFit="1" customWidth="1"/>
    <col min="6156" max="6156" width="12.85546875" style="2" bestFit="1" customWidth="1"/>
    <col min="6157" max="6157" width="10.85546875" style="2" bestFit="1" customWidth="1"/>
    <col min="6158" max="6158" width="9.28515625" style="2" bestFit="1" customWidth="1"/>
    <col min="6159" max="6159" width="9.140625" style="2"/>
    <col min="6160" max="6162" width="18" style="2" customWidth="1"/>
    <col min="6163" max="6396" width="9.140625" style="2"/>
    <col min="6397" max="6397" width="37.5703125" style="2" bestFit="1" customWidth="1"/>
    <col min="6398" max="6398" width="2.5703125" style="2" customWidth="1"/>
    <col min="6399" max="6399" width="14" style="2" bestFit="1" customWidth="1"/>
    <col min="6400" max="6400" width="12.85546875" style="2" bestFit="1" customWidth="1"/>
    <col min="6401" max="6401" width="11.85546875" style="2" bestFit="1" customWidth="1"/>
    <col min="6402" max="6402" width="1" style="2" customWidth="1"/>
    <col min="6403" max="6403" width="15.140625" style="2" bestFit="1" customWidth="1"/>
    <col min="6404" max="6404" width="14.5703125" style="2" bestFit="1" customWidth="1"/>
    <col min="6405" max="6405" width="14.42578125" style="2" customWidth="1"/>
    <col min="6406" max="6406" width="1.140625" style="2" customWidth="1"/>
    <col min="6407" max="6408" width="14.5703125" style="2" bestFit="1" customWidth="1"/>
    <col min="6409" max="6409" width="13.5703125" style="2" bestFit="1" customWidth="1"/>
    <col min="6410" max="6410" width="1.28515625" style="2" customWidth="1"/>
    <col min="6411" max="6411" width="11.28515625" style="2" bestFit="1" customWidth="1"/>
    <col min="6412" max="6412" width="12.85546875" style="2" bestFit="1" customWidth="1"/>
    <col min="6413" max="6413" width="10.85546875" style="2" bestFit="1" customWidth="1"/>
    <col min="6414" max="6414" width="9.28515625" style="2" bestFit="1" customWidth="1"/>
    <col min="6415" max="6415" width="9.140625" style="2"/>
    <col min="6416" max="6418" width="18" style="2" customWidth="1"/>
    <col min="6419" max="6652" width="9.140625" style="2"/>
    <col min="6653" max="6653" width="37.5703125" style="2" bestFit="1" customWidth="1"/>
    <col min="6654" max="6654" width="2.5703125" style="2" customWidth="1"/>
    <col min="6655" max="6655" width="14" style="2" bestFit="1" customWidth="1"/>
    <col min="6656" max="6656" width="12.85546875" style="2" bestFit="1" customWidth="1"/>
    <col min="6657" max="6657" width="11.85546875" style="2" bestFit="1" customWidth="1"/>
    <col min="6658" max="6658" width="1" style="2" customWidth="1"/>
    <col min="6659" max="6659" width="15.140625" style="2" bestFit="1" customWidth="1"/>
    <col min="6660" max="6660" width="14.5703125" style="2" bestFit="1" customWidth="1"/>
    <col min="6661" max="6661" width="14.42578125" style="2" customWidth="1"/>
    <col min="6662" max="6662" width="1.140625" style="2" customWidth="1"/>
    <col min="6663" max="6664" width="14.5703125" style="2" bestFit="1" customWidth="1"/>
    <col min="6665" max="6665" width="13.5703125" style="2" bestFit="1" customWidth="1"/>
    <col min="6666" max="6666" width="1.28515625" style="2" customWidth="1"/>
    <col min="6667" max="6667" width="11.28515625" style="2" bestFit="1" customWidth="1"/>
    <col min="6668" max="6668" width="12.85546875" style="2" bestFit="1" customWidth="1"/>
    <col min="6669" max="6669" width="10.85546875" style="2" bestFit="1" customWidth="1"/>
    <col min="6670" max="6670" width="9.28515625" style="2" bestFit="1" customWidth="1"/>
    <col min="6671" max="6671" width="9.140625" style="2"/>
    <col min="6672" max="6674" width="18" style="2" customWidth="1"/>
    <col min="6675" max="6908" width="9.140625" style="2"/>
    <col min="6909" max="6909" width="37.5703125" style="2" bestFit="1" customWidth="1"/>
    <col min="6910" max="6910" width="2.5703125" style="2" customWidth="1"/>
    <col min="6911" max="6911" width="14" style="2" bestFit="1" customWidth="1"/>
    <col min="6912" max="6912" width="12.85546875" style="2" bestFit="1" customWidth="1"/>
    <col min="6913" max="6913" width="11.85546875" style="2" bestFit="1" customWidth="1"/>
    <col min="6914" max="6914" width="1" style="2" customWidth="1"/>
    <col min="6915" max="6915" width="15.140625" style="2" bestFit="1" customWidth="1"/>
    <col min="6916" max="6916" width="14.5703125" style="2" bestFit="1" customWidth="1"/>
    <col min="6917" max="6917" width="14.42578125" style="2" customWidth="1"/>
    <col min="6918" max="6918" width="1.140625" style="2" customWidth="1"/>
    <col min="6919" max="6920" width="14.5703125" style="2" bestFit="1" customWidth="1"/>
    <col min="6921" max="6921" width="13.5703125" style="2" bestFit="1" customWidth="1"/>
    <col min="6922" max="6922" width="1.28515625" style="2" customWidth="1"/>
    <col min="6923" max="6923" width="11.28515625" style="2" bestFit="1" customWidth="1"/>
    <col min="6924" max="6924" width="12.85546875" style="2" bestFit="1" customWidth="1"/>
    <col min="6925" max="6925" width="10.85546875" style="2" bestFit="1" customWidth="1"/>
    <col min="6926" max="6926" width="9.28515625" style="2" bestFit="1" customWidth="1"/>
    <col min="6927" max="6927" width="9.140625" style="2"/>
    <col min="6928" max="6930" width="18" style="2" customWidth="1"/>
    <col min="6931" max="7164" width="9.140625" style="2"/>
    <col min="7165" max="7165" width="37.5703125" style="2" bestFit="1" customWidth="1"/>
    <col min="7166" max="7166" width="2.5703125" style="2" customWidth="1"/>
    <col min="7167" max="7167" width="14" style="2" bestFit="1" customWidth="1"/>
    <col min="7168" max="7168" width="12.85546875" style="2" bestFit="1" customWidth="1"/>
    <col min="7169" max="7169" width="11.85546875" style="2" bestFit="1" customWidth="1"/>
    <col min="7170" max="7170" width="1" style="2" customWidth="1"/>
    <col min="7171" max="7171" width="15.140625" style="2" bestFit="1" customWidth="1"/>
    <col min="7172" max="7172" width="14.5703125" style="2" bestFit="1" customWidth="1"/>
    <col min="7173" max="7173" width="14.42578125" style="2" customWidth="1"/>
    <col min="7174" max="7174" width="1.140625" style="2" customWidth="1"/>
    <col min="7175" max="7176" width="14.5703125" style="2" bestFit="1" customWidth="1"/>
    <col min="7177" max="7177" width="13.5703125" style="2" bestFit="1" customWidth="1"/>
    <col min="7178" max="7178" width="1.28515625" style="2" customWidth="1"/>
    <col min="7179" max="7179" width="11.28515625" style="2" bestFit="1" customWidth="1"/>
    <col min="7180" max="7180" width="12.85546875" style="2" bestFit="1" customWidth="1"/>
    <col min="7181" max="7181" width="10.85546875" style="2" bestFit="1" customWidth="1"/>
    <col min="7182" max="7182" width="9.28515625" style="2" bestFit="1" customWidth="1"/>
    <col min="7183" max="7183" width="9.140625" style="2"/>
    <col min="7184" max="7186" width="18" style="2" customWidth="1"/>
    <col min="7187" max="7420" width="9.140625" style="2"/>
    <col min="7421" max="7421" width="37.5703125" style="2" bestFit="1" customWidth="1"/>
    <col min="7422" max="7422" width="2.5703125" style="2" customWidth="1"/>
    <col min="7423" max="7423" width="14" style="2" bestFit="1" customWidth="1"/>
    <col min="7424" max="7424" width="12.85546875" style="2" bestFit="1" customWidth="1"/>
    <col min="7425" max="7425" width="11.85546875" style="2" bestFit="1" customWidth="1"/>
    <col min="7426" max="7426" width="1" style="2" customWidth="1"/>
    <col min="7427" max="7427" width="15.140625" style="2" bestFit="1" customWidth="1"/>
    <col min="7428" max="7428" width="14.5703125" style="2" bestFit="1" customWidth="1"/>
    <col min="7429" max="7429" width="14.42578125" style="2" customWidth="1"/>
    <col min="7430" max="7430" width="1.140625" style="2" customWidth="1"/>
    <col min="7431" max="7432" width="14.5703125" style="2" bestFit="1" customWidth="1"/>
    <col min="7433" max="7433" width="13.5703125" style="2" bestFit="1" customWidth="1"/>
    <col min="7434" max="7434" width="1.28515625" style="2" customWidth="1"/>
    <col min="7435" max="7435" width="11.28515625" style="2" bestFit="1" customWidth="1"/>
    <col min="7436" max="7436" width="12.85546875" style="2" bestFit="1" customWidth="1"/>
    <col min="7437" max="7437" width="10.85546875" style="2" bestFit="1" customWidth="1"/>
    <col min="7438" max="7438" width="9.28515625" style="2" bestFit="1" customWidth="1"/>
    <col min="7439" max="7439" width="9.140625" style="2"/>
    <col min="7440" max="7442" width="18" style="2" customWidth="1"/>
    <col min="7443" max="7676" width="9.140625" style="2"/>
    <col min="7677" max="7677" width="37.5703125" style="2" bestFit="1" customWidth="1"/>
    <col min="7678" max="7678" width="2.5703125" style="2" customWidth="1"/>
    <col min="7679" max="7679" width="14" style="2" bestFit="1" customWidth="1"/>
    <col min="7680" max="7680" width="12.85546875" style="2" bestFit="1" customWidth="1"/>
    <col min="7681" max="7681" width="11.85546875" style="2" bestFit="1" customWidth="1"/>
    <col min="7682" max="7682" width="1" style="2" customWidth="1"/>
    <col min="7683" max="7683" width="15.140625" style="2" bestFit="1" customWidth="1"/>
    <col min="7684" max="7684" width="14.5703125" style="2" bestFit="1" customWidth="1"/>
    <col min="7685" max="7685" width="14.42578125" style="2" customWidth="1"/>
    <col min="7686" max="7686" width="1.140625" style="2" customWidth="1"/>
    <col min="7687" max="7688" width="14.5703125" style="2" bestFit="1" customWidth="1"/>
    <col min="7689" max="7689" width="13.5703125" style="2" bestFit="1" customWidth="1"/>
    <col min="7690" max="7690" width="1.28515625" style="2" customWidth="1"/>
    <col min="7691" max="7691" width="11.28515625" style="2" bestFit="1" customWidth="1"/>
    <col min="7692" max="7692" width="12.85546875" style="2" bestFit="1" customWidth="1"/>
    <col min="7693" max="7693" width="10.85546875" style="2" bestFit="1" customWidth="1"/>
    <col min="7694" max="7694" width="9.28515625" style="2" bestFit="1" customWidth="1"/>
    <col min="7695" max="7695" width="9.140625" style="2"/>
    <col min="7696" max="7698" width="18" style="2" customWidth="1"/>
    <col min="7699" max="7932" width="9.140625" style="2"/>
    <col min="7933" max="7933" width="37.5703125" style="2" bestFit="1" customWidth="1"/>
    <col min="7934" max="7934" width="2.5703125" style="2" customWidth="1"/>
    <col min="7935" max="7935" width="14" style="2" bestFit="1" customWidth="1"/>
    <col min="7936" max="7936" width="12.85546875" style="2" bestFit="1" customWidth="1"/>
    <col min="7937" max="7937" width="11.85546875" style="2" bestFit="1" customWidth="1"/>
    <col min="7938" max="7938" width="1" style="2" customWidth="1"/>
    <col min="7939" max="7939" width="15.140625" style="2" bestFit="1" customWidth="1"/>
    <col min="7940" max="7940" width="14.5703125" style="2" bestFit="1" customWidth="1"/>
    <col min="7941" max="7941" width="14.42578125" style="2" customWidth="1"/>
    <col min="7942" max="7942" width="1.140625" style="2" customWidth="1"/>
    <col min="7943" max="7944" width="14.5703125" style="2" bestFit="1" customWidth="1"/>
    <col min="7945" max="7945" width="13.5703125" style="2" bestFit="1" customWidth="1"/>
    <col min="7946" max="7946" width="1.28515625" style="2" customWidth="1"/>
    <col min="7947" max="7947" width="11.28515625" style="2" bestFit="1" customWidth="1"/>
    <col min="7948" max="7948" width="12.85546875" style="2" bestFit="1" customWidth="1"/>
    <col min="7949" max="7949" width="10.85546875" style="2" bestFit="1" customWidth="1"/>
    <col min="7950" max="7950" width="9.28515625" style="2" bestFit="1" customWidth="1"/>
    <col min="7951" max="7951" width="9.140625" style="2"/>
    <col min="7952" max="7954" width="18" style="2" customWidth="1"/>
    <col min="7955" max="8188" width="9.140625" style="2"/>
    <col min="8189" max="8189" width="37.5703125" style="2" bestFit="1" customWidth="1"/>
    <col min="8190" max="8190" width="2.5703125" style="2" customWidth="1"/>
    <col min="8191" max="8191" width="14" style="2" bestFit="1" customWidth="1"/>
    <col min="8192" max="8192" width="12.85546875" style="2" bestFit="1" customWidth="1"/>
    <col min="8193" max="8193" width="11.85546875" style="2" bestFit="1" customWidth="1"/>
    <col min="8194" max="8194" width="1" style="2" customWidth="1"/>
    <col min="8195" max="8195" width="15.140625" style="2" bestFit="1" customWidth="1"/>
    <col min="8196" max="8196" width="14.5703125" style="2" bestFit="1" customWidth="1"/>
    <col min="8197" max="8197" width="14.42578125" style="2" customWidth="1"/>
    <col min="8198" max="8198" width="1.140625" style="2" customWidth="1"/>
    <col min="8199" max="8200" width="14.5703125" style="2" bestFit="1" customWidth="1"/>
    <col min="8201" max="8201" width="13.5703125" style="2" bestFit="1" customWidth="1"/>
    <col min="8202" max="8202" width="1.28515625" style="2" customWidth="1"/>
    <col min="8203" max="8203" width="11.28515625" style="2" bestFit="1" customWidth="1"/>
    <col min="8204" max="8204" width="12.85546875" style="2" bestFit="1" customWidth="1"/>
    <col min="8205" max="8205" width="10.85546875" style="2" bestFit="1" customWidth="1"/>
    <col min="8206" max="8206" width="9.28515625" style="2" bestFit="1" customWidth="1"/>
    <col min="8207" max="8207" width="9.140625" style="2"/>
    <col min="8208" max="8210" width="18" style="2" customWidth="1"/>
    <col min="8211" max="8444" width="9.140625" style="2"/>
    <col min="8445" max="8445" width="37.5703125" style="2" bestFit="1" customWidth="1"/>
    <col min="8446" max="8446" width="2.5703125" style="2" customWidth="1"/>
    <col min="8447" max="8447" width="14" style="2" bestFit="1" customWidth="1"/>
    <col min="8448" max="8448" width="12.85546875" style="2" bestFit="1" customWidth="1"/>
    <col min="8449" max="8449" width="11.85546875" style="2" bestFit="1" customWidth="1"/>
    <col min="8450" max="8450" width="1" style="2" customWidth="1"/>
    <col min="8451" max="8451" width="15.140625" style="2" bestFit="1" customWidth="1"/>
    <col min="8452" max="8452" width="14.5703125" style="2" bestFit="1" customWidth="1"/>
    <col min="8453" max="8453" width="14.42578125" style="2" customWidth="1"/>
    <col min="8454" max="8454" width="1.140625" style="2" customWidth="1"/>
    <col min="8455" max="8456" width="14.5703125" style="2" bestFit="1" customWidth="1"/>
    <col min="8457" max="8457" width="13.5703125" style="2" bestFit="1" customWidth="1"/>
    <col min="8458" max="8458" width="1.28515625" style="2" customWidth="1"/>
    <col min="8459" max="8459" width="11.28515625" style="2" bestFit="1" customWidth="1"/>
    <col min="8460" max="8460" width="12.85546875" style="2" bestFit="1" customWidth="1"/>
    <col min="8461" max="8461" width="10.85546875" style="2" bestFit="1" customWidth="1"/>
    <col min="8462" max="8462" width="9.28515625" style="2" bestFit="1" customWidth="1"/>
    <col min="8463" max="8463" width="9.140625" style="2"/>
    <col min="8464" max="8466" width="18" style="2" customWidth="1"/>
    <col min="8467" max="8700" width="9.140625" style="2"/>
    <col min="8701" max="8701" width="37.5703125" style="2" bestFit="1" customWidth="1"/>
    <col min="8702" max="8702" width="2.5703125" style="2" customWidth="1"/>
    <col min="8703" max="8703" width="14" style="2" bestFit="1" customWidth="1"/>
    <col min="8704" max="8704" width="12.85546875" style="2" bestFit="1" customWidth="1"/>
    <col min="8705" max="8705" width="11.85546875" style="2" bestFit="1" customWidth="1"/>
    <col min="8706" max="8706" width="1" style="2" customWidth="1"/>
    <col min="8707" max="8707" width="15.140625" style="2" bestFit="1" customWidth="1"/>
    <col min="8708" max="8708" width="14.5703125" style="2" bestFit="1" customWidth="1"/>
    <col min="8709" max="8709" width="14.42578125" style="2" customWidth="1"/>
    <col min="8710" max="8710" width="1.140625" style="2" customWidth="1"/>
    <col min="8711" max="8712" width="14.5703125" style="2" bestFit="1" customWidth="1"/>
    <col min="8713" max="8713" width="13.5703125" style="2" bestFit="1" customWidth="1"/>
    <col min="8714" max="8714" width="1.28515625" style="2" customWidth="1"/>
    <col min="8715" max="8715" width="11.28515625" style="2" bestFit="1" customWidth="1"/>
    <col min="8716" max="8716" width="12.85546875" style="2" bestFit="1" customWidth="1"/>
    <col min="8717" max="8717" width="10.85546875" style="2" bestFit="1" customWidth="1"/>
    <col min="8718" max="8718" width="9.28515625" style="2" bestFit="1" customWidth="1"/>
    <col min="8719" max="8719" width="9.140625" style="2"/>
    <col min="8720" max="8722" width="18" style="2" customWidth="1"/>
    <col min="8723" max="8956" width="9.140625" style="2"/>
    <col min="8957" max="8957" width="37.5703125" style="2" bestFit="1" customWidth="1"/>
    <col min="8958" max="8958" width="2.5703125" style="2" customWidth="1"/>
    <col min="8959" max="8959" width="14" style="2" bestFit="1" customWidth="1"/>
    <col min="8960" max="8960" width="12.85546875" style="2" bestFit="1" customWidth="1"/>
    <col min="8961" max="8961" width="11.85546875" style="2" bestFit="1" customWidth="1"/>
    <col min="8962" max="8962" width="1" style="2" customWidth="1"/>
    <col min="8963" max="8963" width="15.140625" style="2" bestFit="1" customWidth="1"/>
    <col min="8964" max="8964" width="14.5703125" style="2" bestFit="1" customWidth="1"/>
    <col min="8965" max="8965" width="14.42578125" style="2" customWidth="1"/>
    <col min="8966" max="8966" width="1.140625" style="2" customWidth="1"/>
    <col min="8967" max="8968" width="14.5703125" style="2" bestFit="1" customWidth="1"/>
    <col min="8969" max="8969" width="13.5703125" style="2" bestFit="1" customWidth="1"/>
    <col min="8970" max="8970" width="1.28515625" style="2" customWidth="1"/>
    <col min="8971" max="8971" width="11.28515625" style="2" bestFit="1" customWidth="1"/>
    <col min="8972" max="8972" width="12.85546875" style="2" bestFit="1" customWidth="1"/>
    <col min="8973" max="8973" width="10.85546875" style="2" bestFit="1" customWidth="1"/>
    <col min="8974" max="8974" width="9.28515625" style="2" bestFit="1" customWidth="1"/>
    <col min="8975" max="8975" width="9.140625" style="2"/>
    <col min="8976" max="8978" width="18" style="2" customWidth="1"/>
    <col min="8979" max="9212" width="9.140625" style="2"/>
    <col min="9213" max="9213" width="37.5703125" style="2" bestFit="1" customWidth="1"/>
    <col min="9214" max="9214" width="2.5703125" style="2" customWidth="1"/>
    <col min="9215" max="9215" width="14" style="2" bestFit="1" customWidth="1"/>
    <col min="9216" max="9216" width="12.85546875" style="2" bestFit="1" customWidth="1"/>
    <col min="9217" max="9217" width="11.85546875" style="2" bestFit="1" customWidth="1"/>
    <col min="9218" max="9218" width="1" style="2" customWidth="1"/>
    <col min="9219" max="9219" width="15.140625" style="2" bestFit="1" customWidth="1"/>
    <col min="9220" max="9220" width="14.5703125" style="2" bestFit="1" customWidth="1"/>
    <col min="9221" max="9221" width="14.42578125" style="2" customWidth="1"/>
    <col min="9222" max="9222" width="1.140625" style="2" customWidth="1"/>
    <col min="9223" max="9224" width="14.5703125" style="2" bestFit="1" customWidth="1"/>
    <col min="9225" max="9225" width="13.5703125" style="2" bestFit="1" customWidth="1"/>
    <col min="9226" max="9226" width="1.28515625" style="2" customWidth="1"/>
    <col min="9227" max="9227" width="11.28515625" style="2" bestFit="1" customWidth="1"/>
    <col min="9228" max="9228" width="12.85546875" style="2" bestFit="1" customWidth="1"/>
    <col min="9229" max="9229" width="10.85546875" style="2" bestFit="1" customWidth="1"/>
    <col min="9230" max="9230" width="9.28515625" style="2" bestFit="1" customWidth="1"/>
    <col min="9231" max="9231" width="9.140625" style="2"/>
    <col min="9232" max="9234" width="18" style="2" customWidth="1"/>
    <col min="9235" max="9468" width="9.140625" style="2"/>
    <col min="9469" max="9469" width="37.5703125" style="2" bestFit="1" customWidth="1"/>
    <col min="9470" max="9470" width="2.5703125" style="2" customWidth="1"/>
    <col min="9471" max="9471" width="14" style="2" bestFit="1" customWidth="1"/>
    <col min="9472" max="9472" width="12.85546875" style="2" bestFit="1" customWidth="1"/>
    <col min="9473" max="9473" width="11.85546875" style="2" bestFit="1" customWidth="1"/>
    <col min="9474" max="9474" width="1" style="2" customWidth="1"/>
    <col min="9475" max="9475" width="15.140625" style="2" bestFit="1" customWidth="1"/>
    <col min="9476" max="9476" width="14.5703125" style="2" bestFit="1" customWidth="1"/>
    <col min="9477" max="9477" width="14.42578125" style="2" customWidth="1"/>
    <col min="9478" max="9478" width="1.140625" style="2" customWidth="1"/>
    <col min="9479" max="9480" width="14.5703125" style="2" bestFit="1" customWidth="1"/>
    <col min="9481" max="9481" width="13.5703125" style="2" bestFit="1" customWidth="1"/>
    <col min="9482" max="9482" width="1.28515625" style="2" customWidth="1"/>
    <col min="9483" max="9483" width="11.28515625" style="2" bestFit="1" customWidth="1"/>
    <col min="9484" max="9484" width="12.85546875" style="2" bestFit="1" customWidth="1"/>
    <col min="9485" max="9485" width="10.85546875" style="2" bestFit="1" customWidth="1"/>
    <col min="9486" max="9486" width="9.28515625" style="2" bestFit="1" customWidth="1"/>
    <col min="9487" max="9487" width="9.140625" style="2"/>
    <col min="9488" max="9490" width="18" style="2" customWidth="1"/>
    <col min="9491" max="9724" width="9.140625" style="2"/>
    <col min="9725" max="9725" width="37.5703125" style="2" bestFit="1" customWidth="1"/>
    <col min="9726" max="9726" width="2.5703125" style="2" customWidth="1"/>
    <col min="9727" max="9727" width="14" style="2" bestFit="1" customWidth="1"/>
    <col min="9728" max="9728" width="12.85546875" style="2" bestFit="1" customWidth="1"/>
    <col min="9729" max="9729" width="11.85546875" style="2" bestFit="1" customWidth="1"/>
    <col min="9730" max="9730" width="1" style="2" customWidth="1"/>
    <col min="9731" max="9731" width="15.140625" style="2" bestFit="1" customWidth="1"/>
    <col min="9732" max="9732" width="14.5703125" style="2" bestFit="1" customWidth="1"/>
    <col min="9733" max="9733" width="14.42578125" style="2" customWidth="1"/>
    <col min="9734" max="9734" width="1.140625" style="2" customWidth="1"/>
    <col min="9735" max="9736" width="14.5703125" style="2" bestFit="1" customWidth="1"/>
    <col min="9737" max="9737" width="13.5703125" style="2" bestFit="1" customWidth="1"/>
    <col min="9738" max="9738" width="1.28515625" style="2" customWidth="1"/>
    <col min="9739" max="9739" width="11.28515625" style="2" bestFit="1" customWidth="1"/>
    <col min="9740" max="9740" width="12.85546875" style="2" bestFit="1" customWidth="1"/>
    <col min="9741" max="9741" width="10.85546875" style="2" bestFit="1" customWidth="1"/>
    <col min="9742" max="9742" width="9.28515625" style="2" bestFit="1" customWidth="1"/>
    <col min="9743" max="9743" width="9.140625" style="2"/>
    <col min="9744" max="9746" width="18" style="2" customWidth="1"/>
    <col min="9747" max="9980" width="9.140625" style="2"/>
    <col min="9981" max="9981" width="37.5703125" style="2" bestFit="1" customWidth="1"/>
    <col min="9982" max="9982" width="2.5703125" style="2" customWidth="1"/>
    <col min="9983" max="9983" width="14" style="2" bestFit="1" customWidth="1"/>
    <col min="9984" max="9984" width="12.85546875" style="2" bestFit="1" customWidth="1"/>
    <col min="9985" max="9985" width="11.85546875" style="2" bestFit="1" customWidth="1"/>
    <col min="9986" max="9986" width="1" style="2" customWidth="1"/>
    <col min="9987" max="9987" width="15.140625" style="2" bestFit="1" customWidth="1"/>
    <col min="9988" max="9988" width="14.5703125" style="2" bestFit="1" customWidth="1"/>
    <col min="9989" max="9989" width="14.42578125" style="2" customWidth="1"/>
    <col min="9990" max="9990" width="1.140625" style="2" customWidth="1"/>
    <col min="9991" max="9992" width="14.5703125" style="2" bestFit="1" customWidth="1"/>
    <col min="9993" max="9993" width="13.5703125" style="2" bestFit="1" customWidth="1"/>
    <col min="9994" max="9994" width="1.28515625" style="2" customWidth="1"/>
    <col min="9995" max="9995" width="11.28515625" style="2" bestFit="1" customWidth="1"/>
    <col min="9996" max="9996" width="12.85546875" style="2" bestFit="1" customWidth="1"/>
    <col min="9997" max="9997" width="10.85546875" style="2" bestFit="1" customWidth="1"/>
    <col min="9998" max="9998" width="9.28515625" style="2" bestFit="1" customWidth="1"/>
    <col min="9999" max="9999" width="9.140625" style="2"/>
    <col min="10000" max="10002" width="18" style="2" customWidth="1"/>
    <col min="10003" max="10236" width="9.140625" style="2"/>
    <col min="10237" max="10237" width="37.5703125" style="2" bestFit="1" customWidth="1"/>
    <col min="10238" max="10238" width="2.5703125" style="2" customWidth="1"/>
    <col min="10239" max="10239" width="14" style="2" bestFit="1" customWidth="1"/>
    <col min="10240" max="10240" width="12.85546875" style="2" bestFit="1" customWidth="1"/>
    <col min="10241" max="10241" width="11.85546875" style="2" bestFit="1" customWidth="1"/>
    <col min="10242" max="10242" width="1" style="2" customWidth="1"/>
    <col min="10243" max="10243" width="15.140625" style="2" bestFit="1" customWidth="1"/>
    <col min="10244" max="10244" width="14.5703125" style="2" bestFit="1" customWidth="1"/>
    <col min="10245" max="10245" width="14.42578125" style="2" customWidth="1"/>
    <col min="10246" max="10246" width="1.140625" style="2" customWidth="1"/>
    <col min="10247" max="10248" width="14.5703125" style="2" bestFit="1" customWidth="1"/>
    <col min="10249" max="10249" width="13.5703125" style="2" bestFit="1" customWidth="1"/>
    <col min="10250" max="10250" width="1.28515625" style="2" customWidth="1"/>
    <col min="10251" max="10251" width="11.28515625" style="2" bestFit="1" customWidth="1"/>
    <col min="10252" max="10252" width="12.85546875" style="2" bestFit="1" customWidth="1"/>
    <col min="10253" max="10253" width="10.85546875" style="2" bestFit="1" customWidth="1"/>
    <col min="10254" max="10254" width="9.28515625" style="2" bestFit="1" customWidth="1"/>
    <col min="10255" max="10255" width="9.140625" style="2"/>
    <col min="10256" max="10258" width="18" style="2" customWidth="1"/>
    <col min="10259" max="10492" width="9.140625" style="2"/>
    <col min="10493" max="10493" width="37.5703125" style="2" bestFit="1" customWidth="1"/>
    <col min="10494" max="10494" width="2.5703125" style="2" customWidth="1"/>
    <col min="10495" max="10495" width="14" style="2" bestFit="1" customWidth="1"/>
    <col min="10496" max="10496" width="12.85546875" style="2" bestFit="1" customWidth="1"/>
    <col min="10497" max="10497" width="11.85546875" style="2" bestFit="1" customWidth="1"/>
    <col min="10498" max="10498" width="1" style="2" customWidth="1"/>
    <col min="10499" max="10499" width="15.140625" style="2" bestFit="1" customWidth="1"/>
    <col min="10500" max="10500" width="14.5703125" style="2" bestFit="1" customWidth="1"/>
    <col min="10501" max="10501" width="14.42578125" style="2" customWidth="1"/>
    <col min="10502" max="10502" width="1.140625" style="2" customWidth="1"/>
    <col min="10503" max="10504" width="14.5703125" style="2" bestFit="1" customWidth="1"/>
    <col min="10505" max="10505" width="13.5703125" style="2" bestFit="1" customWidth="1"/>
    <col min="10506" max="10506" width="1.28515625" style="2" customWidth="1"/>
    <col min="10507" max="10507" width="11.28515625" style="2" bestFit="1" customWidth="1"/>
    <col min="10508" max="10508" width="12.85546875" style="2" bestFit="1" customWidth="1"/>
    <col min="10509" max="10509" width="10.85546875" style="2" bestFit="1" customWidth="1"/>
    <col min="10510" max="10510" width="9.28515625" style="2" bestFit="1" customWidth="1"/>
    <col min="10511" max="10511" width="9.140625" style="2"/>
    <col min="10512" max="10514" width="18" style="2" customWidth="1"/>
    <col min="10515" max="10748" width="9.140625" style="2"/>
    <col min="10749" max="10749" width="37.5703125" style="2" bestFit="1" customWidth="1"/>
    <col min="10750" max="10750" width="2.5703125" style="2" customWidth="1"/>
    <col min="10751" max="10751" width="14" style="2" bestFit="1" customWidth="1"/>
    <col min="10752" max="10752" width="12.85546875" style="2" bestFit="1" customWidth="1"/>
    <col min="10753" max="10753" width="11.85546875" style="2" bestFit="1" customWidth="1"/>
    <col min="10754" max="10754" width="1" style="2" customWidth="1"/>
    <col min="10755" max="10755" width="15.140625" style="2" bestFit="1" customWidth="1"/>
    <col min="10756" max="10756" width="14.5703125" style="2" bestFit="1" customWidth="1"/>
    <col min="10757" max="10757" width="14.42578125" style="2" customWidth="1"/>
    <col min="10758" max="10758" width="1.140625" style="2" customWidth="1"/>
    <col min="10759" max="10760" width="14.5703125" style="2" bestFit="1" customWidth="1"/>
    <col min="10761" max="10761" width="13.5703125" style="2" bestFit="1" customWidth="1"/>
    <col min="10762" max="10762" width="1.28515625" style="2" customWidth="1"/>
    <col min="10763" max="10763" width="11.28515625" style="2" bestFit="1" customWidth="1"/>
    <col min="10764" max="10764" width="12.85546875" style="2" bestFit="1" customWidth="1"/>
    <col min="10765" max="10765" width="10.85546875" style="2" bestFit="1" customWidth="1"/>
    <col min="10766" max="10766" width="9.28515625" style="2" bestFit="1" customWidth="1"/>
    <col min="10767" max="10767" width="9.140625" style="2"/>
    <col min="10768" max="10770" width="18" style="2" customWidth="1"/>
    <col min="10771" max="11004" width="9.140625" style="2"/>
    <col min="11005" max="11005" width="37.5703125" style="2" bestFit="1" customWidth="1"/>
    <col min="11006" max="11006" width="2.5703125" style="2" customWidth="1"/>
    <col min="11007" max="11007" width="14" style="2" bestFit="1" customWidth="1"/>
    <col min="11008" max="11008" width="12.85546875" style="2" bestFit="1" customWidth="1"/>
    <col min="11009" max="11009" width="11.85546875" style="2" bestFit="1" customWidth="1"/>
    <col min="11010" max="11010" width="1" style="2" customWidth="1"/>
    <col min="11011" max="11011" width="15.140625" style="2" bestFit="1" customWidth="1"/>
    <col min="11012" max="11012" width="14.5703125" style="2" bestFit="1" customWidth="1"/>
    <col min="11013" max="11013" width="14.42578125" style="2" customWidth="1"/>
    <col min="11014" max="11014" width="1.140625" style="2" customWidth="1"/>
    <col min="11015" max="11016" width="14.5703125" style="2" bestFit="1" customWidth="1"/>
    <col min="11017" max="11017" width="13.5703125" style="2" bestFit="1" customWidth="1"/>
    <col min="11018" max="11018" width="1.28515625" style="2" customWidth="1"/>
    <col min="11019" max="11019" width="11.28515625" style="2" bestFit="1" customWidth="1"/>
    <col min="11020" max="11020" width="12.85546875" style="2" bestFit="1" customWidth="1"/>
    <col min="11021" max="11021" width="10.85546875" style="2" bestFit="1" customWidth="1"/>
    <col min="11022" max="11022" width="9.28515625" style="2" bestFit="1" customWidth="1"/>
    <col min="11023" max="11023" width="9.140625" style="2"/>
    <col min="11024" max="11026" width="18" style="2" customWidth="1"/>
    <col min="11027" max="11260" width="9.140625" style="2"/>
    <col min="11261" max="11261" width="37.5703125" style="2" bestFit="1" customWidth="1"/>
    <col min="11262" max="11262" width="2.5703125" style="2" customWidth="1"/>
    <col min="11263" max="11263" width="14" style="2" bestFit="1" customWidth="1"/>
    <col min="11264" max="11264" width="12.85546875" style="2" bestFit="1" customWidth="1"/>
    <col min="11265" max="11265" width="11.85546875" style="2" bestFit="1" customWidth="1"/>
    <col min="11266" max="11266" width="1" style="2" customWidth="1"/>
    <col min="11267" max="11267" width="15.140625" style="2" bestFit="1" customWidth="1"/>
    <col min="11268" max="11268" width="14.5703125" style="2" bestFit="1" customWidth="1"/>
    <col min="11269" max="11269" width="14.42578125" style="2" customWidth="1"/>
    <col min="11270" max="11270" width="1.140625" style="2" customWidth="1"/>
    <col min="11271" max="11272" width="14.5703125" style="2" bestFit="1" customWidth="1"/>
    <col min="11273" max="11273" width="13.5703125" style="2" bestFit="1" customWidth="1"/>
    <col min="11274" max="11274" width="1.28515625" style="2" customWidth="1"/>
    <col min="11275" max="11275" width="11.28515625" style="2" bestFit="1" customWidth="1"/>
    <col min="11276" max="11276" width="12.85546875" style="2" bestFit="1" customWidth="1"/>
    <col min="11277" max="11277" width="10.85546875" style="2" bestFit="1" customWidth="1"/>
    <col min="11278" max="11278" width="9.28515625" style="2" bestFit="1" customWidth="1"/>
    <col min="11279" max="11279" width="9.140625" style="2"/>
    <col min="11280" max="11282" width="18" style="2" customWidth="1"/>
    <col min="11283" max="11516" width="9.140625" style="2"/>
    <col min="11517" max="11517" width="37.5703125" style="2" bestFit="1" customWidth="1"/>
    <col min="11518" max="11518" width="2.5703125" style="2" customWidth="1"/>
    <col min="11519" max="11519" width="14" style="2" bestFit="1" customWidth="1"/>
    <col min="11520" max="11520" width="12.85546875" style="2" bestFit="1" customWidth="1"/>
    <col min="11521" max="11521" width="11.85546875" style="2" bestFit="1" customWidth="1"/>
    <col min="11522" max="11522" width="1" style="2" customWidth="1"/>
    <col min="11523" max="11523" width="15.140625" style="2" bestFit="1" customWidth="1"/>
    <col min="11524" max="11524" width="14.5703125" style="2" bestFit="1" customWidth="1"/>
    <col min="11525" max="11525" width="14.42578125" style="2" customWidth="1"/>
    <col min="11526" max="11526" width="1.140625" style="2" customWidth="1"/>
    <col min="11527" max="11528" width="14.5703125" style="2" bestFit="1" customWidth="1"/>
    <col min="11529" max="11529" width="13.5703125" style="2" bestFit="1" customWidth="1"/>
    <col min="11530" max="11530" width="1.28515625" style="2" customWidth="1"/>
    <col min="11531" max="11531" width="11.28515625" style="2" bestFit="1" customWidth="1"/>
    <col min="11532" max="11532" width="12.85546875" style="2" bestFit="1" customWidth="1"/>
    <col min="11533" max="11533" width="10.85546875" style="2" bestFit="1" customWidth="1"/>
    <col min="11534" max="11534" width="9.28515625" style="2" bestFit="1" customWidth="1"/>
    <col min="11535" max="11535" width="9.140625" style="2"/>
    <col min="11536" max="11538" width="18" style="2" customWidth="1"/>
    <col min="11539" max="11772" width="9.140625" style="2"/>
    <col min="11773" max="11773" width="37.5703125" style="2" bestFit="1" customWidth="1"/>
    <col min="11774" max="11774" width="2.5703125" style="2" customWidth="1"/>
    <col min="11775" max="11775" width="14" style="2" bestFit="1" customWidth="1"/>
    <col min="11776" max="11776" width="12.85546875" style="2" bestFit="1" customWidth="1"/>
    <col min="11777" max="11777" width="11.85546875" style="2" bestFit="1" customWidth="1"/>
    <col min="11778" max="11778" width="1" style="2" customWidth="1"/>
    <col min="11779" max="11779" width="15.140625" style="2" bestFit="1" customWidth="1"/>
    <col min="11780" max="11780" width="14.5703125" style="2" bestFit="1" customWidth="1"/>
    <col min="11781" max="11781" width="14.42578125" style="2" customWidth="1"/>
    <col min="11782" max="11782" width="1.140625" style="2" customWidth="1"/>
    <col min="11783" max="11784" width="14.5703125" style="2" bestFit="1" customWidth="1"/>
    <col min="11785" max="11785" width="13.5703125" style="2" bestFit="1" customWidth="1"/>
    <col min="11786" max="11786" width="1.28515625" style="2" customWidth="1"/>
    <col min="11787" max="11787" width="11.28515625" style="2" bestFit="1" customWidth="1"/>
    <col min="11788" max="11788" width="12.85546875" style="2" bestFit="1" customWidth="1"/>
    <col min="11789" max="11789" width="10.85546875" style="2" bestFit="1" customWidth="1"/>
    <col min="11790" max="11790" width="9.28515625" style="2" bestFit="1" customWidth="1"/>
    <col min="11791" max="11791" width="9.140625" style="2"/>
    <col min="11792" max="11794" width="18" style="2" customWidth="1"/>
    <col min="11795" max="12028" width="9.140625" style="2"/>
    <col min="12029" max="12029" width="37.5703125" style="2" bestFit="1" customWidth="1"/>
    <col min="12030" max="12030" width="2.5703125" style="2" customWidth="1"/>
    <col min="12031" max="12031" width="14" style="2" bestFit="1" customWidth="1"/>
    <col min="12032" max="12032" width="12.85546875" style="2" bestFit="1" customWidth="1"/>
    <col min="12033" max="12033" width="11.85546875" style="2" bestFit="1" customWidth="1"/>
    <col min="12034" max="12034" width="1" style="2" customWidth="1"/>
    <col min="12035" max="12035" width="15.140625" style="2" bestFit="1" customWidth="1"/>
    <col min="12036" max="12036" width="14.5703125" style="2" bestFit="1" customWidth="1"/>
    <col min="12037" max="12037" width="14.42578125" style="2" customWidth="1"/>
    <col min="12038" max="12038" width="1.140625" style="2" customWidth="1"/>
    <col min="12039" max="12040" width="14.5703125" style="2" bestFit="1" customWidth="1"/>
    <col min="12041" max="12041" width="13.5703125" style="2" bestFit="1" customWidth="1"/>
    <col min="12042" max="12042" width="1.28515625" style="2" customWidth="1"/>
    <col min="12043" max="12043" width="11.28515625" style="2" bestFit="1" customWidth="1"/>
    <col min="12044" max="12044" width="12.85546875" style="2" bestFit="1" customWidth="1"/>
    <col min="12045" max="12045" width="10.85546875" style="2" bestFit="1" customWidth="1"/>
    <col min="12046" max="12046" width="9.28515625" style="2" bestFit="1" customWidth="1"/>
    <col min="12047" max="12047" width="9.140625" style="2"/>
    <col min="12048" max="12050" width="18" style="2" customWidth="1"/>
    <col min="12051" max="12284" width="9.140625" style="2"/>
    <col min="12285" max="12285" width="37.5703125" style="2" bestFit="1" customWidth="1"/>
    <col min="12286" max="12286" width="2.5703125" style="2" customWidth="1"/>
    <col min="12287" max="12287" width="14" style="2" bestFit="1" customWidth="1"/>
    <col min="12288" max="12288" width="12.85546875" style="2" bestFit="1" customWidth="1"/>
    <col min="12289" max="12289" width="11.85546875" style="2" bestFit="1" customWidth="1"/>
    <col min="12290" max="12290" width="1" style="2" customWidth="1"/>
    <col min="12291" max="12291" width="15.140625" style="2" bestFit="1" customWidth="1"/>
    <col min="12292" max="12292" width="14.5703125" style="2" bestFit="1" customWidth="1"/>
    <col min="12293" max="12293" width="14.42578125" style="2" customWidth="1"/>
    <col min="12294" max="12294" width="1.140625" style="2" customWidth="1"/>
    <col min="12295" max="12296" width="14.5703125" style="2" bestFit="1" customWidth="1"/>
    <col min="12297" max="12297" width="13.5703125" style="2" bestFit="1" customWidth="1"/>
    <col min="12298" max="12298" width="1.28515625" style="2" customWidth="1"/>
    <col min="12299" max="12299" width="11.28515625" style="2" bestFit="1" customWidth="1"/>
    <col min="12300" max="12300" width="12.85546875" style="2" bestFit="1" customWidth="1"/>
    <col min="12301" max="12301" width="10.85546875" style="2" bestFit="1" customWidth="1"/>
    <col min="12302" max="12302" width="9.28515625" style="2" bestFit="1" customWidth="1"/>
    <col min="12303" max="12303" width="9.140625" style="2"/>
    <col min="12304" max="12306" width="18" style="2" customWidth="1"/>
    <col min="12307" max="12540" width="9.140625" style="2"/>
    <col min="12541" max="12541" width="37.5703125" style="2" bestFit="1" customWidth="1"/>
    <col min="12542" max="12542" width="2.5703125" style="2" customWidth="1"/>
    <col min="12543" max="12543" width="14" style="2" bestFit="1" customWidth="1"/>
    <col min="12544" max="12544" width="12.85546875" style="2" bestFit="1" customWidth="1"/>
    <col min="12545" max="12545" width="11.85546875" style="2" bestFit="1" customWidth="1"/>
    <col min="12546" max="12546" width="1" style="2" customWidth="1"/>
    <col min="12547" max="12547" width="15.140625" style="2" bestFit="1" customWidth="1"/>
    <col min="12548" max="12548" width="14.5703125" style="2" bestFit="1" customWidth="1"/>
    <col min="12549" max="12549" width="14.42578125" style="2" customWidth="1"/>
    <col min="12550" max="12550" width="1.140625" style="2" customWidth="1"/>
    <col min="12551" max="12552" width="14.5703125" style="2" bestFit="1" customWidth="1"/>
    <col min="12553" max="12553" width="13.5703125" style="2" bestFit="1" customWidth="1"/>
    <col min="12554" max="12554" width="1.28515625" style="2" customWidth="1"/>
    <col min="12555" max="12555" width="11.28515625" style="2" bestFit="1" customWidth="1"/>
    <col min="12556" max="12556" width="12.85546875" style="2" bestFit="1" customWidth="1"/>
    <col min="12557" max="12557" width="10.85546875" style="2" bestFit="1" customWidth="1"/>
    <col min="12558" max="12558" width="9.28515625" style="2" bestFit="1" customWidth="1"/>
    <col min="12559" max="12559" width="9.140625" style="2"/>
    <col min="12560" max="12562" width="18" style="2" customWidth="1"/>
    <col min="12563" max="12796" width="9.140625" style="2"/>
    <col min="12797" max="12797" width="37.5703125" style="2" bestFit="1" customWidth="1"/>
    <col min="12798" max="12798" width="2.5703125" style="2" customWidth="1"/>
    <col min="12799" max="12799" width="14" style="2" bestFit="1" customWidth="1"/>
    <col min="12800" max="12800" width="12.85546875" style="2" bestFit="1" customWidth="1"/>
    <col min="12801" max="12801" width="11.85546875" style="2" bestFit="1" customWidth="1"/>
    <col min="12802" max="12802" width="1" style="2" customWidth="1"/>
    <col min="12803" max="12803" width="15.140625" style="2" bestFit="1" customWidth="1"/>
    <col min="12804" max="12804" width="14.5703125" style="2" bestFit="1" customWidth="1"/>
    <col min="12805" max="12805" width="14.42578125" style="2" customWidth="1"/>
    <col min="12806" max="12806" width="1.140625" style="2" customWidth="1"/>
    <col min="12807" max="12808" width="14.5703125" style="2" bestFit="1" customWidth="1"/>
    <col min="12809" max="12809" width="13.5703125" style="2" bestFit="1" customWidth="1"/>
    <col min="12810" max="12810" width="1.28515625" style="2" customWidth="1"/>
    <col min="12811" max="12811" width="11.28515625" style="2" bestFit="1" customWidth="1"/>
    <col min="12812" max="12812" width="12.85546875" style="2" bestFit="1" customWidth="1"/>
    <col min="12813" max="12813" width="10.85546875" style="2" bestFit="1" customWidth="1"/>
    <col min="12814" max="12814" width="9.28515625" style="2" bestFit="1" customWidth="1"/>
    <col min="12815" max="12815" width="9.140625" style="2"/>
    <col min="12816" max="12818" width="18" style="2" customWidth="1"/>
    <col min="12819" max="13052" width="9.140625" style="2"/>
    <col min="13053" max="13053" width="37.5703125" style="2" bestFit="1" customWidth="1"/>
    <col min="13054" max="13054" width="2.5703125" style="2" customWidth="1"/>
    <col min="13055" max="13055" width="14" style="2" bestFit="1" customWidth="1"/>
    <col min="13056" max="13056" width="12.85546875" style="2" bestFit="1" customWidth="1"/>
    <col min="13057" max="13057" width="11.85546875" style="2" bestFit="1" customWidth="1"/>
    <col min="13058" max="13058" width="1" style="2" customWidth="1"/>
    <col min="13059" max="13059" width="15.140625" style="2" bestFit="1" customWidth="1"/>
    <col min="13060" max="13060" width="14.5703125" style="2" bestFit="1" customWidth="1"/>
    <col min="13061" max="13061" width="14.42578125" style="2" customWidth="1"/>
    <col min="13062" max="13062" width="1.140625" style="2" customWidth="1"/>
    <col min="13063" max="13064" width="14.5703125" style="2" bestFit="1" customWidth="1"/>
    <col min="13065" max="13065" width="13.5703125" style="2" bestFit="1" customWidth="1"/>
    <col min="13066" max="13066" width="1.28515625" style="2" customWidth="1"/>
    <col min="13067" max="13067" width="11.28515625" style="2" bestFit="1" customWidth="1"/>
    <col min="13068" max="13068" width="12.85546875" style="2" bestFit="1" customWidth="1"/>
    <col min="13069" max="13069" width="10.85546875" style="2" bestFit="1" customWidth="1"/>
    <col min="13070" max="13070" width="9.28515625" style="2" bestFit="1" customWidth="1"/>
    <col min="13071" max="13071" width="9.140625" style="2"/>
    <col min="13072" max="13074" width="18" style="2" customWidth="1"/>
    <col min="13075" max="13308" width="9.140625" style="2"/>
    <col min="13309" max="13309" width="37.5703125" style="2" bestFit="1" customWidth="1"/>
    <col min="13310" max="13310" width="2.5703125" style="2" customWidth="1"/>
    <col min="13311" max="13311" width="14" style="2" bestFit="1" customWidth="1"/>
    <col min="13312" max="13312" width="12.85546875" style="2" bestFit="1" customWidth="1"/>
    <col min="13313" max="13313" width="11.85546875" style="2" bestFit="1" customWidth="1"/>
    <col min="13314" max="13314" width="1" style="2" customWidth="1"/>
    <col min="13315" max="13315" width="15.140625" style="2" bestFit="1" customWidth="1"/>
    <col min="13316" max="13316" width="14.5703125" style="2" bestFit="1" customWidth="1"/>
    <col min="13317" max="13317" width="14.42578125" style="2" customWidth="1"/>
    <col min="13318" max="13318" width="1.140625" style="2" customWidth="1"/>
    <col min="13319" max="13320" width="14.5703125" style="2" bestFit="1" customWidth="1"/>
    <col min="13321" max="13321" width="13.5703125" style="2" bestFit="1" customWidth="1"/>
    <col min="13322" max="13322" width="1.28515625" style="2" customWidth="1"/>
    <col min="13323" max="13323" width="11.28515625" style="2" bestFit="1" customWidth="1"/>
    <col min="13324" max="13324" width="12.85546875" style="2" bestFit="1" customWidth="1"/>
    <col min="13325" max="13325" width="10.85546875" style="2" bestFit="1" customWidth="1"/>
    <col min="13326" max="13326" width="9.28515625" style="2" bestFit="1" customWidth="1"/>
    <col min="13327" max="13327" width="9.140625" style="2"/>
    <col min="13328" max="13330" width="18" style="2" customWidth="1"/>
    <col min="13331" max="13564" width="9.140625" style="2"/>
    <col min="13565" max="13565" width="37.5703125" style="2" bestFit="1" customWidth="1"/>
    <col min="13566" max="13566" width="2.5703125" style="2" customWidth="1"/>
    <col min="13567" max="13567" width="14" style="2" bestFit="1" customWidth="1"/>
    <col min="13568" max="13568" width="12.85546875" style="2" bestFit="1" customWidth="1"/>
    <col min="13569" max="13569" width="11.85546875" style="2" bestFit="1" customWidth="1"/>
    <col min="13570" max="13570" width="1" style="2" customWidth="1"/>
    <col min="13571" max="13571" width="15.140625" style="2" bestFit="1" customWidth="1"/>
    <col min="13572" max="13572" width="14.5703125" style="2" bestFit="1" customWidth="1"/>
    <col min="13573" max="13573" width="14.42578125" style="2" customWidth="1"/>
    <col min="13574" max="13574" width="1.140625" style="2" customWidth="1"/>
    <col min="13575" max="13576" width="14.5703125" style="2" bestFit="1" customWidth="1"/>
    <col min="13577" max="13577" width="13.5703125" style="2" bestFit="1" customWidth="1"/>
    <col min="13578" max="13578" width="1.28515625" style="2" customWidth="1"/>
    <col min="13579" max="13579" width="11.28515625" style="2" bestFit="1" customWidth="1"/>
    <col min="13580" max="13580" width="12.85546875" style="2" bestFit="1" customWidth="1"/>
    <col min="13581" max="13581" width="10.85546875" style="2" bestFit="1" customWidth="1"/>
    <col min="13582" max="13582" width="9.28515625" style="2" bestFit="1" customWidth="1"/>
    <col min="13583" max="13583" width="9.140625" style="2"/>
    <col min="13584" max="13586" width="18" style="2" customWidth="1"/>
    <col min="13587" max="13820" width="9.140625" style="2"/>
    <col min="13821" max="13821" width="37.5703125" style="2" bestFit="1" customWidth="1"/>
    <col min="13822" max="13822" width="2.5703125" style="2" customWidth="1"/>
    <col min="13823" max="13823" width="14" style="2" bestFit="1" customWidth="1"/>
    <col min="13824" max="13824" width="12.85546875" style="2" bestFit="1" customWidth="1"/>
    <col min="13825" max="13825" width="11.85546875" style="2" bestFit="1" customWidth="1"/>
    <col min="13826" max="13826" width="1" style="2" customWidth="1"/>
    <col min="13827" max="13827" width="15.140625" style="2" bestFit="1" customWidth="1"/>
    <col min="13828" max="13828" width="14.5703125" style="2" bestFit="1" customWidth="1"/>
    <col min="13829" max="13829" width="14.42578125" style="2" customWidth="1"/>
    <col min="13830" max="13830" width="1.140625" style="2" customWidth="1"/>
    <col min="13831" max="13832" width="14.5703125" style="2" bestFit="1" customWidth="1"/>
    <col min="13833" max="13833" width="13.5703125" style="2" bestFit="1" customWidth="1"/>
    <col min="13834" max="13834" width="1.28515625" style="2" customWidth="1"/>
    <col min="13835" max="13835" width="11.28515625" style="2" bestFit="1" customWidth="1"/>
    <col min="13836" max="13836" width="12.85546875" style="2" bestFit="1" customWidth="1"/>
    <col min="13837" max="13837" width="10.85546875" style="2" bestFit="1" customWidth="1"/>
    <col min="13838" max="13838" width="9.28515625" style="2" bestFit="1" customWidth="1"/>
    <col min="13839" max="13839" width="9.140625" style="2"/>
    <col min="13840" max="13842" width="18" style="2" customWidth="1"/>
    <col min="13843" max="14076" width="9.140625" style="2"/>
    <col min="14077" max="14077" width="37.5703125" style="2" bestFit="1" customWidth="1"/>
    <col min="14078" max="14078" width="2.5703125" style="2" customWidth="1"/>
    <col min="14079" max="14079" width="14" style="2" bestFit="1" customWidth="1"/>
    <col min="14080" max="14080" width="12.85546875" style="2" bestFit="1" customWidth="1"/>
    <col min="14081" max="14081" width="11.85546875" style="2" bestFit="1" customWidth="1"/>
    <col min="14082" max="14082" width="1" style="2" customWidth="1"/>
    <col min="14083" max="14083" width="15.140625" style="2" bestFit="1" customWidth="1"/>
    <col min="14084" max="14084" width="14.5703125" style="2" bestFit="1" customWidth="1"/>
    <col min="14085" max="14085" width="14.42578125" style="2" customWidth="1"/>
    <col min="14086" max="14086" width="1.140625" style="2" customWidth="1"/>
    <col min="14087" max="14088" width="14.5703125" style="2" bestFit="1" customWidth="1"/>
    <col min="14089" max="14089" width="13.5703125" style="2" bestFit="1" customWidth="1"/>
    <col min="14090" max="14090" width="1.28515625" style="2" customWidth="1"/>
    <col min="14091" max="14091" width="11.28515625" style="2" bestFit="1" customWidth="1"/>
    <col min="14092" max="14092" width="12.85546875" style="2" bestFit="1" customWidth="1"/>
    <col min="14093" max="14093" width="10.85546875" style="2" bestFit="1" customWidth="1"/>
    <col min="14094" max="14094" width="9.28515625" style="2" bestFit="1" customWidth="1"/>
    <col min="14095" max="14095" width="9.140625" style="2"/>
    <col min="14096" max="14098" width="18" style="2" customWidth="1"/>
    <col min="14099" max="14332" width="9.140625" style="2"/>
    <col min="14333" max="14333" width="37.5703125" style="2" bestFit="1" customWidth="1"/>
    <col min="14334" max="14334" width="2.5703125" style="2" customWidth="1"/>
    <col min="14335" max="14335" width="14" style="2" bestFit="1" customWidth="1"/>
    <col min="14336" max="14336" width="12.85546875" style="2" bestFit="1" customWidth="1"/>
    <col min="14337" max="14337" width="11.85546875" style="2" bestFit="1" customWidth="1"/>
    <col min="14338" max="14338" width="1" style="2" customWidth="1"/>
    <col min="14339" max="14339" width="15.140625" style="2" bestFit="1" customWidth="1"/>
    <col min="14340" max="14340" width="14.5703125" style="2" bestFit="1" customWidth="1"/>
    <col min="14341" max="14341" width="14.42578125" style="2" customWidth="1"/>
    <col min="14342" max="14342" width="1.140625" style="2" customWidth="1"/>
    <col min="14343" max="14344" width="14.5703125" style="2" bestFit="1" customWidth="1"/>
    <col min="14345" max="14345" width="13.5703125" style="2" bestFit="1" customWidth="1"/>
    <col min="14346" max="14346" width="1.28515625" style="2" customWidth="1"/>
    <col min="14347" max="14347" width="11.28515625" style="2" bestFit="1" customWidth="1"/>
    <col min="14348" max="14348" width="12.85546875" style="2" bestFit="1" customWidth="1"/>
    <col min="14349" max="14349" width="10.85546875" style="2" bestFit="1" customWidth="1"/>
    <col min="14350" max="14350" width="9.28515625" style="2" bestFit="1" customWidth="1"/>
    <col min="14351" max="14351" width="9.140625" style="2"/>
    <col min="14352" max="14354" width="18" style="2" customWidth="1"/>
    <col min="14355" max="14588" width="9.140625" style="2"/>
    <col min="14589" max="14589" width="37.5703125" style="2" bestFit="1" customWidth="1"/>
    <col min="14590" max="14590" width="2.5703125" style="2" customWidth="1"/>
    <col min="14591" max="14591" width="14" style="2" bestFit="1" customWidth="1"/>
    <col min="14592" max="14592" width="12.85546875" style="2" bestFit="1" customWidth="1"/>
    <col min="14593" max="14593" width="11.85546875" style="2" bestFit="1" customWidth="1"/>
    <col min="14594" max="14594" width="1" style="2" customWidth="1"/>
    <col min="14595" max="14595" width="15.140625" style="2" bestFit="1" customWidth="1"/>
    <col min="14596" max="14596" width="14.5703125" style="2" bestFit="1" customWidth="1"/>
    <col min="14597" max="14597" width="14.42578125" style="2" customWidth="1"/>
    <col min="14598" max="14598" width="1.140625" style="2" customWidth="1"/>
    <col min="14599" max="14600" width="14.5703125" style="2" bestFit="1" customWidth="1"/>
    <col min="14601" max="14601" width="13.5703125" style="2" bestFit="1" customWidth="1"/>
    <col min="14602" max="14602" width="1.28515625" style="2" customWidth="1"/>
    <col min="14603" max="14603" width="11.28515625" style="2" bestFit="1" customWidth="1"/>
    <col min="14604" max="14604" width="12.85546875" style="2" bestFit="1" customWidth="1"/>
    <col min="14605" max="14605" width="10.85546875" style="2" bestFit="1" customWidth="1"/>
    <col min="14606" max="14606" width="9.28515625" style="2" bestFit="1" customWidth="1"/>
    <col min="14607" max="14607" width="9.140625" style="2"/>
    <col min="14608" max="14610" width="18" style="2" customWidth="1"/>
    <col min="14611" max="14844" width="9.140625" style="2"/>
    <col min="14845" max="14845" width="37.5703125" style="2" bestFit="1" customWidth="1"/>
    <col min="14846" max="14846" width="2.5703125" style="2" customWidth="1"/>
    <col min="14847" max="14847" width="14" style="2" bestFit="1" customWidth="1"/>
    <col min="14848" max="14848" width="12.85546875" style="2" bestFit="1" customWidth="1"/>
    <col min="14849" max="14849" width="11.85546875" style="2" bestFit="1" customWidth="1"/>
    <col min="14850" max="14850" width="1" style="2" customWidth="1"/>
    <col min="14851" max="14851" width="15.140625" style="2" bestFit="1" customWidth="1"/>
    <col min="14852" max="14852" width="14.5703125" style="2" bestFit="1" customWidth="1"/>
    <col min="14853" max="14853" width="14.42578125" style="2" customWidth="1"/>
    <col min="14854" max="14854" width="1.140625" style="2" customWidth="1"/>
    <col min="14855" max="14856" width="14.5703125" style="2" bestFit="1" customWidth="1"/>
    <col min="14857" max="14857" width="13.5703125" style="2" bestFit="1" customWidth="1"/>
    <col min="14858" max="14858" width="1.28515625" style="2" customWidth="1"/>
    <col min="14859" max="14859" width="11.28515625" style="2" bestFit="1" customWidth="1"/>
    <col min="14860" max="14860" width="12.85546875" style="2" bestFit="1" customWidth="1"/>
    <col min="14861" max="14861" width="10.85546875" style="2" bestFit="1" customWidth="1"/>
    <col min="14862" max="14862" width="9.28515625" style="2" bestFit="1" customWidth="1"/>
    <col min="14863" max="14863" width="9.140625" style="2"/>
    <col min="14864" max="14866" width="18" style="2" customWidth="1"/>
    <col min="14867" max="15100" width="9.140625" style="2"/>
    <col min="15101" max="15101" width="37.5703125" style="2" bestFit="1" customWidth="1"/>
    <col min="15102" max="15102" width="2.5703125" style="2" customWidth="1"/>
    <col min="15103" max="15103" width="14" style="2" bestFit="1" customWidth="1"/>
    <col min="15104" max="15104" width="12.85546875" style="2" bestFit="1" customWidth="1"/>
    <col min="15105" max="15105" width="11.85546875" style="2" bestFit="1" customWidth="1"/>
    <col min="15106" max="15106" width="1" style="2" customWidth="1"/>
    <col min="15107" max="15107" width="15.140625" style="2" bestFit="1" customWidth="1"/>
    <col min="15108" max="15108" width="14.5703125" style="2" bestFit="1" customWidth="1"/>
    <col min="15109" max="15109" width="14.42578125" style="2" customWidth="1"/>
    <col min="15110" max="15110" width="1.140625" style="2" customWidth="1"/>
    <col min="15111" max="15112" width="14.5703125" style="2" bestFit="1" customWidth="1"/>
    <col min="15113" max="15113" width="13.5703125" style="2" bestFit="1" customWidth="1"/>
    <col min="15114" max="15114" width="1.28515625" style="2" customWidth="1"/>
    <col min="15115" max="15115" width="11.28515625" style="2" bestFit="1" customWidth="1"/>
    <col min="15116" max="15116" width="12.85546875" style="2" bestFit="1" customWidth="1"/>
    <col min="15117" max="15117" width="10.85546875" style="2" bestFit="1" customWidth="1"/>
    <col min="15118" max="15118" width="9.28515625" style="2" bestFit="1" customWidth="1"/>
    <col min="15119" max="15119" width="9.140625" style="2"/>
    <col min="15120" max="15122" width="18" style="2" customWidth="1"/>
    <col min="15123" max="15356" width="9.140625" style="2"/>
    <col min="15357" max="15357" width="37.5703125" style="2" bestFit="1" customWidth="1"/>
    <col min="15358" max="15358" width="2.5703125" style="2" customWidth="1"/>
    <col min="15359" max="15359" width="14" style="2" bestFit="1" customWidth="1"/>
    <col min="15360" max="15360" width="12.85546875" style="2" bestFit="1" customWidth="1"/>
    <col min="15361" max="15361" width="11.85546875" style="2" bestFit="1" customWidth="1"/>
    <col min="15362" max="15362" width="1" style="2" customWidth="1"/>
    <col min="15363" max="15363" width="15.140625" style="2" bestFit="1" customWidth="1"/>
    <col min="15364" max="15364" width="14.5703125" style="2" bestFit="1" customWidth="1"/>
    <col min="15365" max="15365" width="14.42578125" style="2" customWidth="1"/>
    <col min="15366" max="15366" width="1.140625" style="2" customWidth="1"/>
    <col min="15367" max="15368" width="14.5703125" style="2" bestFit="1" customWidth="1"/>
    <col min="15369" max="15369" width="13.5703125" style="2" bestFit="1" customWidth="1"/>
    <col min="15370" max="15370" width="1.28515625" style="2" customWidth="1"/>
    <col min="15371" max="15371" width="11.28515625" style="2" bestFit="1" customWidth="1"/>
    <col min="15372" max="15372" width="12.85546875" style="2" bestFit="1" customWidth="1"/>
    <col min="15373" max="15373" width="10.85546875" style="2" bestFit="1" customWidth="1"/>
    <col min="15374" max="15374" width="9.28515625" style="2" bestFit="1" customWidth="1"/>
    <col min="15375" max="15375" width="9.140625" style="2"/>
    <col min="15376" max="15378" width="18" style="2" customWidth="1"/>
    <col min="15379" max="15612" width="9.140625" style="2"/>
    <col min="15613" max="15613" width="37.5703125" style="2" bestFit="1" customWidth="1"/>
    <col min="15614" max="15614" width="2.5703125" style="2" customWidth="1"/>
    <col min="15615" max="15615" width="14" style="2" bestFit="1" customWidth="1"/>
    <col min="15616" max="15616" width="12.85546875" style="2" bestFit="1" customWidth="1"/>
    <col min="15617" max="15617" width="11.85546875" style="2" bestFit="1" customWidth="1"/>
    <col min="15618" max="15618" width="1" style="2" customWidth="1"/>
    <col min="15619" max="15619" width="15.140625" style="2" bestFit="1" customWidth="1"/>
    <col min="15620" max="15620" width="14.5703125" style="2" bestFit="1" customWidth="1"/>
    <col min="15621" max="15621" width="14.42578125" style="2" customWidth="1"/>
    <col min="15622" max="15622" width="1.140625" style="2" customWidth="1"/>
    <col min="15623" max="15624" width="14.5703125" style="2" bestFit="1" customWidth="1"/>
    <col min="15625" max="15625" width="13.5703125" style="2" bestFit="1" customWidth="1"/>
    <col min="15626" max="15626" width="1.28515625" style="2" customWidth="1"/>
    <col min="15627" max="15627" width="11.28515625" style="2" bestFit="1" customWidth="1"/>
    <col min="15628" max="15628" width="12.85546875" style="2" bestFit="1" customWidth="1"/>
    <col min="15629" max="15629" width="10.85546875" style="2" bestFit="1" customWidth="1"/>
    <col min="15630" max="15630" width="9.28515625" style="2" bestFit="1" customWidth="1"/>
    <col min="15631" max="15631" width="9.140625" style="2"/>
    <col min="15632" max="15634" width="18" style="2" customWidth="1"/>
    <col min="15635" max="15868" width="9.140625" style="2"/>
    <col min="15869" max="15869" width="37.5703125" style="2" bestFit="1" customWidth="1"/>
    <col min="15870" max="15870" width="2.5703125" style="2" customWidth="1"/>
    <col min="15871" max="15871" width="14" style="2" bestFit="1" customWidth="1"/>
    <col min="15872" max="15872" width="12.85546875" style="2" bestFit="1" customWidth="1"/>
    <col min="15873" max="15873" width="11.85546875" style="2" bestFit="1" customWidth="1"/>
    <col min="15874" max="15874" width="1" style="2" customWidth="1"/>
    <col min="15875" max="15875" width="15.140625" style="2" bestFit="1" customWidth="1"/>
    <col min="15876" max="15876" width="14.5703125" style="2" bestFit="1" customWidth="1"/>
    <col min="15877" max="15877" width="14.42578125" style="2" customWidth="1"/>
    <col min="15878" max="15878" width="1.140625" style="2" customWidth="1"/>
    <col min="15879" max="15880" width="14.5703125" style="2" bestFit="1" customWidth="1"/>
    <col min="15881" max="15881" width="13.5703125" style="2" bestFit="1" customWidth="1"/>
    <col min="15882" max="15882" width="1.28515625" style="2" customWidth="1"/>
    <col min="15883" max="15883" width="11.28515625" style="2" bestFit="1" customWidth="1"/>
    <col min="15884" max="15884" width="12.85546875" style="2" bestFit="1" customWidth="1"/>
    <col min="15885" max="15885" width="10.85546875" style="2" bestFit="1" customWidth="1"/>
    <col min="15886" max="15886" width="9.28515625" style="2" bestFit="1" customWidth="1"/>
    <col min="15887" max="15887" width="9.140625" style="2"/>
    <col min="15888" max="15890" width="18" style="2" customWidth="1"/>
    <col min="15891" max="16124" width="9.140625" style="2"/>
    <col min="16125" max="16125" width="37.5703125" style="2" bestFit="1" customWidth="1"/>
    <col min="16126" max="16126" width="2.5703125" style="2" customWidth="1"/>
    <col min="16127" max="16127" width="14" style="2" bestFit="1" customWidth="1"/>
    <col min="16128" max="16128" width="12.85546875" style="2" bestFit="1" customWidth="1"/>
    <col min="16129" max="16129" width="11.85546875" style="2" bestFit="1" customWidth="1"/>
    <col min="16130" max="16130" width="1" style="2" customWidth="1"/>
    <col min="16131" max="16131" width="15.140625" style="2" bestFit="1" customWidth="1"/>
    <col min="16132" max="16132" width="14.5703125" style="2" bestFit="1" customWidth="1"/>
    <col min="16133" max="16133" width="14.42578125" style="2" customWidth="1"/>
    <col min="16134" max="16134" width="1.140625" style="2" customWidth="1"/>
    <col min="16135" max="16136" width="14.5703125" style="2" bestFit="1" customWidth="1"/>
    <col min="16137" max="16137" width="13.5703125" style="2" bestFit="1" customWidth="1"/>
    <col min="16138" max="16138" width="1.28515625" style="2" customWidth="1"/>
    <col min="16139" max="16139" width="11.28515625" style="2" bestFit="1" customWidth="1"/>
    <col min="16140" max="16140" width="12.85546875" style="2" bestFit="1" customWidth="1"/>
    <col min="16141" max="16141" width="10.85546875" style="2" bestFit="1" customWidth="1"/>
    <col min="16142" max="16142" width="9.28515625" style="2" bestFit="1" customWidth="1"/>
    <col min="16143" max="16143" width="9.140625" style="2"/>
    <col min="16144" max="16146" width="18" style="2" customWidth="1"/>
    <col min="16147" max="16384" width="9.140625" style="2"/>
  </cols>
  <sheetData>
    <row r="1" spans="1:18" ht="20.25" x14ac:dyDescent="0.3">
      <c r="A1" s="1" t="s">
        <v>0</v>
      </c>
      <c r="G1" s="3"/>
      <c r="H1" s="3"/>
      <c r="I1" s="3"/>
    </row>
    <row r="2" spans="1:18" ht="21" thickBot="1" x14ac:dyDescent="0.35">
      <c r="A2" s="1"/>
      <c r="C2" s="4"/>
      <c r="D2" s="4"/>
      <c r="E2" s="4"/>
      <c r="K2" s="4"/>
      <c r="L2" s="4"/>
    </row>
    <row r="3" spans="1:18" ht="13.5" thickBot="1" x14ac:dyDescent="0.25">
      <c r="C3" s="17" t="s">
        <v>1</v>
      </c>
      <c r="D3" s="18"/>
      <c r="E3" s="19"/>
      <c r="G3" s="17" t="s">
        <v>2</v>
      </c>
      <c r="H3" s="18"/>
      <c r="I3" s="19"/>
      <c r="K3" s="17" t="s">
        <v>3</v>
      </c>
      <c r="L3" s="18"/>
      <c r="M3" s="19"/>
      <c r="O3" s="17" t="s">
        <v>4</v>
      </c>
      <c r="P3" s="18"/>
      <c r="Q3" s="19"/>
    </row>
    <row r="4" spans="1:18" x14ac:dyDescent="0.2">
      <c r="C4" s="5" t="s">
        <v>5</v>
      </c>
      <c r="D4" s="5" t="s">
        <v>6</v>
      </c>
      <c r="E4" s="5" t="s">
        <v>7</v>
      </c>
      <c r="G4" s="5" t="s">
        <v>5</v>
      </c>
      <c r="H4" s="5" t="s">
        <v>6</v>
      </c>
      <c r="I4" s="5" t="s">
        <v>7</v>
      </c>
      <c r="K4" s="5" t="s">
        <v>5</v>
      </c>
      <c r="L4" s="5" t="s">
        <v>6</v>
      </c>
      <c r="M4" s="5" t="s">
        <v>7</v>
      </c>
      <c r="O4" s="5" t="s">
        <v>5</v>
      </c>
      <c r="P4" s="5" t="s">
        <v>6</v>
      </c>
      <c r="Q4" s="5" t="s">
        <v>7</v>
      </c>
    </row>
    <row r="6" spans="1:18" x14ac:dyDescent="0.2">
      <c r="A6" s="6" t="s">
        <v>8</v>
      </c>
      <c r="C6" s="13">
        <v>5363212.75</v>
      </c>
      <c r="D6" s="13">
        <v>5563297.6372600002</v>
      </c>
      <c r="E6" s="13">
        <f t="shared" ref="E6:E23" si="0">D6-C6</f>
        <v>200084.88726000022</v>
      </c>
      <c r="F6" s="13"/>
      <c r="G6" s="13">
        <v>4348899.0906031094</v>
      </c>
      <c r="H6" s="13">
        <v>4535481.376474632</v>
      </c>
      <c r="I6" s="13">
        <f t="shared" ref="I6:I23" si="1">H6-G6</f>
        <v>186582.2858715225</v>
      </c>
      <c r="J6" s="13"/>
      <c r="K6" s="13">
        <v>1485813.6376260519</v>
      </c>
      <c r="L6" s="13">
        <v>1543295.2712745252</v>
      </c>
      <c r="M6" s="13">
        <f t="shared" ref="M6:M23" si="2">L6-K6</f>
        <v>57481.633648473304</v>
      </c>
      <c r="N6" s="13"/>
      <c r="O6" s="13">
        <f t="shared" ref="O6:P23" si="3">C6+G6+K6</f>
        <v>11197925.478229161</v>
      </c>
      <c r="P6" s="13">
        <f t="shared" si="3"/>
        <v>11642074.285009157</v>
      </c>
      <c r="Q6" s="13">
        <f t="shared" ref="Q6:Q23" si="4">P6-O6</f>
        <v>444148.80677999556</v>
      </c>
      <c r="R6" s="7"/>
    </row>
    <row r="7" spans="1:18" x14ac:dyDescent="0.2">
      <c r="A7" s="6" t="s">
        <v>9</v>
      </c>
      <c r="C7" s="4">
        <v>1805039.17</v>
      </c>
      <c r="D7" s="4">
        <v>1695037.5517198595</v>
      </c>
      <c r="E7" s="4">
        <f t="shared" si="0"/>
        <v>-110001.61828014045</v>
      </c>
      <c r="F7" s="14"/>
      <c r="G7" s="4">
        <v>1424401.8469053055</v>
      </c>
      <c r="H7" s="4">
        <v>1560446.1542750928</v>
      </c>
      <c r="I7" s="4">
        <f t="shared" si="1"/>
        <v>136044.30736978725</v>
      </c>
      <c r="J7" s="14"/>
      <c r="K7" s="4">
        <v>436276.49643580162</v>
      </c>
      <c r="L7" s="4">
        <v>526913.48747215269</v>
      </c>
      <c r="M7" s="4">
        <f t="shared" si="2"/>
        <v>90636.991036351072</v>
      </c>
      <c r="N7" s="14"/>
      <c r="O7" s="4">
        <f t="shared" si="3"/>
        <v>3665717.5133411069</v>
      </c>
      <c r="P7" s="4">
        <f t="shared" si="3"/>
        <v>3782397.1934671053</v>
      </c>
      <c r="Q7" s="4">
        <f t="shared" si="4"/>
        <v>116679.68012599833</v>
      </c>
      <c r="R7" s="7"/>
    </row>
    <row r="8" spans="1:18" x14ac:dyDescent="0.2">
      <c r="A8" s="6" t="s">
        <v>10</v>
      </c>
      <c r="C8" s="4">
        <v>80886.51999999999</v>
      </c>
      <c r="D8" s="4">
        <v>80886.51999999999</v>
      </c>
      <c r="E8" s="4">
        <f>D8-C8</f>
        <v>0</v>
      </c>
      <c r="F8" s="14"/>
      <c r="G8" s="4">
        <v>1923949.9234877753</v>
      </c>
      <c r="H8" s="4">
        <v>1832487.7151035839</v>
      </c>
      <c r="I8" s="4">
        <f>H8-G8</f>
        <v>-91462.208384191385</v>
      </c>
      <c r="J8" s="14"/>
      <c r="K8" s="4">
        <v>666055.4420154742</v>
      </c>
      <c r="L8" s="4">
        <v>666055.44031200011</v>
      </c>
      <c r="M8" s="4">
        <f>L8-K8</f>
        <v>-1.7034740885719657E-3</v>
      </c>
      <c r="N8" s="14"/>
      <c r="O8" s="4">
        <f>C8+G8+K8</f>
        <v>2670891.8855032492</v>
      </c>
      <c r="P8" s="4">
        <f>D8+H8+L8</f>
        <v>2579429.6754155839</v>
      </c>
      <c r="Q8" s="4">
        <f>P8-O8</f>
        <v>-91462.210087665357</v>
      </c>
      <c r="R8" s="7"/>
    </row>
    <row r="9" spans="1:18" x14ac:dyDescent="0.2">
      <c r="A9" s="6" t="s">
        <v>11</v>
      </c>
      <c r="C9" s="4">
        <v>94936.47</v>
      </c>
      <c r="D9" s="4">
        <v>94936.470000000016</v>
      </c>
      <c r="E9" s="4">
        <f t="shared" si="0"/>
        <v>0</v>
      </c>
      <c r="F9" s="14"/>
      <c r="G9" s="4">
        <v>1618995.3913012967</v>
      </c>
      <c r="H9" s="4">
        <v>1464626.9943564946</v>
      </c>
      <c r="I9" s="4">
        <f t="shared" si="1"/>
        <v>-154368.39694480202</v>
      </c>
      <c r="J9" s="14"/>
      <c r="K9" s="4">
        <v>109654.62131844785</v>
      </c>
      <c r="L9" s="4">
        <v>109654.62103800001</v>
      </c>
      <c r="M9" s="4">
        <f t="shared" si="2"/>
        <v>-2.8044784266967326E-4</v>
      </c>
      <c r="N9" s="14"/>
      <c r="O9" s="4">
        <f t="shared" si="3"/>
        <v>1823586.4826197445</v>
      </c>
      <c r="P9" s="4">
        <f t="shared" si="3"/>
        <v>1669218.0853944947</v>
      </c>
      <c r="Q9" s="4">
        <f t="shared" si="4"/>
        <v>-154368.39722524979</v>
      </c>
      <c r="R9" s="7"/>
    </row>
    <row r="10" spans="1:18" x14ac:dyDescent="0.2">
      <c r="A10" s="6" t="s">
        <v>12</v>
      </c>
      <c r="C10" s="4">
        <v>1035431.1400000001</v>
      </c>
      <c r="D10" s="4">
        <v>1035431.1400000001</v>
      </c>
      <c r="E10" s="4">
        <f t="shared" si="0"/>
        <v>0</v>
      </c>
      <c r="F10" s="14"/>
      <c r="G10" s="4">
        <v>395749.96525555872</v>
      </c>
      <c r="H10" s="4">
        <v>396472.06807493442</v>
      </c>
      <c r="I10" s="4">
        <f t="shared" si="1"/>
        <v>722.1028193756938</v>
      </c>
      <c r="J10" s="14"/>
      <c r="K10" s="4">
        <v>215661.8598275673</v>
      </c>
      <c r="L10" s="4">
        <v>215661.85927600003</v>
      </c>
      <c r="M10" s="4">
        <f t="shared" si="2"/>
        <v>-5.5156726739369333E-4</v>
      </c>
      <c r="N10" s="14"/>
      <c r="O10" s="4">
        <f t="shared" si="3"/>
        <v>1646842.9650831262</v>
      </c>
      <c r="P10" s="4">
        <f t="shared" si="3"/>
        <v>1647565.0673509345</v>
      </c>
      <c r="Q10" s="4">
        <f t="shared" si="4"/>
        <v>722.10226780828089</v>
      </c>
      <c r="R10" s="7"/>
    </row>
    <row r="11" spans="1:18" x14ac:dyDescent="0.2">
      <c r="A11" s="6" t="s">
        <v>13</v>
      </c>
      <c r="C11" s="4">
        <v>895435.38</v>
      </c>
      <c r="D11" s="4">
        <v>895435.38000000012</v>
      </c>
      <c r="E11" s="4">
        <f t="shared" si="0"/>
        <v>0</v>
      </c>
      <c r="F11" s="14"/>
      <c r="G11" s="4">
        <v>3979.2215642596839</v>
      </c>
      <c r="H11" s="4">
        <v>3983.1426122963994</v>
      </c>
      <c r="I11" s="4">
        <f t="shared" si="1"/>
        <v>3.9210480367155469</v>
      </c>
      <c r="J11" s="14"/>
      <c r="K11" s="4">
        <v>18734.443481914386</v>
      </c>
      <c r="L11" s="4">
        <v>18734.443434000001</v>
      </c>
      <c r="M11" s="4">
        <f t="shared" si="2"/>
        <v>-4.7914385504554957E-5</v>
      </c>
      <c r="N11" s="14"/>
      <c r="O11" s="4">
        <f t="shared" si="3"/>
        <v>918149.04504617408</v>
      </c>
      <c r="P11" s="4">
        <f t="shared" si="3"/>
        <v>918152.96604629653</v>
      </c>
      <c r="Q11" s="4">
        <f t="shared" si="4"/>
        <v>3.9210001224419102</v>
      </c>
      <c r="R11" s="7"/>
    </row>
    <row r="12" spans="1:18" x14ac:dyDescent="0.2">
      <c r="A12" s="6" t="s">
        <v>14</v>
      </c>
      <c r="C12" s="4">
        <v>790925.28000000014</v>
      </c>
      <c r="D12" s="4">
        <v>790925.28</v>
      </c>
      <c r="E12" s="4">
        <f t="shared" si="0"/>
        <v>0</v>
      </c>
      <c r="F12" s="14"/>
      <c r="G12" s="4">
        <v>55224.13460569868</v>
      </c>
      <c r="H12" s="4">
        <v>55140.922795299608</v>
      </c>
      <c r="I12" s="4">
        <f t="shared" si="1"/>
        <v>-83.211810399072419</v>
      </c>
      <c r="J12" s="14"/>
      <c r="K12" s="4">
        <v>38834.134517320483</v>
      </c>
      <c r="L12" s="4">
        <v>38834.134418000001</v>
      </c>
      <c r="M12" s="4">
        <f t="shared" si="2"/>
        <v>-9.9320481240283698E-5</v>
      </c>
      <c r="N12" s="14"/>
      <c r="O12" s="4">
        <f t="shared" si="3"/>
        <v>884983.54912301921</v>
      </c>
      <c r="P12" s="4">
        <f t="shared" si="3"/>
        <v>884900.33721329959</v>
      </c>
      <c r="Q12" s="4">
        <f t="shared" si="4"/>
        <v>-83.211909719626419</v>
      </c>
      <c r="R12" s="7"/>
    </row>
    <row r="13" spans="1:18" x14ac:dyDescent="0.2">
      <c r="A13" s="6" t="s">
        <v>15</v>
      </c>
      <c r="C13" s="4">
        <v>27124.980000000003</v>
      </c>
      <c r="D13" s="4">
        <v>27124.980000000003</v>
      </c>
      <c r="E13" s="4">
        <f t="shared" si="0"/>
        <v>0</v>
      </c>
      <c r="F13" s="14"/>
      <c r="G13" s="4">
        <v>1568578.566683983</v>
      </c>
      <c r="H13" s="4">
        <v>1563105.3589461453</v>
      </c>
      <c r="I13" s="4">
        <f t="shared" si="1"/>
        <v>-5473.2077378376853</v>
      </c>
      <c r="J13" s="14"/>
      <c r="K13" s="4">
        <v>72441.58560327343</v>
      </c>
      <c r="L13" s="4">
        <v>72441.585418000017</v>
      </c>
      <c r="M13" s="4">
        <f t="shared" si="2"/>
        <v>-1.8527341308072209E-4</v>
      </c>
      <c r="N13" s="14"/>
      <c r="O13" s="4">
        <f t="shared" si="3"/>
        <v>1668145.1322872564</v>
      </c>
      <c r="P13" s="4">
        <f t="shared" si="3"/>
        <v>1662671.9243641454</v>
      </c>
      <c r="Q13" s="4">
        <f t="shared" si="4"/>
        <v>-5473.2079231110401</v>
      </c>
      <c r="R13" s="7"/>
    </row>
    <row r="14" spans="1:18" x14ac:dyDescent="0.2">
      <c r="A14" s="6" t="s">
        <v>16</v>
      </c>
      <c r="C14" s="4">
        <v>188411.01</v>
      </c>
      <c r="D14" s="4">
        <v>188411.01000000004</v>
      </c>
      <c r="E14" s="4">
        <f t="shared" si="0"/>
        <v>0</v>
      </c>
      <c r="F14" s="14"/>
      <c r="G14" s="4">
        <v>142295.44219281789</v>
      </c>
      <c r="H14" s="4">
        <v>142834.55049061537</v>
      </c>
      <c r="I14" s="4">
        <f t="shared" si="1"/>
        <v>539.10829779747291</v>
      </c>
      <c r="J14" s="14"/>
      <c r="K14" s="4">
        <v>173206.01636498413</v>
      </c>
      <c r="L14" s="4">
        <v>173206.01592200005</v>
      </c>
      <c r="M14" s="4">
        <f t="shared" si="2"/>
        <v>-4.4298407738097012E-4</v>
      </c>
      <c r="N14" s="14"/>
      <c r="O14" s="4">
        <f t="shared" si="3"/>
        <v>503912.46855780203</v>
      </c>
      <c r="P14" s="4">
        <f t="shared" si="3"/>
        <v>504451.57641261548</v>
      </c>
      <c r="Q14" s="4">
        <f t="shared" si="4"/>
        <v>539.10785481345374</v>
      </c>
      <c r="R14" s="7"/>
    </row>
    <row r="15" spans="1:18" x14ac:dyDescent="0.2">
      <c r="A15" s="6" t="s">
        <v>17</v>
      </c>
      <c r="C15" s="4">
        <v>160976.50000000003</v>
      </c>
      <c r="D15" s="4">
        <v>160976.50000000006</v>
      </c>
      <c r="E15" s="4">
        <f t="shared" si="0"/>
        <v>0</v>
      </c>
      <c r="F15" s="14"/>
      <c r="G15" s="4">
        <v>12100.33609859342</v>
      </c>
      <c r="H15" s="4">
        <v>12065.637780277997</v>
      </c>
      <c r="I15" s="4">
        <f t="shared" si="1"/>
        <v>-34.698318315422512</v>
      </c>
      <c r="J15" s="14"/>
      <c r="K15" s="4">
        <v>142548.37730257545</v>
      </c>
      <c r="L15" s="4">
        <v>142548.37693799997</v>
      </c>
      <c r="M15" s="4">
        <f t="shared" si="2"/>
        <v>-3.6457547685131431E-4</v>
      </c>
      <c r="N15" s="14"/>
      <c r="O15" s="4">
        <f t="shared" si="3"/>
        <v>315625.21340116893</v>
      </c>
      <c r="P15" s="4">
        <f t="shared" si="3"/>
        <v>315590.51471827802</v>
      </c>
      <c r="Q15" s="4">
        <f t="shared" si="4"/>
        <v>-34.698682890913915</v>
      </c>
      <c r="R15" s="7"/>
    </row>
    <row r="16" spans="1:18" x14ac:dyDescent="0.2">
      <c r="A16" s="6" t="s">
        <v>18</v>
      </c>
      <c r="C16" s="4">
        <v>249</v>
      </c>
      <c r="D16" s="4">
        <v>249</v>
      </c>
      <c r="E16" s="4">
        <f t="shared" si="0"/>
        <v>0</v>
      </c>
      <c r="F16" s="14"/>
      <c r="G16" s="4">
        <v>324998.18301702634</v>
      </c>
      <c r="H16" s="4">
        <v>323415.09220485785</v>
      </c>
      <c r="I16" s="4">
        <f t="shared" si="1"/>
        <v>-1583.0908121684915</v>
      </c>
      <c r="J16" s="14"/>
      <c r="K16" s="4">
        <v>75.630000193427975</v>
      </c>
      <c r="L16" s="4">
        <v>75.63000000000001</v>
      </c>
      <c r="M16" s="4">
        <f t="shared" si="2"/>
        <v>-1.9342796520049887E-7</v>
      </c>
      <c r="N16" s="14"/>
      <c r="O16" s="4">
        <f t="shared" si="3"/>
        <v>325322.81301721977</v>
      </c>
      <c r="P16" s="4">
        <f t="shared" si="3"/>
        <v>323739.72220485786</v>
      </c>
      <c r="Q16" s="4">
        <f t="shared" si="4"/>
        <v>-1583.0908123619156</v>
      </c>
      <c r="R16" s="7"/>
    </row>
    <row r="17" spans="1:18" x14ac:dyDescent="0.2">
      <c r="A17" s="6" t="s">
        <v>19</v>
      </c>
      <c r="C17" s="4">
        <v>103408.5</v>
      </c>
      <c r="D17" s="4">
        <v>103408.5</v>
      </c>
      <c r="E17" s="4">
        <f t="shared" si="0"/>
        <v>0</v>
      </c>
      <c r="F17" s="14"/>
      <c r="G17" s="4">
        <v>42446.521547065786</v>
      </c>
      <c r="H17" s="4">
        <v>42189.729647120192</v>
      </c>
      <c r="I17" s="4">
        <f t="shared" si="1"/>
        <v>-256.7918999455942</v>
      </c>
      <c r="J17" s="14"/>
      <c r="K17" s="4">
        <v>51142.170832798969</v>
      </c>
      <c r="L17" s="4">
        <v>51142.17070200001</v>
      </c>
      <c r="M17" s="4">
        <f t="shared" si="2"/>
        <v>-1.3079895870760083E-4</v>
      </c>
      <c r="N17" s="14"/>
      <c r="O17" s="4">
        <f t="shared" si="3"/>
        <v>196997.19237986475</v>
      </c>
      <c r="P17" s="4">
        <f t="shared" si="3"/>
        <v>196740.4003491202</v>
      </c>
      <c r="Q17" s="4">
        <f t="shared" si="4"/>
        <v>-256.79203074454563</v>
      </c>
      <c r="R17" s="7"/>
    </row>
    <row r="18" spans="1:18" x14ac:dyDescent="0.2">
      <c r="A18" s="6" t="s">
        <v>20</v>
      </c>
      <c r="C18" s="4">
        <v>45148.540000000008</v>
      </c>
      <c r="D18" s="4">
        <v>45148.54</v>
      </c>
      <c r="E18" s="4">
        <f t="shared" si="0"/>
        <v>0</v>
      </c>
      <c r="F18" s="14"/>
      <c r="G18" s="4">
        <v>25530.808984258911</v>
      </c>
      <c r="H18" s="4">
        <v>25471.007306608393</v>
      </c>
      <c r="I18" s="4">
        <f t="shared" si="1"/>
        <v>-59.801677650517377</v>
      </c>
      <c r="J18" s="14"/>
      <c r="K18" s="4">
        <v>8096.9931987085147</v>
      </c>
      <c r="L18" s="4">
        <v>8096.9931780000015</v>
      </c>
      <c r="M18" s="4">
        <f t="shared" si="2"/>
        <v>-2.0708513147837948E-5</v>
      </c>
      <c r="N18" s="14"/>
      <c r="O18" s="4">
        <f t="shared" si="3"/>
        <v>78776.342182967433</v>
      </c>
      <c r="P18" s="4">
        <f t="shared" si="3"/>
        <v>78716.540484608398</v>
      </c>
      <c r="Q18" s="4">
        <f t="shared" si="4"/>
        <v>-59.801698359035072</v>
      </c>
      <c r="R18" s="7"/>
    </row>
    <row r="19" spans="1:18" x14ac:dyDescent="0.2">
      <c r="A19" s="6" t="s">
        <v>21</v>
      </c>
      <c r="C19" s="4">
        <v>363215.92</v>
      </c>
      <c r="D19" s="4">
        <v>363215.92</v>
      </c>
      <c r="E19" s="4">
        <f t="shared" si="0"/>
        <v>0</v>
      </c>
      <c r="F19" s="14"/>
      <c r="G19" s="4">
        <v>109086.34011651106</v>
      </c>
      <c r="H19" s="4">
        <v>108959.30298146358</v>
      </c>
      <c r="I19" s="4">
        <f t="shared" si="1"/>
        <v>-127.03713504747429</v>
      </c>
      <c r="J19" s="14"/>
      <c r="K19" s="4">
        <v>256213.49114528039</v>
      </c>
      <c r="L19" s="4">
        <v>256213.49049000011</v>
      </c>
      <c r="M19" s="4">
        <f t="shared" si="2"/>
        <v>-6.5528028062544763E-4</v>
      </c>
      <c r="N19" s="14"/>
      <c r="O19" s="4">
        <f t="shared" si="3"/>
        <v>728515.75126179145</v>
      </c>
      <c r="P19" s="4">
        <f t="shared" si="3"/>
        <v>728388.71347146365</v>
      </c>
      <c r="Q19" s="4">
        <f t="shared" si="4"/>
        <v>-127.03779032779858</v>
      </c>
      <c r="R19" s="7"/>
    </row>
    <row r="20" spans="1:18" x14ac:dyDescent="0.2">
      <c r="A20" s="6" t="s">
        <v>22</v>
      </c>
      <c r="C20" s="4">
        <v>15437.439999999999</v>
      </c>
      <c r="D20" s="4">
        <v>15437.44</v>
      </c>
      <c r="E20" s="4">
        <f t="shared" si="0"/>
        <v>0</v>
      </c>
      <c r="F20" s="14"/>
      <c r="G20" s="4">
        <v>47617.599013909079</v>
      </c>
      <c r="H20" s="4">
        <v>47371.435165140792</v>
      </c>
      <c r="I20" s="4">
        <f t="shared" si="1"/>
        <v>-246.1638487682867</v>
      </c>
      <c r="J20" s="14"/>
      <c r="K20" s="4">
        <v>37011.804452659766</v>
      </c>
      <c r="L20" s="4">
        <v>37011.804358000009</v>
      </c>
      <c r="M20" s="4">
        <f t="shared" si="2"/>
        <v>-9.4659757451154292E-5</v>
      </c>
      <c r="N20" s="14"/>
      <c r="O20" s="4">
        <f t="shared" si="3"/>
        <v>100066.84346656884</v>
      </c>
      <c r="P20" s="4">
        <f t="shared" si="3"/>
        <v>99820.679523140803</v>
      </c>
      <c r="Q20" s="4">
        <f t="shared" si="4"/>
        <v>-246.16394342803687</v>
      </c>
      <c r="R20" s="7"/>
    </row>
    <row r="21" spans="1:18" x14ac:dyDescent="0.2">
      <c r="A21" s="6" t="s">
        <v>23</v>
      </c>
      <c r="C21" s="4">
        <v>4107696.9100000006</v>
      </c>
      <c r="D21" s="4">
        <v>4107696.9100000006</v>
      </c>
      <c r="E21" s="4">
        <f t="shared" si="0"/>
        <v>0</v>
      </c>
      <c r="F21" s="14"/>
      <c r="G21" s="4">
        <v>1414531.3444956634</v>
      </c>
      <c r="H21" s="4">
        <v>1411017.3498992894</v>
      </c>
      <c r="I21" s="4">
        <f t="shared" si="1"/>
        <v>-3513.9945963739883</v>
      </c>
      <c r="J21" s="14"/>
      <c r="K21" s="4">
        <v>1489349.4006390944</v>
      </c>
      <c r="L21" s="4">
        <v>1489349.3968300002</v>
      </c>
      <c r="M21" s="4">
        <f t="shared" si="2"/>
        <v>-3.8090941961854696E-3</v>
      </c>
      <c r="N21" s="14"/>
      <c r="O21" s="4">
        <f t="shared" si="3"/>
        <v>7011577.655134758</v>
      </c>
      <c r="P21" s="4">
        <f t="shared" si="3"/>
        <v>7008063.6567292903</v>
      </c>
      <c r="Q21" s="4">
        <f t="shared" si="4"/>
        <v>-3513.9984054677188</v>
      </c>
      <c r="R21" s="7"/>
    </row>
    <row r="22" spans="1:18" x14ac:dyDescent="0.2">
      <c r="A22" s="6" t="s">
        <v>24</v>
      </c>
      <c r="C22" s="4">
        <v>880036.46</v>
      </c>
      <c r="D22" s="4">
        <v>363457.88190960902</v>
      </c>
      <c r="E22" s="4">
        <f t="shared" si="0"/>
        <v>-516578.57809039095</v>
      </c>
      <c r="F22" s="14"/>
      <c r="G22" s="4">
        <v>1025317.2161970028</v>
      </c>
      <c r="H22" s="4">
        <v>1018818.5056412799</v>
      </c>
      <c r="I22" s="4">
        <f t="shared" si="1"/>
        <v>-6498.710555722937</v>
      </c>
      <c r="J22" s="14"/>
      <c r="K22" s="4">
        <v>89985.07843014189</v>
      </c>
      <c r="L22" s="4">
        <v>89985.078200000018</v>
      </c>
      <c r="M22" s="4">
        <f t="shared" si="2"/>
        <v>-2.3014187172520906E-4</v>
      </c>
      <c r="N22" s="14"/>
      <c r="O22" s="4">
        <f t="shared" si="3"/>
        <v>1995338.7546271444</v>
      </c>
      <c r="P22" s="4">
        <f t="shared" si="3"/>
        <v>1472261.4657508889</v>
      </c>
      <c r="Q22" s="4">
        <f t="shared" si="4"/>
        <v>-523077.28887625551</v>
      </c>
      <c r="R22" s="7"/>
    </row>
    <row r="23" spans="1:18" x14ac:dyDescent="0.2">
      <c r="A23" s="6" t="s">
        <v>25</v>
      </c>
      <c r="C23" s="4">
        <v>175896.94</v>
      </c>
      <c r="D23" s="4">
        <v>175896.94</v>
      </c>
      <c r="E23" s="4">
        <f t="shared" si="0"/>
        <v>0</v>
      </c>
      <c r="F23" s="14"/>
      <c r="G23" s="4">
        <v>-4540195.1564250104</v>
      </c>
      <c r="H23" s="4">
        <v>-4463015.9778667856</v>
      </c>
      <c r="I23" s="4">
        <f t="shared" si="1"/>
        <v>77179.178558224812</v>
      </c>
      <c r="J23" s="14"/>
      <c r="K23" s="4">
        <v>-56417.36838829059</v>
      </c>
      <c r="L23" s="4">
        <v>-56417.368244000005</v>
      </c>
      <c r="M23" s="4">
        <f t="shared" si="2"/>
        <v>1.442905850126408E-4</v>
      </c>
      <c r="N23" s="14"/>
      <c r="O23" s="4">
        <f t="shared" si="3"/>
        <v>-4420715.5848133005</v>
      </c>
      <c r="P23" s="4">
        <f t="shared" si="3"/>
        <v>-4343536.406110785</v>
      </c>
      <c r="Q23" s="4">
        <f t="shared" si="4"/>
        <v>77179.17870251555</v>
      </c>
      <c r="R23" s="7"/>
    </row>
    <row r="24" spans="1:18" x14ac:dyDescent="0.2">
      <c r="C24" s="4"/>
      <c r="D24" s="4"/>
      <c r="E24" s="4"/>
      <c r="F24" s="15"/>
      <c r="G24" s="4"/>
      <c r="H24" s="4"/>
      <c r="I24" s="4"/>
      <c r="J24" s="15"/>
      <c r="K24" s="4"/>
      <c r="L24" s="4"/>
      <c r="M24" s="4"/>
      <c r="N24" s="15"/>
      <c r="O24" s="4"/>
      <c r="P24" s="4"/>
      <c r="Q24" s="4"/>
      <c r="R24" s="8"/>
    </row>
    <row r="25" spans="1:18" x14ac:dyDescent="0.2">
      <c r="A25" s="6" t="s">
        <v>26</v>
      </c>
      <c r="C25" s="16">
        <f>SUM(C6:C23)</f>
        <v>16133468.909999998</v>
      </c>
      <c r="D25" s="16">
        <f>SUM(D6:D23)</f>
        <v>15706973.600889467</v>
      </c>
      <c r="E25" s="16">
        <f>SUM(E6:E23)</f>
        <v>-426495.30911053118</v>
      </c>
      <c r="F25" s="16"/>
      <c r="G25" s="16">
        <f>SUM(G6:G23)</f>
        <v>9943506.7756448239</v>
      </c>
      <c r="H25" s="16">
        <f>SUM(H6:H23)</f>
        <v>10080870.36588835</v>
      </c>
      <c r="I25" s="16">
        <f>SUM(I6:I23)</f>
        <v>137363.59024352155</v>
      </c>
      <c r="J25" s="16"/>
      <c r="K25" s="16">
        <f>SUM(K6:K23)</f>
        <v>5234683.814803998</v>
      </c>
      <c r="L25" s="16">
        <f>SUM(L6:L23)</f>
        <v>5382802.4310166789</v>
      </c>
      <c r="M25" s="16">
        <f>SUM(M6:M23)</f>
        <v>148118.61621268096</v>
      </c>
      <c r="N25" s="16"/>
      <c r="O25" s="16">
        <f>SUM(O6:O23)</f>
        <v>31311659.500448827</v>
      </c>
      <c r="P25" s="16">
        <f>SUM(P6:P23)</f>
        <v>31170646.397794493</v>
      </c>
      <c r="Q25" s="16">
        <f>SUM(Q6:Q23)</f>
        <v>-141013.10265432764</v>
      </c>
      <c r="R25" s="9"/>
    </row>
    <row r="26" spans="1:18" x14ac:dyDescent="0.2">
      <c r="A26" s="10" t="s">
        <v>27</v>
      </c>
      <c r="C26" s="4">
        <v>16133468.920000004</v>
      </c>
      <c r="D26" s="4">
        <v>15706973.600889474</v>
      </c>
      <c r="E26" s="4"/>
      <c r="F26" s="4"/>
      <c r="G26" s="4">
        <v>-9943506.7118623089</v>
      </c>
      <c r="H26" s="4">
        <v>-10080870.365815962</v>
      </c>
      <c r="I26" s="4"/>
      <c r="K26" s="4">
        <v>-5234683.8047199994</v>
      </c>
      <c r="L26" s="4">
        <v>-5382802.431016678</v>
      </c>
      <c r="M26" s="4"/>
      <c r="O26" s="4">
        <v>-31311659.436582312</v>
      </c>
      <c r="P26" s="4">
        <v>-31170646.39772211</v>
      </c>
      <c r="Q26" s="4"/>
      <c r="R26" s="11"/>
    </row>
    <row r="27" spans="1:18" x14ac:dyDescent="0.2">
      <c r="A27" s="6" t="s">
        <v>28</v>
      </c>
      <c r="C27" s="4"/>
      <c r="D27" s="4">
        <v>-150929.97000000003</v>
      </c>
      <c r="E27" s="4">
        <f t="shared" ref="E27:E32" si="5">D27-C27</f>
        <v>-150929.97000000003</v>
      </c>
      <c r="F27" s="4"/>
      <c r="G27" s="4"/>
      <c r="H27" s="4">
        <v>-11761.1587885102</v>
      </c>
      <c r="I27" s="4">
        <f>H27-G27</f>
        <v>-11761.1587885102</v>
      </c>
      <c r="K27" s="4"/>
      <c r="L27" s="4">
        <v>-9857.9268039999988</v>
      </c>
      <c r="M27" s="4">
        <f>L27-K27</f>
        <v>-9857.9268039999988</v>
      </c>
      <c r="O27" s="4"/>
      <c r="P27" s="4">
        <f t="shared" ref="P27:P33" si="6">D27+H27+L27</f>
        <v>-172549.05559251021</v>
      </c>
      <c r="Q27" s="4">
        <f t="shared" ref="Q27:Q33" si="7">P27-O27</f>
        <v>-172549.05559251021</v>
      </c>
      <c r="R27" s="11"/>
    </row>
    <row r="28" spans="1:18" x14ac:dyDescent="0.2">
      <c r="A28" s="6" t="s">
        <v>29</v>
      </c>
      <c r="C28" s="4"/>
      <c r="D28" s="4">
        <v>-9877.5891600000014</v>
      </c>
      <c r="E28" s="4">
        <f t="shared" si="5"/>
        <v>-9877.5891600000014</v>
      </c>
      <c r="F28" s="4"/>
      <c r="G28" s="4"/>
      <c r="H28" s="4"/>
      <c r="I28" s="4"/>
      <c r="K28" s="4"/>
      <c r="L28" s="4"/>
      <c r="M28" s="4"/>
      <c r="O28" s="4"/>
      <c r="P28" s="4">
        <f t="shared" si="6"/>
        <v>-9877.5891600000014</v>
      </c>
      <c r="Q28" s="4">
        <f t="shared" si="7"/>
        <v>-9877.5891600000014</v>
      </c>
      <c r="R28" s="11"/>
    </row>
    <row r="29" spans="1:18" x14ac:dyDescent="0.2">
      <c r="A29" s="6" t="s">
        <v>30</v>
      </c>
      <c r="C29" s="4"/>
      <c r="D29" s="4">
        <v>-29135.08</v>
      </c>
      <c r="E29" s="4">
        <f t="shared" si="5"/>
        <v>-29135.08</v>
      </c>
      <c r="F29" s="4"/>
      <c r="G29" s="4"/>
      <c r="H29" s="4">
        <v>-12069.493825407009</v>
      </c>
      <c r="I29" s="4">
        <f>H29-G29</f>
        <v>-12069.493825407009</v>
      </c>
      <c r="K29" s="4"/>
      <c r="L29" s="4">
        <v>-11689.992966</v>
      </c>
      <c r="M29" s="4">
        <f>L29-K29</f>
        <v>-11689.992966</v>
      </c>
      <c r="O29" s="4"/>
      <c r="P29" s="4">
        <f t="shared" si="6"/>
        <v>-52894.566791407007</v>
      </c>
      <c r="Q29" s="4">
        <f t="shared" si="7"/>
        <v>-52894.566791407007</v>
      </c>
      <c r="R29" s="11"/>
    </row>
    <row r="30" spans="1:18" x14ac:dyDescent="0.2">
      <c r="A30" s="6" t="s">
        <v>31</v>
      </c>
      <c r="C30" s="4"/>
      <c r="D30" s="4"/>
      <c r="E30" s="4"/>
      <c r="F30" s="4"/>
      <c r="G30" s="4"/>
      <c r="H30" s="4">
        <v>-67600.984661490467</v>
      </c>
      <c r="I30" s="4">
        <f>H30-G30</f>
        <v>-67600.984661490467</v>
      </c>
      <c r="K30" s="4"/>
      <c r="L30" s="4">
        <v>-20703.924264000005</v>
      </c>
      <c r="M30" s="4">
        <f>L30-K30</f>
        <v>-20703.924264000005</v>
      </c>
      <c r="O30" s="4"/>
      <c r="P30" s="4">
        <f t="shared" si="6"/>
        <v>-88304.908925490468</v>
      </c>
      <c r="Q30" s="4">
        <f t="shared" si="7"/>
        <v>-88304.908925490468</v>
      </c>
      <c r="R30" s="11"/>
    </row>
    <row r="31" spans="1:18" x14ac:dyDescent="0.2">
      <c r="A31" s="6" t="s">
        <v>32</v>
      </c>
      <c r="D31" s="12">
        <v>161140.83583333332</v>
      </c>
      <c r="E31" s="4">
        <f t="shared" si="5"/>
        <v>161140.83583333332</v>
      </c>
      <c r="F31" s="4"/>
      <c r="I31" s="4">
        <f>H31-G31</f>
        <v>0</v>
      </c>
      <c r="M31" s="4">
        <f>L31-K31</f>
        <v>0</v>
      </c>
      <c r="O31" s="4"/>
      <c r="P31" s="4">
        <f t="shared" si="6"/>
        <v>161140.83583333332</v>
      </c>
      <c r="Q31" s="4">
        <f t="shared" si="7"/>
        <v>161140.83583333332</v>
      </c>
    </row>
    <row r="32" spans="1:18" x14ac:dyDescent="0.2">
      <c r="A32" s="6" t="s">
        <v>33</v>
      </c>
      <c r="D32" s="12">
        <v>-15424.379630879039</v>
      </c>
      <c r="E32" s="4">
        <f t="shared" si="5"/>
        <v>-15424.379630879039</v>
      </c>
      <c r="F32" s="4"/>
      <c r="H32" s="12">
        <v>-824631.18886643928</v>
      </c>
      <c r="I32" s="4">
        <f>H32-G32</f>
        <v>-824631.18886643928</v>
      </c>
      <c r="L32" s="12">
        <v>-603501.13447421486</v>
      </c>
      <c r="M32" s="4">
        <f>L32-K32</f>
        <v>-603501.13447421486</v>
      </c>
      <c r="O32" s="4"/>
      <c r="P32" s="4">
        <f t="shared" si="6"/>
        <v>-1443556.7029715332</v>
      </c>
      <c r="Q32" s="4">
        <f t="shared" si="7"/>
        <v>-1443556.7029715332</v>
      </c>
    </row>
    <row r="33" spans="1:18" x14ac:dyDescent="0.2">
      <c r="A33" s="6" t="s">
        <v>34</v>
      </c>
      <c r="D33" s="12"/>
      <c r="E33" s="4"/>
      <c r="F33" s="4"/>
      <c r="H33" s="12">
        <v>-517169.00061374815</v>
      </c>
      <c r="I33" s="4">
        <f>H33-G33</f>
        <v>-517169.00061374815</v>
      </c>
      <c r="L33" s="12"/>
      <c r="M33" s="4"/>
      <c r="O33" s="4"/>
      <c r="P33" s="4">
        <f t="shared" si="6"/>
        <v>-517169.00061374815</v>
      </c>
      <c r="Q33" s="4">
        <f t="shared" si="7"/>
        <v>-517169.00061374815</v>
      </c>
    </row>
    <row r="34" spans="1:18" x14ac:dyDescent="0.2">
      <c r="A34" s="6" t="s">
        <v>35</v>
      </c>
      <c r="B34" s="6"/>
      <c r="C34" s="16">
        <f>SUM(C27:C32)+C25</f>
        <v>16133468.909999998</v>
      </c>
      <c r="D34" s="16">
        <f>SUM(D27:D32)+D25</f>
        <v>15662747.417931922</v>
      </c>
      <c r="E34" s="16">
        <f>SUM(E27:E32)+E25</f>
        <v>-470721.49206807691</v>
      </c>
      <c r="F34" s="13"/>
      <c r="G34" s="16">
        <f>SUM(G27:G32)+G25</f>
        <v>9943506.7756448239</v>
      </c>
      <c r="H34" s="16">
        <f>SUM(H27:H33)+H25</f>
        <v>8647638.5391327552</v>
      </c>
      <c r="I34" s="16">
        <f>SUM(I27:I33)+I25</f>
        <v>-1295868.2365120735</v>
      </c>
      <c r="J34" s="13"/>
      <c r="K34" s="16">
        <f>SUM(K27:K32)+K25</f>
        <v>5234683.814803998</v>
      </c>
      <c r="L34" s="16">
        <f>SUM(L27:L32)+L25</f>
        <v>4737049.4525084645</v>
      </c>
      <c r="M34" s="16">
        <f>SUM(M27:M32)+M25</f>
        <v>-497634.362295534</v>
      </c>
      <c r="N34" s="13"/>
      <c r="O34" s="16">
        <f t="shared" ref="O34" si="8">SUM(O27:O32)+O25</f>
        <v>31311659.500448827</v>
      </c>
      <c r="P34" s="16">
        <f>SUM(P27:P33)+P25</f>
        <v>29047435.409573138</v>
      </c>
      <c r="Q34" s="16">
        <f>SUM(Q27:Q33)+Q25</f>
        <v>-2264224.0908756834</v>
      </c>
      <c r="R34" s="11"/>
    </row>
  </sheetData>
  <mergeCells count="4">
    <mergeCell ref="C3:E3"/>
    <mergeCell ref="G3:I3"/>
    <mergeCell ref="K3:M3"/>
    <mergeCell ref="O3:Q3"/>
  </mergeCells>
  <pageMargins left="0.7" right="0.7" top="0.75" bottom="0.75" header="0.3" footer="0.3"/>
  <pageSetup scale="55" orientation="landscape" r:id="rId1"/>
  <headerFooter>
    <oddHeader>&amp;RExhibit JTC-2
Case No. 2021-00214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JTC-2</vt:lpstr>
      <vt:lpstr>'JTC-2'!Print_Area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 Christian</dc:creator>
  <cp:lastModifiedBy>Joe T Christian</cp:lastModifiedBy>
  <cp:lastPrinted>2021-06-22T02:01:03Z</cp:lastPrinted>
  <dcterms:created xsi:type="dcterms:W3CDTF">2021-06-22T01:55:28Z</dcterms:created>
  <dcterms:modified xsi:type="dcterms:W3CDTF">2021-06-28T21:52:57Z</dcterms:modified>
</cp:coreProperties>
</file>