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Staff Attachments\"/>
    </mc:Choice>
  </mc:AlternateContent>
  <xr:revisionPtr revIDLastSave="0" documentId="13_ncr:1_{F9349E6E-6981-404B-9A4A-4CCB16CCB666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_com.sap.ip.bi.xl.hiddensheet" sheetId="4" state="veryHidden" r:id="rId1"/>
    <sheet name="6-07" sheetId="14" r:id="rId2"/>
    <sheet name="Query" sheetId="1" state="hidden" r:id="rId3"/>
    <sheet name="Summary" sheetId="11" state="hidden" r:id="rId4"/>
  </sheets>
  <definedNames>
    <definedName name="_xlnm.Print_Area" localSheetId="1">'6-07'!$A$1:$M$12</definedName>
    <definedName name="SAPCrosstab1">Query!$A$1:$H$9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7" i="11" l="1"/>
  <c r="K107" i="11"/>
  <c r="K97" i="11"/>
  <c r="K87" i="11"/>
  <c r="K77" i="11"/>
  <c r="K57" i="11"/>
  <c r="K67" i="11"/>
  <c r="K37" i="11"/>
  <c r="K47" i="11"/>
  <c r="K27" i="11"/>
  <c r="K17" i="11"/>
  <c r="K6" i="11"/>
  <c r="K120" i="11"/>
  <c r="K119" i="11"/>
  <c r="K116" i="11"/>
  <c r="K115" i="11"/>
  <c r="K114" i="11"/>
  <c r="K110" i="11"/>
  <c r="K109" i="11"/>
  <c r="K106" i="11"/>
  <c r="K105" i="11"/>
  <c r="K104" i="11"/>
  <c r="K100" i="11"/>
  <c r="K99" i="11"/>
  <c r="K96" i="11"/>
  <c r="K95" i="11"/>
  <c r="K94" i="11"/>
  <c r="K90" i="11"/>
  <c r="K89" i="11"/>
  <c r="K86" i="11"/>
  <c r="K85" i="11"/>
  <c r="K84" i="11"/>
  <c r="K80" i="11"/>
  <c r="K79" i="11"/>
  <c r="K76" i="11"/>
  <c r="K75" i="11"/>
  <c r="K74" i="11"/>
  <c r="K70" i="11"/>
  <c r="K69" i="11"/>
  <c r="K66" i="11"/>
  <c r="K65" i="11"/>
  <c r="K64" i="11"/>
  <c r="K60" i="11"/>
  <c r="K59" i="11"/>
  <c r="K56" i="11"/>
  <c r="K55" i="11"/>
  <c r="K54" i="11"/>
  <c r="K50" i="11"/>
  <c r="K49" i="11"/>
  <c r="K46" i="11"/>
  <c r="K45" i="11"/>
  <c r="K44" i="11"/>
  <c r="K40" i="11"/>
  <c r="K39" i="11"/>
  <c r="K36" i="11"/>
  <c r="K35" i="11"/>
  <c r="K34" i="11"/>
  <c r="K30" i="11"/>
  <c r="K29" i="11"/>
  <c r="K26" i="11"/>
  <c r="K25" i="11"/>
  <c r="K24" i="11"/>
  <c r="K20" i="11"/>
  <c r="K19" i="11"/>
  <c r="K16" i="11"/>
  <c r="K15" i="11"/>
  <c r="K14" i="11"/>
  <c r="K9" i="11"/>
  <c r="K8" i="11"/>
  <c r="K5" i="11"/>
  <c r="K4" i="11"/>
  <c r="K3" i="11"/>
  <c r="D36" i="1"/>
  <c r="D31" i="1"/>
  <c r="D32" i="1"/>
  <c r="D33" i="1"/>
  <c r="D34" i="1"/>
  <c r="E36" i="1"/>
  <c r="E32" i="1"/>
  <c r="E33" i="1"/>
  <c r="E31" i="1"/>
</calcChain>
</file>

<file path=xl/sharedStrings.xml><?xml version="1.0" encoding="utf-8"?>
<sst xmlns="http://schemas.openxmlformats.org/spreadsheetml/2006/main" count="359" uniqueCount="62">
  <si>
    <t/>
  </si>
  <si>
    <t>A/R 0-30 Days</t>
  </si>
  <si>
    <t>A/R 31-60 Days</t>
  </si>
  <si>
    <t>A/R 61-90 Days</t>
  </si>
  <si>
    <t>A/R 91+ Days</t>
  </si>
  <si>
    <t>Overdue Count 31+ Days</t>
  </si>
  <si>
    <t>Acct Det. ID for CA</t>
  </si>
  <si>
    <t>$</t>
  </si>
  <si>
    <t>Commercial Sales</t>
  </si>
  <si>
    <t>Industrial Sales</t>
  </si>
  <si>
    <t>Public Authority Sales</t>
  </si>
  <si>
    <t>Residential</t>
  </si>
  <si>
    <t>Residential Customer with Commercial Tax</t>
  </si>
  <si>
    <t>Transportation</t>
  </si>
  <si>
    <t>Result</t>
  </si>
  <si>
    <t>Kentucky</t>
  </si>
  <si>
    <t>Tennessee</t>
  </si>
  <si>
    <t>Virginia</t>
  </si>
  <si>
    <t>Kentucky Residential</t>
  </si>
  <si>
    <t>A/R Current</t>
  </si>
  <si>
    <t>Key Date for OI</t>
  </si>
  <si>
    <t>01/31/2021</t>
  </si>
  <si>
    <t>02/28/2021</t>
  </si>
  <si>
    <t>03/31/2021</t>
  </si>
  <si>
    <t>04/30/2021</t>
  </si>
  <si>
    <t>05/31/2021</t>
  </si>
  <si>
    <t>06/30/2021</t>
  </si>
  <si>
    <t>07/31/2021</t>
  </si>
  <si>
    <t>08/31/2021</t>
  </si>
  <si>
    <t>09/30/2021</t>
  </si>
  <si>
    <t>10/31/2021</t>
  </si>
  <si>
    <t>11/30/2021</t>
  </si>
  <si>
    <t>12/19/2021</t>
  </si>
  <si>
    <t>01/2021</t>
  </si>
  <si>
    <t>Base Charge Count</t>
  </si>
  <si>
    <t>02/2021</t>
  </si>
  <si>
    <t>03/2021</t>
  </si>
  <si>
    <t>04/2021</t>
  </si>
  <si>
    <t>05/2021</t>
  </si>
  <si>
    <t>06/2021</t>
  </si>
  <si>
    <t>07/2021</t>
  </si>
  <si>
    <t>08/2021</t>
  </si>
  <si>
    <t>09/2021</t>
  </si>
  <si>
    <t>10/2021</t>
  </si>
  <si>
    <t>11/2021</t>
  </si>
  <si>
    <t>Atmos Energy Corporation, Kentucky</t>
  </si>
  <si>
    <t>Percentage of Customers Payment on Time</t>
  </si>
  <si>
    <t>Residential Sales</t>
  </si>
  <si>
    <t>All Classes</t>
  </si>
  <si>
    <t>Jan 2021</t>
  </si>
  <si>
    <t>Feb 2021</t>
  </si>
  <si>
    <t>Mar 2021</t>
  </si>
  <si>
    <t>Jun 2021</t>
  </si>
  <si>
    <t>Jul 2021</t>
  </si>
  <si>
    <t>Aug 2021</t>
  </si>
  <si>
    <t>Sep 2021</t>
  </si>
  <si>
    <t>Oct 2021</t>
  </si>
  <si>
    <t>Nov 2021</t>
  </si>
  <si>
    <t>Dec 2021</t>
  </si>
  <si>
    <t>May 2021</t>
  </si>
  <si>
    <t>Apr 2021</t>
  </si>
  <si>
    <t>Jan 2021 - Nov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</si>
</sst>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,000"/>
    <numFmt numFmtId="165" formatCode="#,##0.00;\-#,##0.00;#,##0.00"/>
    <numFmt numFmtId="166" formatCode="#,##0;\-#,##0;#,##0"/>
  </numFmts>
  <fonts count="15" x14ac:knownFonts="1">
    <font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DBE5F1"/>
      <name val="Verdana"/>
      <family val="2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">
    <xf numFmtId="0" fontId="0" fillId="0" borderId="0"/>
    <xf numFmtId="0" fontId="1" fillId="2" borderId="1" applyNumberFormat="0" applyAlignment="0" applyProtection="0">
      <alignment horizontal="left" vertical="center" indent="1"/>
    </xf>
    <xf numFmtId="164" fontId="2" fillId="0" borderId="2" applyNumberFormat="0" applyProtection="0">
      <alignment horizontal="right" vertical="center"/>
    </xf>
    <xf numFmtId="164" fontId="1" fillId="0" borderId="3" applyNumberFormat="0" applyProtection="0">
      <alignment horizontal="right" vertical="center"/>
    </xf>
    <xf numFmtId="0" fontId="3" fillId="0" borderId="4" applyNumberFormat="0" applyFill="0" applyBorder="0" applyAlignment="0" applyProtection="0"/>
    <xf numFmtId="0" fontId="4" fillId="3" borderId="3" applyNumberFormat="0" applyAlignment="0" applyProtection="0">
      <alignment horizontal="left" vertical="center" indent="1"/>
    </xf>
    <xf numFmtId="0" fontId="4" fillId="4" borderId="3" applyNumberFormat="0" applyAlignment="0" applyProtection="0">
      <alignment horizontal="left" vertical="center" indent="1"/>
    </xf>
    <xf numFmtId="164" fontId="2" fillId="5" borderId="2" applyNumberFormat="0" applyBorder="0" applyProtection="0">
      <alignment horizontal="right" vertical="center"/>
    </xf>
    <xf numFmtId="0" fontId="4" fillId="3" borderId="3" applyNumberFormat="0" applyAlignment="0" applyProtection="0">
      <alignment horizontal="left" vertical="center" indent="1"/>
    </xf>
    <xf numFmtId="164" fontId="1" fillId="4" borderId="3" applyNumberFormat="0" applyProtection="0">
      <alignment horizontal="right" vertical="center"/>
    </xf>
    <xf numFmtId="164" fontId="1" fillId="5" borderId="3" applyNumberFormat="0" applyBorder="0" applyProtection="0">
      <alignment horizontal="right" vertical="center"/>
    </xf>
    <xf numFmtId="164" fontId="5" fillId="6" borderId="5" applyNumberFormat="0" applyBorder="0" applyAlignment="0" applyProtection="0">
      <alignment horizontal="right" vertical="center" indent="1"/>
    </xf>
    <xf numFmtId="164" fontId="6" fillId="7" borderId="5" applyNumberFormat="0" applyBorder="0" applyAlignment="0" applyProtection="0">
      <alignment horizontal="right" vertical="center" indent="1"/>
    </xf>
    <xf numFmtId="164" fontId="6" fillId="8" borderId="5" applyNumberFormat="0" applyBorder="0" applyAlignment="0" applyProtection="0">
      <alignment horizontal="right" vertical="center" indent="1"/>
    </xf>
    <xf numFmtId="164" fontId="7" fillId="9" borderId="5" applyNumberFormat="0" applyBorder="0" applyAlignment="0" applyProtection="0">
      <alignment horizontal="right" vertical="center" indent="1"/>
    </xf>
    <xf numFmtId="164" fontId="7" fillId="10" borderId="5" applyNumberFormat="0" applyBorder="0" applyAlignment="0" applyProtection="0">
      <alignment horizontal="right" vertical="center" indent="1"/>
    </xf>
    <xf numFmtId="164" fontId="7" fillId="11" borderId="5" applyNumberFormat="0" applyBorder="0" applyAlignment="0" applyProtection="0">
      <alignment horizontal="right" vertical="center" indent="1"/>
    </xf>
    <xf numFmtId="164" fontId="8" fillId="12" borderId="5" applyNumberFormat="0" applyBorder="0" applyAlignment="0" applyProtection="0">
      <alignment horizontal="right" vertical="center" indent="1"/>
    </xf>
    <xf numFmtId="164" fontId="8" fillId="13" borderId="5" applyNumberFormat="0" applyBorder="0" applyAlignment="0" applyProtection="0">
      <alignment horizontal="right" vertical="center" indent="1"/>
    </xf>
    <xf numFmtId="164" fontId="8" fillId="14" borderId="5" applyNumberFormat="0" applyBorder="0" applyAlignment="0" applyProtection="0">
      <alignment horizontal="right" vertical="center" indent="1"/>
    </xf>
    <xf numFmtId="0" fontId="9" fillId="0" borderId="1" applyNumberFormat="0" applyFont="0" applyFill="0" applyAlignment="0" applyProtection="0"/>
    <xf numFmtId="164" fontId="2" fillId="15" borderId="1" applyNumberFormat="0" applyAlignment="0" applyProtection="0">
      <alignment horizontal="left" vertical="center" indent="1"/>
    </xf>
    <xf numFmtId="0" fontId="1" fillId="2" borderId="3" applyNumberFormat="0" applyAlignment="0" applyProtection="0">
      <alignment horizontal="left" vertical="center" indent="1"/>
    </xf>
    <xf numFmtId="0" fontId="4" fillId="16" borderId="1" applyNumberFormat="0" applyAlignment="0" applyProtection="0">
      <alignment horizontal="left" vertical="center" indent="1"/>
    </xf>
    <xf numFmtId="0" fontId="4" fillId="17" borderId="1" applyNumberFormat="0" applyAlignment="0" applyProtection="0">
      <alignment horizontal="left" vertical="center" indent="1"/>
    </xf>
    <xf numFmtId="0" fontId="4" fillId="18" borderId="1" applyNumberFormat="0" applyAlignment="0" applyProtection="0">
      <alignment horizontal="left" vertical="center" indent="1"/>
    </xf>
    <xf numFmtId="0" fontId="4" fillId="5" borderId="1" applyNumberFormat="0" applyAlignment="0" applyProtection="0">
      <alignment horizontal="left" vertical="center" indent="1"/>
    </xf>
    <xf numFmtId="0" fontId="4" fillId="4" borderId="3" applyNumberFormat="0" applyAlignment="0" applyProtection="0">
      <alignment horizontal="left" vertical="center" indent="1"/>
    </xf>
    <xf numFmtId="9" fontId="10" fillId="0" borderId="0" applyFont="0" applyFill="0" applyBorder="0" applyAlignment="0" applyProtection="0"/>
    <xf numFmtId="164" fontId="2" fillId="15" borderId="1" applyNumberFormat="0" applyAlignment="0" applyProtection="0">
      <alignment horizontal="left" vertical="center" indent="1"/>
    </xf>
    <xf numFmtId="164" fontId="12" fillId="15" borderId="0" applyNumberFormat="0" applyAlignment="0" applyProtection="0">
      <alignment horizontal="left" vertical="center" indent="1"/>
    </xf>
    <xf numFmtId="0" fontId="9" fillId="0" borderId="9" applyNumberFormat="0" applyFont="0" applyFill="0" applyAlignment="0" applyProtection="0"/>
    <xf numFmtId="164" fontId="2" fillId="0" borderId="2" applyNumberFormat="0" applyFill="0" applyBorder="0" applyAlignment="0" applyProtection="0">
      <alignment horizontal="right" vertical="center"/>
    </xf>
  </cellStyleXfs>
  <cellXfs count="25">
    <xf numFmtId="0" fontId="0" fillId="0" borderId="0" xfId="0"/>
    <xf numFmtId="0" fontId="2" fillId="15" borderId="1" xfId="21" quotePrefix="1" applyNumberFormat="1" applyBorder="1" applyAlignment="1"/>
    <xf numFmtId="0" fontId="1" fillId="2" borderId="1" xfId="1" quotePrefix="1" applyNumberFormat="1" applyBorder="1" applyAlignment="1"/>
    <xf numFmtId="165" fontId="2" fillId="0" borderId="2" xfId="2" applyNumberFormat="1">
      <alignment horizontal="right" vertical="center"/>
    </xf>
    <xf numFmtId="165" fontId="1" fillId="0" borderId="6" xfId="3" applyNumberFormat="1" applyBorder="1">
      <alignment horizontal="right" vertical="center"/>
    </xf>
    <xf numFmtId="0" fontId="2" fillId="15" borderId="1" xfId="21" quotePrefix="1" applyNumberFormat="1" applyBorder="1" applyAlignment="1">
      <alignment horizontal="right"/>
    </xf>
    <xf numFmtId="165" fontId="0" fillId="0" borderId="0" xfId="0" applyNumberFormat="1"/>
    <xf numFmtId="0" fontId="2" fillId="15" borderId="1" xfId="21" applyNumberFormat="1" applyBorder="1" applyAlignment="1"/>
    <xf numFmtId="166" fontId="2" fillId="0" borderId="7" xfId="2" applyNumberFormat="1" applyBorder="1">
      <alignment horizontal="right" vertical="center"/>
    </xf>
    <xf numFmtId="166" fontId="1" fillId="0" borderId="8" xfId="3" applyNumberFormat="1" applyBorder="1">
      <alignment horizontal="right" vertical="center"/>
    </xf>
    <xf numFmtId="0" fontId="2" fillId="15" borderId="1" xfId="21" quotePrefix="1" applyNumberFormat="1" applyAlignment="1"/>
    <xf numFmtId="0" fontId="13" fillId="0" borderId="0" xfId="0" applyFont="1"/>
    <xf numFmtId="165" fontId="11" fillId="0" borderId="0" xfId="0" applyNumberFormat="1" applyFont="1"/>
    <xf numFmtId="9" fontId="11" fillId="0" borderId="0" xfId="28" applyFont="1"/>
    <xf numFmtId="0" fontId="0" fillId="19" borderId="0" xfId="0" applyFill="1"/>
    <xf numFmtId="166" fontId="2" fillId="0" borderId="2" xfId="2" applyNumberFormat="1">
      <alignment horizontal="right" vertical="center"/>
    </xf>
    <xf numFmtId="166" fontId="1" fillId="0" borderId="6" xfId="3" applyNumberFormat="1" applyBorder="1">
      <alignment horizontal="right" vertical="center"/>
    </xf>
    <xf numFmtId="0" fontId="1" fillId="2" borderId="8" xfId="22" quotePrefix="1" applyNumberFormat="1" applyBorder="1" applyAlignment="1"/>
    <xf numFmtId="9" fontId="0" fillId="0" borderId="0" xfId="28" applyFont="1"/>
    <xf numFmtId="0" fontId="0" fillId="19" borderId="10" xfId="0" applyFill="1" applyBorder="1" applyAlignment="1">
      <alignment horizontal="center"/>
    </xf>
    <xf numFmtId="0" fontId="11" fillId="19" borderId="10" xfId="0" quotePrefix="1" applyFont="1" applyFill="1" applyBorder="1" applyAlignment="1">
      <alignment horizontal="center"/>
    </xf>
    <xf numFmtId="10" fontId="0" fillId="19" borderId="0" xfId="28" applyNumberFormat="1" applyFont="1" applyFill="1"/>
    <xf numFmtId="0" fontId="11" fillId="19" borderId="0" xfId="0" applyFont="1" applyFill="1"/>
    <xf numFmtId="10" fontId="11" fillId="19" borderId="11" xfId="28" applyNumberFormat="1" applyFont="1" applyFill="1" applyBorder="1"/>
    <xf numFmtId="17" fontId="11" fillId="19" borderId="10" xfId="0" quotePrefix="1" applyNumberFormat="1" applyFont="1" applyFill="1" applyBorder="1" applyAlignment="1">
      <alignment horizontal="center"/>
    </xf>
  </cellXfs>
  <cellStyles count="33">
    <cellStyle name="Normal" xfId="0" builtinId="0"/>
    <cellStyle name="Percent" xfId="28" builtinId="5"/>
    <cellStyle name="SAPBorder" xfId="20" xr:uid="{00000000-0005-0000-0000-000002000000}"/>
    <cellStyle name="SAPDataCell" xfId="2" xr:uid="{00000000-0005-0000-0000-000003000000}"/>
    <cellStyle name="SAPDataRemoved" xfId="30" xr:uid="{00000000-0005-0000-0000-000004000000}"/>
    <cellStyle name="SAPDataTotalCell" xfId="3" xr:uid="{00000000-0005-0000-0000-000005000000}"/>
    <cellStyle name="SAPDimensionCell" xfId="1" xr:uid="{00000000-0005-0000-0000-000006000000}"/>
    <cellStyle name="SAPEditableDataCell" xfId="5" xr:uid="{00000000-0005-0000-0000-000007000000}"/>
    <cellStyle name="SAPEditableDataTotalCell" xfId="8" xr:uid="{00000000-0005-0000-0000-000008000000}"/>
    <cellStyle name="SAPEmphasized" xfId="4" xr:uid="{00000000-0005-0000-0000-000009000000}"/>
    <cellStyle name="SAPError" xfId="31" xr:uid="{00000000-0005-0000-0000-00000A000000}"/>
    <cellStyle name="SAPExceptionLevel1" xfId="11" xr:uid="{00000000-0005-0000-0000-00000B000000}"/>
    <cellStyle name="SAPExceptionLevel2" xfId="12" xr:uid="{00000000-0005-0000-0000-00000C000000}"/>
    <cellStyle name="SAPExceptionLevel3" xfId="13" xr:uid="{00000000-0005-0000-0000-00000D000000}"/>
    <cellStyle name="SAPExceptionLevel4" xfId="14" xr:uid="{00000000-0005-0000-0000-00000E000000}"/>
    <cellStyle name="SAPExceptionLevel5" xfId="15" xr:uid="{00000000-0005-0000-0000-00000F000000}"/>
    <cellStyle name="SAPExceptionLevel6" xfId="16" xr:uid="{00000000-0005-0000-0000-000010000000}"/>
    <cellStyle name="SAPExceptionLevel7" xfId="17" xr:uid="{00000000-0005-0000-0000-000011000000}"/>
    <cellStyle name="SAPExceptionLevel8" xfId="18" xr:uid="{00000000-0005-0000-0000-000012000000}"/>
    <cellStyle name="SAPExceptionLevel9" xfId="19" xr:uid="{00000000-0005-0000-0000-000013000000}"/>
    <cellStyle name="SAPGroupingFillCell" xfId="29" xr:uid="{00000000-0005-0000-0000-000014000000}"/>
    <cellStyle name="SAPHierarchyCell0" xfId="23" xr:uid="{00000000-0005-0000-0000-000015000000}"/>
    <cellStyle name="SAPHierarchyCell1" xfId="24" xr:uid="{00000000-0005-0000-0000-000016000000}"/>
    <cellStyle name="SAPHierarchyCell2" xfId="25" xr:uid="{00000000-0005-0000-0000-000017000000}"/>
    <cellStyle name="SAPHierarchyCell3" xfId="26" xr:uid="{00000000-0005-0000-0000-000018000000}"/>
    <cellStyle name="SAPHierarchyCell4" xfId="27" xr:uid="{00000000-0005-0000-0000-000019000000}"/>
    <cellStyle name="SAPLockedDataCell" xfId="7" xr:uid="{00000000-0005-0000-0000-00001A000000}"/>
    <cellStyle name="SAPLockedDataTotalCell" xfId="10" xr:uid="{00000000-0005-0000-0000-00001B000000}"/>
    <cellStyle name="SAPMemberCell" xfId="21" xr:uid="{00000000-0005-0000-0000-00001C000000}"/>
    <cellStyle name="SAPMemberTotalCell" xfId="22" xr:uid="{00000000-0005-0000-0000-00001D000000}"/>
    <cellStyle name="SAPMessageText" xfId="32" xr:uid="{00000000-0005-0000-0000-00001E000000}"/>
    <cellStyle name="SAPReadonlyDataCell" xfId="6" xr:uid="{00000000-0005-0000-0000-00001F000000}"/>
    <cellStyle name="SAPReadonlyDataTotalCell" xfId="9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serializedData2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F3C58-86E8-413D-B05B-CC7B1736C07E}">
  <sheetPr>
    <pageSetUpPr fitToPage="1"/>
  </sheetPr>
  <dimension ref="A1:M12"/>
  <sheetViews>
    <sheetView tabSelected="1" zoomScaleNormal="100" zoomScaleSheetLayoutView="100" workbookViewId="0"/>
  </sheetViews>
  <sheetFormatPr defaultRowHeight="15" x14ac:dyDescent="0.25"/>
  <cols>
    <col min="1" max="1" width="20.5703125" style="14" bestFit="1" customWidth="1"/>
    <col min="2" max="13" width="11.42578125" style="14" customWidth="1"/>
    <col min="14" max="16384" width="9.140625" style="14"/>
  </cols>
  <sheetData>
    <row r="1" spans="1:13" x14ac:dyDescent="0.25">
      <c r="A1" s="14" t="s">
        <v>45</v>
      </c>
    </row>
    <row r="2" spans="1:13" x14ac:dyDescent="0.25">
      <c r="A2" s="14" t="s">
        <v>46</v>
      </c>
    </row>
    <row r="3" spans="1:13" x14ac:dyDescent="0.25">
      <c r="A3" s="14" t="s">
        <v>61</v>
      </c>
    </row>
    <row r="5" spans="1:13" x14ac:dyDescent="0.25">
      <c r="A5" s="19"/>
      <c r="B5" s="20" t="s">
        <v>49</v>
      </c>
      <c r="C5" s="20" t="s">
        <v>50</v>
      </c>
      <c r="D5" s="20" t="s">
        <v>51</v>
      </c>
      <c r="E5" s="24" t="s">
        <v>60</v>
      </c>
      <c r="F5" s="20" t="s">
        <v>59</v>
      </c>
      <c r="G5" s="20" t="s">
        <v>52</v>
      </c>
      <c r="H5" s="20" t="s">
        <v>53</v>
      </c>
      <c r="I5" s="20" t="s">
        <v>54</v>
      </c>
      <c r="J5" s="20" t="s">
        <v>55</v>
      </c>
      <c r="K5" s="20" t="s">
        <v>56</v>
      </c>
      <c r="L5" s="20" t="s">
        <v>57</v>
      </c>
      <c r="M5" s="20" t="s">
        <v>58</v>
      </c>
    </row>
    <row r="6" spans="1:13" x14ac:dyDescent="0.25">
      <c r="A6" s="14" t="s">
        <v>8</v>
      </c>
      <c r="B6" s="21">
        <v>0.97621621621621624</v>
      </c>
      <c r="C6" s="21">
        <v>0.97721738189295959</v>
      </c>
      <c r="D6" s="21">
        <v>0.97611652565063722</v>
      </c>
      <c r="E6" s="21">
        <v>0.97306324749488204</v>
      </c>
      <c r="F6" s="21">
        <v>0.97349659863945581</v>
      </c>
      <c r="G6" s="21">
        <v>0.9751737835153923</v>
      </c>
      <c r="H6" s="21">
        <v>0.97825845195729533</v>
      </c>
      <c r="I6" s="21">
        <v>0.98156242994844201</v>
      </c>
      <c r="J6" s="21">
        <v>0.98110120726616268</v>
      </c>
      <c r="K6" s="21">
        <v>0.9806473517428701</v>
      </c>
      <c r="L6" s="21">
        <v>0.98185047455181218</v>
      </c>
      <c r="M6" s="21"/>
    </row>
    <row r="7" spans="1:13" x14ac:dyDescent="0.25">
      <c r="A7" s="14" t="s">
        <v>9</v>
      </c>
      <c r="B7" s="21">
        <v>0.96943231441048039</v>
      </c>
      <c r="C7" s="21">
        <v>0.99137931034482762</v>
      </c>
      <c r="D7" s="21">
        <v>0.98198198198198194</v>
      </c>
      <c r="E7" s="21">
        <v>0.9821428571428571</v>
      </c>
      <c r="F7" s="21">
        <v>0.97356828193832601</v>
      </c>
      <c r="G7" s="21">
        <v>0.9606986899563319</v>
      </c>
      <c r="H7" s="21">
        <v>0.97169811320754718</v>
      </c>
      <c r="I7" s="21">
        <v>0.98222222222222222</v>
      </c>
      <c r="J7" s="21">
        <v>0.9773755656108597</v>
      </c>
      <c r="K7" s="21">
        <v>0.98181818181818181</v>
      </c>
      <c r="L7" s="21">
        <v>0.97727272727272729</v>
      </c>
      <c r="M7" s="21"/>
    </row>
    <row r="8" spans="1:13" x14ac:dyDescent="0.25">
      <c r="A8" s="14" t="s">
        <v>10</v>
      </c>
      <c r="B8" s="21">
        <v>0.99217221135029354</v>
      </c>
      <c r="C8" s="21">
        <v>0.99543378995433796</v>
      </c>
      <c r="D8" s="21">
        <v>0.99359795134443019</v>
      </c>
      <c r="E8" s="21">
        <v>0.9960809928151535</v>
      </c>
      <c r="F8" s="21">
        <v>0.99672988881621971</v>
      </c>
      <c r="G8" s="21">
        <v>0.99608610567514677</v>
      </c>
      <c r="H8" s="21">
        <v>0.99279161205766708</v>
      </c>
      <c r="I8" s="21">
        <v>0.99736842105263157</v>
      </c>
      <c r="J8" s="21">
        <v>0.98759791122715401</v>
      </c>
      <c r="K8" s="21">
        <v>0.98746701846965701</v>
      </c>
      <c r="L8" s="21">
        <v>0.98949441891004597</v>
      </c>
      <c r="M8" s="21"/>
    </row>
    <row r="9" spans="1:13" x14ac:dyDescent="0.25">
      <c r="A9" s="14" t="s">
        <v>47</v>
      </c>
      <c r="B9" s="21">
        <v>0.87223911280085697</v>
      </c>
      <c r="C9" s="21">
        <v>0.87395943179703495</v>
      </c>
      <c r="D9" s="21">
        <v>0.87850841280297476</v>
      </c>
      <c r="E9" s="21">
        <v>0.87572007812693153</v>
      </c>
      <c r="F9" s="21">
        <v>0.89315855072643502</v>
      </c>
      <c r="G9" s="21">
        <v>0.90192269500024824</v>
      </c>
      <c r="H9" s="21">
        <v>0.89876039502660754</v>
      </c>
      <c r="I9" s="21">
        <v>0.90584025638632193</v>
      </c>
      <c r="J9" s="21">
        <v>0.90506063622646704</v>
      </c>
      <c r="K9" s="21">
        <v>0.91067219019720014</v>
      </c>
      <c r="L9" s="21">
        <v>0.91647452119848782</v>
      </c>
      <c r="M9" s="21"/>
    </row>
    <row r="10" spans="1:13" x14ac:dyDescent="0.25">
      <c r="A10" s="14" t="s">
        <v>13</v>
      </c>
      <c r="B10" s="21">
        <v>0.93457943925233644</v>
      </c>
      <c r="C10" s="21">
        <v>0.93427230046948351</v>
      </c>
      <c r="D10" s="21">
        <v>0.95774647887323949</v>
      </c>
      <c r="E10" s="21">
        <v>0.94392523364485981</v>
      </c>
      <c r="F10" s="21">
        <v>0.87203791469194314</v>
      </c>
      <c r="G10" s="21">
        <v>0.90521327014218012</v>
      </c>
      <c r="H10" s="21">
        <v>0.95754716981132071</v>
      </c>
      <c r="I10" s="21">
        <v>0.95283018867924529</v>
      </c>
      <c r="J10" s="21">
        <v>0.94786729857819907</v>
      </c>
      <c r="K10" s="21">
        <v>0.95754716981132071</v>
      </c>
      <c r="L10" s="21">
        <v>0.76886792452830188</v>
      </c>
      <c r="M10" s="21"/>
    </row>
    <row r="11" spans="1:13" s="22" customFormat="1" ht="15.75" thickBot="1" x14ac:dyDescent="0.3">
      <c r="A11" s="22" t="s">
        <v>48</v>
      </c>
      <c r="B11" s="23">
        <v>0.88401576057986619</v>
      </c>
      <c r="C11" s="23">
        <v>0.8857084665899696</v>
      </c>
      <c r="D11" s="23">
        <v>0.88966259243481771</v>
      </c>
      <c r="E11" s="23">
        <v>0.88685216570955305</v>
      </c>
      <c r="F11" s="23">
        <v>0.90223502139211165</v>
      </c>
      <c r="G11" s="23">
        <v>0.91012376742979795</v>
      </c>
      <c r="H11" s="23">
        <v>0.90764424864199034</v>
      </c>
      <c r="I11" s="23">
        <v>0.91424740714475672</v>
      </c>
      <c r="J11" s="23">
        <v>0.91341764532113057</v>
      </c>
      <c r="K11" s="23">
        <v>0.91838699026844317</v>
      </c>
      <c r="L11" s="23">
        <v>0.92353630692139754</v>
      </c>
      <c r="M11" s="23"/>
    </row>
    <row r="12" spans="1:13" ht="15.75" thickTop="1" x14ac:dyDescent="0.25"/>
  </sheetData>
  <phoneticPr fontId="14" type="noConversion"/>
  <printOptions horizontalCentered="1"/>
  <pageMargins left="0.7" right="0.7" top="0.75" bottom="0.75" header="0.3" footer="0.3"/>
  <pageSetup scale="77" orientation="landscape" r:id="rId1"/>
  <headerFooter>
    <oddHeader>&amp;R&amp;9CASE NO. 2021-00214
ATTACHMENT 1
TO STAFF DR NO. 6-07</oddHead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6"/>
  <sheetViews>
    <sheetView workbookViewId="0">
      <selection activeCell="B6" sqref="B6"/>
    </sheetView>
  </sheetViews>
  <sheetFormatPr defaultRowHeight="15" x14ac:dyDescent="0.25"/>
  <cols>
    <col min="1" max="1" width="15.42578125" bestFit="1" customWidth="1"/>
    <col min="2" max="2" width="37.140625" bestFit="1" customWidth="1"/>
    <col min="3" max="3" width="14.28515625" bestFit="1" customWidth="1"/>
    <col min="4" max="4" width="13.140625" bestFit="1" customWidth="1"/>
    <col min="5" max="6" width="14.140625" bestFit="1" customWidth="1"/>
    <col min="7" max="7" width="13.140625" bestFit="1" customWidth="1"/>
    <col min="8" max="10" width="22.42578125" bestFit="1" customWidth="1"/>
    <col min="11" max="11" width="21.5703125" bestFit="1" customWidth="1"/>
    <col min="12" max="13" width="22.5703125" bestFit="1" customWidth="1"/>
    <col min="14" max="14" width="21" bestFit="1" customWidth="1"/>
    <col min="15" max="15" width="21.85546875" bestFit="1" customWidth="1"/>
    <col min="16" max="16" width="12.5703125" bestFit="1" customWidth="1"/>
    <col min="17" max="17" width="23.42578125" bestFit="1" customWidth="1"/>
    <col min="18" max="18" width="20.7109375" bestFit="1" customWidth="1"/>
    <col min="19" max="20" width="21.85546875" bestFit="1" customWidth="1"/>
    <col min="21" max="21" width="20.28515625" bestFit="1" customWidth="1"/>
    <col min="22" max="22" width="21" bestFit="1" customWidth="1"/>
    <col min="23" max="23" width="12.140625" bestFit="1" customWidth="1"/>
    <col min="24" max="24" width="20.7109375" bestFit="1" customWidth="1"/>
    <col min="25" max="25" width="19.140625" bestFit="1" customWidth="1"/>
    <col min="26" max="26" width="19" bestFit="1" customWidth="1"/>
    <col min="27" max="27" width="19.28515625" bestFit="1" customWidth="1"/>
    <col min="28" max="28" width="17.5703125" bestFit="1" customWidth="1"/>
    <col min="29" max="29" width="14" bestFit="1" customWidth="1"/>
    <col min="30" max="30" width="15.85546875" bestFit="1" customWidth="1"/>
    <col min="31" max="31" width="21.42578125" bestFit="1" customWidth="1"/>
    <col min="32" max="32" width="19.85546875" bestFit="1" customWidth="1"/>
    <col min="33" max="33" width="19.28515625" bestFit="1" customWidth="1"/>
    <col min="34" max="34" width="17.5703125" bestFit="1" customWidth="1"/>
    <col min="35" max="35" width="15.42578125" bestFit="1" customWidth="1"/>
    <col min="36" max="36" width="15.85546875" bestFit="1" customWidth="1"/>
    <col min="37" max="37" width="21.42578125" bestFit="1" customWidth="1"/>
    <col min="38" max="38" width="19.85546875" bestFit="1" customWidth="1"/>
  </cols>
  <sheetData>
    <row r="1" spans="1:8" x14ac:dyDescent="0.25">
      <c r="A1" s="2" t="s">
        <v>0</v>
      </c>
      <c r="B1" s="2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</row>
    <row r="2" spans="1:8" x14ac:dyDescent="0.25">
      <c r="A2" s="2" t="s">
        <v>20</v>
      </c>
      <c r="B2" s="2" t="s">
        <v>6</v>
      </c>
      <c r="C2" s="5" t="s">
        <v>7</v>
      </c>
      <c r="D2" s="5" t="s">
        <v>7</v>
      </c>
      <c r="E2" s="5" t="s">
        <v>7</v>
      </c>
      <c r="F2" s="5" t="s">
        <v>7</v>
      </c>
      <c r="G2" s="5" t="s">
        <v>7</v>
      </c>
      <c r="H2" s="5" t="s">
        <v>0</v>
      </c>
    </row>
    <row r="3" spans="1:8" x14ac:dyDescent="0.25">
      <c r="A3" s="1" t="s">
        <v>32</v>
      </c>
      <c r="B3" s="1" t="s">
        <v>8</v>
      </c>
      <c r="C3" s="3">
        <v>3931305.03</v>
      </c>
      <c r="D3" s="3">
        <v>189393.33</v>
      </c>
      <c r="E3" s="3">
        <v>17863.900000000001</v>
      </c>
      <c r="F3" s="3">
        <v>15149.65</v>
      </c>
      <c r="G3" s="3">
        <v>42129.41</v>
      </c>
      <c r="H3" s="8">
        <v>328</v>
      </c>
    </row>
    <row r="4" spans="1:8" x14ac:dyDescent="0.25">
      <c r="A4" s="7"/>
      <c r="B4" s="1" t="s">
        <v>9</v>
      </c>
      <c r="C4" s="3">
        <v>634221.54</v>
      </c>
      <c r="D4" s="3">
        <v>14453.09</v>
      </c>
      <c r="E4" s="3">
        <v>592.69000000000005</v>
      </c>
      <c r="F4" s="3">
        <v>143.43</v>
      </c>
      <c r="G4" s="3">
        <v>-7512.47</v>
      </c>
      <c r="H4" s="8">
        <v>4</v>
      </c>
    </row>
    <row r="5" spans="1:8" x14ac:dyDescent="0.25">
      <c r="A5" s="7"/>
      <c r="B5" s="1" t="s">
        <v>10</v>
      </c>
      <c r="C5" s="3">
        <v>634406.27</v>
      </c>
      <c r="D5" s="3">
        <v>12230.97</v>
      </c>
      <c r="E5" s="3">
        <v>1806.86</v>
      </c>
      <c r="F5" s="3">
        <v>1517.62</v>
      </c>
      <c r="G5" s="3">
        <v>-2640.95</v>
      </c>
      <c r="H5" s="8">
        <v>15</v>
      </c>
    </row>
    <row r="6" spans="1:8" x14ac:dyDescent="0.25">
      <c r="A6" s="7"/>
      <c r="B6" s="1" t="s">
        <v>11</v>
      </c>
      <c r="C6" s="3">
        <v>7348435.7400000002</v>
      </c>
      <c r="D6" s="3">
        <v>953657</v>
      </c>
      <c r="E6" s="3">
        <v>290787.09000000003</v>
      </c>
      <c r="F6" s="3">
        <v>223704.14</v>
      </c>
      <c r="G6" s="3">
        <v>1534042.5</v>
      </c>
      <c r="H6" s="8">
        <v>13662</v>
      </c>
    </row>
    <row r="7" spans="1:8" x14ac:dyDescent="0.25">
      <c r="A7" s="7"/>
      <c r="B7" s="1" t="s">
        <v>12</v>
      </c>
      <c r="C7" s="3">
        <v>7667.28</v>
      </c>
      <c r="D7" s="3">
        <v>1373.23</v>
      </c>
      <c r="E7" s="3">
        <v>270.95999999999998</v>
      </c>
      <c r="F7" s="3">
        <v>160.15</v>
      </c>
      <c r="G7" s="3">
        <v>1843.5</v>
      </c>
      <c r="H7" s="8">
        <v>9</v>
      </c>
    </row>
    <row r="8" spans="1:8" x14ac:dyDescent="0.25">
      <c r="A8" s="7"/>
      <c r="B8" s="1" t="s">
        <v>13</v>
      </c>
      <c r="C8" s="3">
        <v>1860959.77</v>
      </c>
      <c r="D8" s="3">
        <v>208505.28</v>
      </c>
      <c r="E8" s="3">
        <v>113052.16</v>
      </c>
      <c r="F8" s="3">
        <v>7472.68</v>
      </c>
      <c r="G8" s="3">
        <v>-3032.61</v>
      </c>
      <c r="H8" s="8">
        <v>9</v>
      </c>
    </row>
    <row r="9" spans="1:8" x14ac:dyDescent="0.25">
      <c r="A9" s="7"/>
      <c r="B9" s="17" t="s">
        <v>14</v>
      </c>
      <c r="C9" s="4">
        <v>14416995.629999999</v>
      </c>
      <c r="D9" s="4">
        <v>1379612.9</v>
      </c>
      <c r="E9" s="4">
        <v>424373.66000000003</v>
      </c>
      <c r="F9" s="4">
        <v>248147.67</v>
      </c>
      <c r="G9" s="4">
        <v>1564829.38</v>
      </c>
      <c r="H9" s="9">
        <v>14027</v>
      </c>
    </row>
    <row r="31" spans="3:5" x14ac:dyDescent="0.25">
      <c r="C31" s="11" t="s">
        <v>15</v>
      </c>
      <c r="D31" s="6">
        <f>SUM(D9:G9)</f>
        <v>3616963.61</v>
      </c>
      <c r="E31" s="13">
        <f>D31/D34</f>
        <v>1</v>
      </c>
    </row>
    <row r="32" spans="3:5" x14ac:dyDescent="0.25">
      <c r="C32" s="11" t="s">
        <v>16</v>
      </c>
      <c r="D32" s="6">
        <f>SUM(D18:G18)</f>
        <v>0</v>
      </c>
      <c r="E32" s="13">
        <f>D32/D34</f>
        <v>0</v>
      </c>
    </row>
    <row r="33" spans="3:5" x14ac:dyDescent="0.25">
      <c r="C33" s="11" t="s">
        <v>17</v>
      </c>
      <c r="D33" s="6">
        <f>SUM(D24:G24)</f>
        <v>0</v>
      </c>
      <c r="E33" s="13">
        <f>D33/D34</f>
        <v>0</v>
      </c>
    </row>
    <row r="34" spans="3:5" x14ac:dyDescent="0.25">
      <c r="D34" s="12">
        <f>SUM(D31:D33)</f>
        <v>3616963.61</v>
      </c>
    </row>
    <row r="36" spans="3:5" x14ac:dyDescent="0.25">
      <c r="C36" s="11" t="s">
        <v>18</v>
      </c>
      <c r="D36" s="6">
        <f>SUM(D6:G7)</f>
        <v>3005838.57</v>
      </c>
      <c r="E36" s="13">
        <f>D36/D34</f>
        <v>0.83103920694408095</v>
      </c>
    </row>
  </sheetData>
  <pageMargins left="0.7" right="0.7" top="0.75" bottom="0.75" header="0.3" footer="0.3"/>
  <pageSetup scale="85" orientation="landscape" r:id="rId1"/>
  <customProperties>
    <customPr name="_pios_id" r:id="rId2"/>
    <customPr name="CofWorksheetType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EE2A0-87CA-4C3E-BDA6-E1F30A794D24}">
  <dimension ref="A1:K120"/>
  <sheetViews>
    <sheetView topLeftCell="A94" workbookViewId="0">
      <selection activeCell="K110" sqref="K110"/>
    </sheetView>
  </sheetViews>
  <sheetFormatPr defaultRowHeight="15" x14ac:dyDescent="0.25"/>
  <cols>
    <col min="1" max="1" width="15.42578125" bestFit="1" customWidth="1"/>
    <col min="2" max="2" width="37.140625" bestFit="1" customWidth="1"/>
    <col min="3" max="3" width="14.28515625" bestFit="1" customWidth="1"/>
    <col min="4" max="4" width="13.140625" bestFit="1" customWidth="1"/>
    <col min="5" max="6" width="14.140625" bestFit="1" customWidth="1"/>
    <col min="7" max="7" width="13.140625" bestFit="1" customWidth="1"/>
    <col min="8" max="8" width="22.42578125" bestFit="1" customWidth="1"/>
    <col min="10" max="10" width="17.28515625" bestFit="1" customWidth="1"/>
  </cols>
  <sheetData>
    <row r="1" spans="1:11" x14ac:dyDescent="0.25">
      <c r="A1" s="2" t="s">
        <v>0</v>
      </c>
      <c r="B1" s="2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J1" s="10" t="s">
        <v>33</v>
      </c>
    </row>
    <row r="2" spans="1:11" x14ac:dyDescent="0.25">
      <c r="A2" s="2" t="s">
        <v>20</v>
      </c>
      <c r="B2" s="2" t="s">
        <v>6</v>
      </c>
      <c r="C2" s="5" t="s">
        <v>7</v>
      </c>
      <c r="D2" s="5" t="s">
        <v>7</v>
      </c>
      <c r="E2" s="5" t="s">
        <v>7</v>
      </c>
      <c r="F2" s="5" t="s">
        <v>7</v>
      </c>
      <c r="G2" s="5" t="s">
        <v>7</v>
      </c>
      <c r="H2" s="5" t="s">
        <v>0</v>
      </c>
      <c r="J2" s="10" t="s">
        <v>34</v>
      </c>
    </row>
    <row r="3" spans="1:11" x14ac:dyDescent="0.25">
      <c r="A3" s="1" t="s">
        <v>21</v>
      </c>
      <c r="B3" s="1" t="s">
        <v>8</v>
      </c>
      <c r="C3" s="3">
        <v>4242274.29</v>
      </c>
      <c r="D3" s="3">
        <v>325747.32</v>
      </c>
      <c r="E3" s="3">
        <v>67427.789999999994</v>
      </c>
      <c r="F3" s="3">
        <v>42836.65</v>
      </c>
      <c r="G3" s="3">
        <v>102334.52</v>
      </c>
      <c r="H3" s="8">
        <v>440</v>
      </c>
      <c r="J3" s="15">
        <v>18500</v>
      </c>
      <c r="K3" s="18">
        <f>1-H3/J3</f>
        <v>0.97621621621621624</v>
      </c>
    </row>
    <row r="4" spans="1:11" x14ac:dyDescent="0.25">
      <c r="A4" s="7"/>
      <c r="B4" s="1" t="s">
        <v>9</v>
      </c>
      <c r="C4" s="3">
        <v>555566.48</v>
      </c>
      <c r="D4" s="3">
        <v>34443.620000000003</v>
      </c>
      <c r="E4" s="3">
        <v>46124.56</v>
      </c>
      <c r="F4" s="3">
        <v>17571.98</v>
      </c>
      <c r="G4" s="3">
        <v>57680.24</v>
      </c>
      <c r="H4" s="8">
        <v>7</v>
      </c>
      <c r="J4" s="15">
        <v>229</v>
      </c>
      <c r="K4" s="18">
        <f t="shared" ref="K4:K9" si="0">1-H4/J4</f>
        <v>0.96943231441048039</v>
      </c>
    </row>
    <row r="5" spans="1:11" x14ac:dyDescent="0.25">
      <c r="A5" s="7"/>
      <c r="B5" s="1" t="s">
        <v>10</v>
      </c>
      <c r="C5" s="3">
        <v>545865.55000000005</v>
      </c>
      <c r="D5" s="3">
        <v>106317.57</v>
      </c>
      <c r="E5" s="3">
        <v>8441.25</v>
      </c>
      <c r="F5" s="3">
        <v>1942.88</v>
      </c>
      <c r="G5" s="3">
        <v>-5021.37</v>
      </c>
      <c r="H5" s="8">
        <v>12</v>
      </c>
      <c r="J5" s="15">
        <v>1533</v>
      </c>
      <c r="K5" s="18">
        <f t="shared" si="0"/>
        <v>0.99217221135029354</v>
      </c>
    </row>
    <row r="6" spans="1:11" x14ac:dyDescent="0.25">
      <c r="A6" s="7"/>
      <c r="B6" s="1" t="s">
        <v>11</v>
      </c>
      <c r="C6" s="3">
        <v>7235679.6100000003</v>
      </c>
      <c r="D6" s="3">
        <v>1150492.04</v>
      </c>
      <c r="E6" s="3">
        <v>412321.52</v>
      </c>
      <c r="F6" s="3">
        <v>357986.27</v>
      </c>
      <c r="G6" s="3">
        <v>2044195.96</v>
      </c>
      <c r="H6" s="8">
        <v>20624</v>
      </c>
      <c r="J6" s="15">
        <v>161151</v>
      </c>
      <c r="K6" s="18">
        <f>1-(H6+H7)/(J6+J7)</f>
        <v>0.87223911280085697</v>
      </c>
    </row>
    <row r="7" spans="1:11" x14ac:dyDescent="0.25">
      <c r="A7" s="7"/>
      <c r="B7" s="1" t="s">
        <v>12</v>
      </c>
      <c r="C7" s="3">
        <v>14239.5</v>
      </c>
      <c r="D7" s="3">
        <v>2602.5500000000002</v>
      </c>
      <c r="E7" s="3">
        <v>287.92</v>
      </c>
      <c r="F7" s="3">
        <v>218.99</v>
      </c>
      <c r="G7" s="3">
        <v>649.63</v>
      </c>
      <c r="H7" s="8">
        <v>9</v>
      </c>
      <c r="J7" s="15">
        <v>346</v>
      </c>
      <c r="K7" s="18"/>
    </row>
    <row r="8" spans="1:11" x14ac:dyDescent="0.25">
      <c r="A8" s="7"/>
      <c r="B8" s="1" t="s">
        <v>13</v>
      </c>
      <c r="C8" s="3">
        <v>1653838.53</v>
      </c>
      <c r="D8" s="3">
        <v>154601.97</v>
      </c>
      <c r="E8" s="3">
        <v>43639.05</v>
      </c>
      <c r="F8" s="3">
        <v>15559.91</v>
      </c>
      <c r="G8" s="3">
        <v>2193.83</v>
      </c>
      <c r="H8" s="8">
        <v>14</v>
      </c>
      <c r="J8" s="15">
        <v>214</v>
      </c>
      <c r="K8" s="18">
        <f t="shared" si="0"/>
        <v>0.93457943925233644</v>
      </c>
    </row>
    <row r="9" spans="1:11" x14ac:dyDescent="0.25">
      <c r="A9" s="7"/>
      <c r="B9" s="17" t="s">
        <v>14</v>
      </c>
      <c r="C9" s="4">
        <v>14247463.959999999</v>
      </c>
      <c r="D9" s="4">
        <v>1774205.07</v>
      </c>
      <c r="E9" s="4">
        <v>578242.09000000008</v>
      </c>
      <c r="F9" s="4">
        <v>436116.68</v>
      </c>
      <c r="G9" s="4">
        <v>2202032.81</v>
      </c>
      <c r="H9" s="9">
        <v>21106</v>
      </c>
      <c r="J9" s="16">
        <v>181973</v>
      </c>
      <c r="K9" s="18">
        <f t="shared" si="0"/>
        <v>0.88401576057986619</v>
      </c>
    </row>
    <row r="12" spans="1:11" x14ac:dyDescent="0.25">
      <c r="A12" s="2" t="s">
        <v>0</v>
      </c>
      <c r="B12" s="2" t="s">
        <v>0</v>
      </c>
      <c r="C12" s="1" t="s">
        <v>19</v>
      </c>
      <c r="D12" s="1" t="s">
        <v>1</v>
      </c>
      <c r="E12" s="1" t="s">
        <v>2</v>
      </c>
      <c r="F12" s="1" t="s">
        <v>3</v>
      </c>
      <c r="G12" s="1" t="s">
        <v>4</v>
      </c>
      <c r="H12" s="1" t="s">
        <v>5</v>
      </c>
      <c r="J12" s="10" t="s">
        <v>35</v>
      </c>
    </row>
    <row r="13" spans="1:11" x14ac:dyDescent="0.25">
      <c r="A13" s="2" t="s">
        <v>20</v>
      </c>
      <c r="B13" s="2" t="s">
        <v>6</v>
      </c>
      <c r="C13" s="5" t="s">
        <v>7</v>
      </c>
      <c r="D13" s="5" t="s">
        <v>7</v>
      </c>
      <c r="E13" s="5" t="s">
        <v>7</v>
      </c>
      <c r="F13" s="5" t="s">
        <v>7</v>
      </c>
      <c r="G13" s="5" t="s">
        <v>7</v>
      </c>
      <c r="H13" s="5" t="s">
        <v>0</v>
      </c>
      <c r="J13" s="10" t="s">
        <v>34</v>
      </c>
    </row>
    <row r="14" spans="1:11" x14ac:dyDescent="0.25">
      <c r="A14" s="1" t="s">
        <v>22</v>
      </c>
      <c r="B14" s="1" t="s">
        <v>8</v>
      </c>
      <c r="C14" s="3">
        <v>4457937.7300000004</v>
      </c>
      <c r="D14" s="3">
        <v>481604.97</v>
      </c>
      <c r="E14" s="3">
        <v>91389.28</v>
      </c>
      <c r="F14" s="3">
        <v>46413.7</v>
      </c>
      <c r="G14" s="3">
        <v>113833.64</v>
      </c>
      <c r="H14" s="8">
        <v>421</v>
      </c>
      <c r="J14" s="15">
        <v>18479</v>
      </c>
      <c r="K14" s="18">
        <f>1-H14/J14</f>
        <v>0.97721738189295959</v>
      </c>
    </row>
    <row r="15" spans="1:11" x14ac:dyDescent="0.25">
      <c r="A15" s="7"/>
      <c r="B15" s="1" t="s">
        <v>9</v>
      </c>
      <c r="C15" s="3">
        <v>652308.31999999995</v>
      </c>
      <c r="D15" s="3">
        <v>52145.36</v>
      </c>
      <c r="E15" s="3">
        <v>-4386.43</v>
      </c>
      <c r="F15" s="3">
        <v>35923.589999999997</v>
      </c>
      <c r="G15" s="3">
        <v>13376.65</v>
      </c>
      <c r="H15" s="8">
        <v>2</v>
      </c>
      <c r="J15" s="15">
        <v>232</v>
      </c>
      <c r="K15" s="18">
        <f t="shared" ref="K15:K20" si="1">1-H15/J15</f>
        <v>0.99137931034482762</v>
      </c>
    </row>
    <row r="16" spans="1:11" x14ac:dyDescent="0.25">
      <c r="A16" s="7"/>
      <c r="B16" s="1" t="s">
        <v>10</v>
      </c>
      <c r="C16" s="3">
        <v>595708.36</v>
      </c>
      <c r="D16" s="3">
        <v>132912.74</v>
      </c>
      <c r="E16" s="3">
        <v>3057.11</v>
      </c>
      <c r="F16" s="3">
        <v>291.92</v>
      </c>
      <c r="G16" s="3">
        <v>-6406.71</v>
      </c>
      <c r="H16" s="8">
        <v>7</v>
      </c>
      <c r="J16" s="15">
        <v>1533</v>
      </c>
      <c r="K16" s="18">
        <f t="shared" si="1"/>
        <v>0.99543378995433796</v>
      </c>
    </row>
    <row r="17" spans="1:11" x14ac:dyDescent="0.25">
      <c r="A17" s="7"/>
      <c r="B17" s="1" t="s">
        <v>11</v>
      </c>
      <c r="C17" s="3">
        <v>7643159.9299999997</v>
      </c>
      <c r="D17" s="3">
        <v>1811160.12</v>
      </c>
      <c r="E17" s="3">
        <v>617320.62</v>
      </c>
      <c r="F17" s="3">
        <v>328801.44</v>
      </c>
      <c r="G17" s="3">
        <v>2158769.39</v>
      </c>
      <c r="H17" s="8">
        <v>20311</v>
      </c>
      <c r="J17" s="15">
        <v>160887</v>
      </c>
      <c r="K17" s="18">
        <f>1-(H17+H18)/(J17+J18)</f>
        <v>0.87395943179703495</v>
      </c>
    </row>
    <row r="18" spans="1:11" x14ac:dyDescent="0.25">
      <c r="A18" s="7"/>
      <c r="B18" s="1" t="s">
        <v>12</v>
      </c>
      <c r="C18" s="3">
        <v>15283.55</v>
      </c>
      <c r="D18" s="3">
        <v>3150.37</v>
      </c>
      <c r="E18" s="3">
        <v>259.11</v>
      </c>
      <c r="F18" s="3">
        <v>246.52</v>
      </c>
      <c r="G18" s="3">
        <v>712.13</v>
      </c>
      <c r="H18" s="8">
        <v>8</v>
      </c>
      <c r="J18" s="15">
        <v>323</v>
      </c>
      <c r="K18" s="18"/>
    </row>
    <row r="19" spans="1:11" x14ac:dyDescent="0.25">
      <c r="A19" s="7"/>
      <c r="B19" s="1" t="s">
        <v>13</v>
      </c>
      <c r="C19" s="3">
        <v>1845939.45</v>
      </c>
      <c r="D19" s="3">
        <v>257363.18</v>
      </c>
      <c r="E19" s="3">
        <v>48484.94</v>
      </c>
      <c r="F19" s="3">
        <v>22929.13</v>
      </c>
      <c r="G19" s="3">
        <v>9224.4500000000007</v>
      </c>
      <c r="H19" s="8">
        <v>14</v>
      </c>
      <c r="J19" s="15">
        <v>213</v>
      </c>
      <c r="K19" s="18">
        <f t="shared" si="1"/>
        <v>0.93427230046948351</v>
      </c>
    </row>
    <row r="20" spans="1:11" x14ac:dyDescent="0.25">
      <c r="A20" s="7"/>
      <c r="B20" s="17" t="s">
        <v>14</v>
      </c>
      <c r="C20" s="4">
        <v>15210337.34</v>
      </c>
      <c r="D20" s="4">
        <v>2738336.74</v>
      </c>
      <c r="E20" s="4">
        <v>756124.62999999989</v>
      </c>
      <c r="F20" s="4">
        <v>434606.30000000005</v>
      </c>
      <c r="G20" s="4">
        <v>2289509.5500000003</v>
      </c>
      <c r="H20" s="9">
        <v>20763</v>
      </c>
      <c r="J20" s="16">
        <v>181667</v>
      </c>
      <c r="K20" s="18">
        <f t="shared" si="1"/>
        <v>0.8857084665899696</v>
      </c>
    </row>
    <row r="22" spans="1:11" x14ac:dyDescent="0.25">
      <c r="A22" s="2" t="s">
        <v>0</v>
      </c>
      <c r="B22" s="2" t="s">
        <v>0</v>
      </c>
      <c r="C22" s="1" t="s">
        <v>19</v>
      </c>
      <c r="D22" s="1" t="s">
        <v>1</v>
      </c>
      <c r="E22" s="1" t="s">
        <v>2</v>
      </c>
      <c r="F22" s="1" t="s">
        <v>3</v>
      </c>
      <c r="G22" s="1" t="s">
        <v>4</v>
      </c>
      <c r="H22" s="1" t="s">
        <v>5</v>
      </c>
      <c r="J22" s="10" t="s">
        <v>36</v>
      </c>
    </row>
    <row r="23" spans="1:11" x14ac:dyDescent="0.25">
      <c r="A23" s="2" t="s">
        <v>20</v>
      </c>
      <c r="B23" s="2" t="s">
        <v>6</v>
      </c>
      <c r="C23" s="5" t="s">
        <v>7</v>
      </c>
      <c r="D23" s="5" t="s">
        <v>7</v>
      </c>
      <c r="E23" s="5" t="s">
        <v>7</v>
      </c>
      <c r="F23" s="5" t="s">
        <v>7</v>
      </c>
      <c r="G23" s="5" t="s">
        <v>7</v>
      </c>
      <c r="H23" s="5" t="s">
        <v>0</v>
      </c>
      <c r="J23" s="10" t="s">
        <v>34</v>
      </c>
    </row>
    <row r="24" spans="1:11" x14ac:dyDescent="0.25">
      <c r="A24" s="1" t="s">
        <v>23</v>
      </c>
      <c r="B24" s="1" t="s">
        <v>8</v>
      </c>
      <c r="C24" s="3">
        <v>2385131.6</v>
      </c>
      <c r="D24" s="3">
        <v>431858.26</v>
      </c>
      <c r="E24" s="3">
        <v>148210.68</v>
      </c>
      <c r="F24" s="3">
        <v>65205.82</v>
      </c>
      <c r="G24" s="3">
        <v>139506.32999999999</v>
      </c>
      <c r="H24" s="8">
        <v>446</v>
      </c>
      <c r="J24" s="15">
        <v>18674</v>
      </c>
      <c r="K24" s="18">
        <f>1-H24/J24</f>
        <v>0.97611652565063722</v>
      </c>
    </row>
    <row r="25" spans="1:11" x14ac:dyDescent="0.25">
      <c r="A25" s="7"/>
      <c r="B25" s="1" t="s">
        <v>9</v>
      </c>
      <c r="C25" s="3">
        <v>298605.05</v>
      </c>
      <c r="D25" s="3">
        <v>60703.09</v>
      </c>
      <c r="E25" s="3">
        <v>24616.720000000001</v>
      </c>
      <c r="F25" s="3">
        <v>1185.44</v>
      </c>
      <c r="G25" s="3">
        <v>31340.2</v>
      </c>
      <c r="H25" s="8">
        <v>4</v>
      </c>
      <c r="J25" s="15">
        <v>222</v>
      </c>
      <c r="K25" s="18">
        <f t="shared" ref="K25:K30" si="2">1-H25/J25</f>
        <v>0.98198198198198194</v>
      </c>
    </row>
    <row r="26" spans="1:11" x14ac:dyDescent="0.25">
      <c r="A26" s="7"/>
      <c r="B26" s="1" t="s">
        <v>10</v>
      </c>
      <c r="C26" s="3">
        <v>320784.84999999998</v>
      </c>
      <c r="D26" s="3">
        <v>93586.31</v>
      </c>
      <c r="E26" s="3">
        <v>4857.04</v>
      </c>
      <c r="F26" s="3">
        <v>338.14</v>
      </c>
      <c r="G26" s="3">
        <v>-6038.04</v>
      </c>
      <c r="H26" s="8">
        <v>10</v>
      </c>
      <c r="J26" s="15">
        <v>1562</v>
      </c>
      <c r="K26" s="18">
        <f t="shared" si="2"/>
        <v>0.99359795134443019</v>
      </c>
    </row>
    <row r="27" spans="1:11" x14ac:dyDescent="0.25">
      <c r="A27" s="7"/>
      <c r="B27" s="1" t="s">
        <v>11</v>
      </c>
      <c r="C27" s="3">
        <v>4014065.92</v>
      </c>
      <c r="D27" s="3">
        <v>2108260.46</v>
      </c>
      <c r="E27" s="3">
        <v>898418.62</v>
      </c>
      <c r="F27" s="3">
        <v>412165.23</v>
      </c>
      <c r="G27" s="3">
        <v>2144508.19</v>
      </c>
      <c r="H27" s="8">
        <v>19723</v>
      </c>
      <c r="J27" s="15">
        <v>162083</v>
      </c>
      <c r="K27" s="18">
        <f>1-(H27+H28)/(J27+J28)</f>
        <v>0.87850841280297476</v>
      </c>
    </row>
    <row r="28" spans="1:11" x14ac:dyDescent="0.25">
      <c r="A28" s="7"/>
      <c r="B28" s="1" t="s">
        <v>12</v>
      </c>
      <c r="C28" s="3">
        <v>7278.87</v>
      </c>
      <c r="D28" s="3">
        <v>3599.21</v>
      </c>
      <c r="E28" s="3">
        <v>746.02</v>
      </c>
      <c r="F28" s="3">
        <v>178.01</v>
      </c>
      <c r="G28" s="3">
        <v>816.06</v>
      </c>
      <c r="H28" s="8">
        <v>11</v>
      </c>
      <c r="J28" s="15">
        <v>348</v>
      </c>
      <c r="K28" s="18"/>
    </row>
    <row r="29" spans="1:11" x14ac:dyDescent="0.25">
      <c r="A29" s="7"/>
      <c r="B29" s="1" t="s">
        <v>13</v>
      </c>
      <c r="C29" s="3">
        <v>1759525.34</v>
      </c>
      <c r="D29" s="3">
        <v>134940.99</v>
      </c>
      <c r="E29" s="3">
        <v>14461.32</v>
      </c>
      <c r="F29" s="3">
        <v>17148.71</v>
      </c>
      <c r="G29" s="3">
        <v>6956.47</v>
      </c>
      <c r="H29" s="8">
        <v>9</v>
      </c>
      <c r="J29" s="15">
        <v>213</v>
      </c>
      <c r="K29" s="18">
        <f t="shared" si="2"/>
        <v>0.95774647887323949</v>
      </c>
    </row>
    <row r="30" spans="1:11" x14ac:dyDescent="0.25">
      <c r="A30" s="7"/>
      <c r="B30" s="17" t="s">
        <v>14</v>
      </c>
      <c r="C30" s="4">
        <v>8785391.6300000008</v>
      </c>
      <c r="D30" s="4">
        <v>2832948.3200000003</v>
      </c>
      <c r="E30" s="4">
        <v>1091310.4000000001</v>
      </c>
      <c r="F30" s="4">
        <v>496221.35000000003</v>
      </c>
      <c r="G30" s="4">
        <v>2317089.21</v>
      </c>
      <c r="H30" s="9">
        <v>20203</v>
      </c>
      <c r="J30" s="16">
        <v>183102</v>
      </c>
      <c r="K30" s="18">
        <f t="shared" si="2"/>
        <v>0.88966259243481771</v>
      </c>
    </row>
    <row r="32" spans="1:11" x14ac:dyDescent="0.25">
      <c r="A32" s="2" t="s">
        <v>0</v>
      </c>
      <c r="B32" s="2" t="s">
        <v>0</v>
      </c>
      <c r="C32" s="1" t="s">
        <v>19</v>
      </c>
      <c r="D32" s="1" t="s">
        <v>1</v>
      </c>
      <c r="E32" s="1" t="s">
        <v>2</v>
      </c>
      <c r="F32" s="1" t="s">
        <v>3</v>
      </c>
      <c r="G32" s="1" t="s">
        <v>4</v>
      </c>
      <c r="H32" s="1" t="s">
        <v>5</v>
      </c>
      <c r="J32" s="10" t="s">
        <v>37</v>
      </c>
    </row>
    <row r="33" spans="1:11" x14ac:dyDescent="0.25">
      <c r="A33" s="2" t="s">
        <v>20</v>
      </c>
      <c r="B33" s="2" t="s">
        <v>6</v>
      </c>
      <c r="C33" s="5" t="s">
        <v>7</v>
      </c>
      <c r="D33" s="5" t="s">
        <v>7</v>
      </c>
      <c r="E33" s="5" t="s">
        <v>7</v>
      </c>
      <c r="F33" s="5" t="s">
        <v>7</v>
      </c>
      <c r="G33" s="5" t="s">
        <v>7</v>
      </c>
      <c r="H33" s="5" t="s">
        <v>0</v>
      </c>
      <c r="J33" s="10" t="s">
        <v>34</v>
      </c>
    </row>
    <row r="34" spans="1:11" x14ac:dyDescent="0.25">
      <c r="A34" s="1" t="s">
        <v>24</v>
      </c>
      <c r="B34" s="1" t="s">
        <v>8</v>
      </c>
      <c r="C34" s="3">
        <v>2120202.12</v>
      </c>
      <c r="D34" s="3">
        <v>220976.15</v>
      </c>
      <c r="E34" s="3">
        <v>186792.54</v>
      </c>
      <c r="F34" s="3">
        <v>109646.15</v>
      </c>
      <c r="G34" s="3">
        <v>180948.32</v>
      </c>
      <c r="H34" s="8">
        <v>500</v>
      </c>
      <c r="J34" s="15">
        <v>18562</v>
      </c>
      <c r="K34" s="18">
        <f>1-H34/J34</f>
        <v>0.97306324749488204</v>
      </c>
    </row>
    <row r="35" spans="1:11" x14ac:dyDescent="0.25">
      <c r="A35" s="7"/>
      <c r="B35" s="1" t="s">
        <v>9</v>
      </c>
      <c r="C35" s="3">
        <v>176694.02</v>
      </c>
      <c r="D35" s="3">
        <v>34300.43</v>
      </c>
      <c r="E35" s="3">
        <v>14151.9</v>
      </c>
      <c r="F35" s="3">
        <v>11686.56</v>
      </c>
      <c r="G35" s="3">
        <v>23848.31</v>
      </c>
      <c r="H35" s="8">
        <v>4</v>
      </c>
      <c r="J35" s="15">
        <v>224</v>
      </c>
      <c r="K35" s="18">
        <f t="shared" ref="K35:K40" si="3">1-H35/J35</f>
        <v>0.9821428571428571</v>
      </c>
    </row>
    <row r="36" spans="1:11" x14ac:dyDescent="0.25">
      <c r="A36" s="7"/>
      <c r="B36" s="1" t="s">
        <v>10</v>
      </c>
      <c r="C36" s="3">
        <v>242277.45</v>
      </c>
      <c r="D36" s="3">
        <v>5789.81</v>
      </c>
      <c r="E36" s="3">
        <v>-1227.1099999999999</v>
      </c>
      <c r="F36" s="3">
        <v>466.02</v>
      </c>
      <c r="G36" s="3">
        <v>-5466.9</v>
      </c>
      <c r="H36" s="8">
        <v>6</v>
      </c>
      <c r="J36" s="15">
        <v>1531</v>
      </c>
      <c r="K36" s="18">
        <f t="shared" si="3"/>
        <v>0.9960809928151535</v>
      </c>
    </row>
    <row r="37" spans="1:11" x14ac:dyDescent="0.25">
      <c r="A37" s="7"/>
      <c r="B37" s="1" t="s">
        <v>11</v>
      </c>
      <c r="C37" s="3">
        <v>4191592.47</v>
      </c>
      <c r="D37" s="3">
        <v>1011899.22</v>
      </c>
      <c r="E37" s="3">
        <v>1187636.51</v>
      </c>
      <c r="F37" s="3">
        <v>690837.95</v>
      </c>
      <c r="G37" s="3">
        <v>2224296.59</v>
      </c>
      <c r="H37" s="8">
        <v>20088</v>
      </c>
      <c r="J37" s="15">
        <v>161459</v>
      </c>
      <c r="K37" s="18">
        <f>1-(H37+H38)/(J37+J38)</f>
        <v>0.87572007812693153</v>
      </c>
    </row>
    <row r="38" spans="1:11" x14ac:dyDescent="0.25">
      <c r="A38" s="7"/>
      <c r="B38" s="1" t="s">
        <v>12</v>
      </c>
      <c r="C38" s="3">
        <v>6898.78</v>
      </c>
      <c r="D38" s="3">
        <v>1597.85</v>
      </c>
      <c r="E38" s="3">
        <v>1823.86</v>
      </c>
      <c r="F38" s="3">
        <v>542.53</v>
      </c>
      <c r="G38" s="3">
        <v>1113.1300000000001</v>
      </c>
      <c r="H38" s="8">
        <v>19</v>
      </c>
      <c r="J38" s="15">
        <v>329</v>
      </c>
      <c r="K38" s="18"/>
    </row>
    <row r="39" spans="1:11" x14ac:dyDescent="0.25">
      <c r="A39" s="7"/>
      <c r="B39" s="1" t="s">
        <v>13</v>
      </c>
      <c r="C39" s="3">
        <v>535.39</v>
      </c>
      <c r="D39" s="3">
        <v>1292927.69</v>
      </c>
      <c r="E39" s="3">
        <v>99550.33</v>
      </c>
      <c r="F39" s="3">
        <v>3159.78</v>
      </c>
      <c r="G39" s="3">
        <v>8116.68</v>
      </c>
      <c r="H39" s="8">
        <v>12</v>
      </c>
      <c r="J39" s="15">
        <v>214</v>
      </c>
      <c r="K39" s="18">
        <f t="shared" si="3"/>
        <v>0.94392523364485981</v>
      </c>
    </row>
    <row r="40" spans="1:11" x14ac:dyDescent="0.25">
      <c r="A40" s="7"/>
      <c r="B40" s="17" t="s">
        <v>14</v>
      </c>
      <c r="C40" s="4">
        <v>6738200.2300000004</v>
      </c>
      <c r="D40" s="4">
        <v>2567491.15</v>
      </c>
      <c r="E40" s="4">
        <v>1488728.0300000003</v>
      </c>
      <c r="F40" s="4">
        <v>816338.99</v>
      </c>
      <c r="G40" s="4">
        <v>2432856.13</v>
      </c>
      <c r="H40" s="9">
        <v>20629</v>
      </c>
      <c r="J40" s="16">
        <v>182319</v>
      </c>
      <c r="K40" s="18">
        <f t="shared" si="3"/>
        <v>0.88685216570955305</v>
      </c>
    </row>
    <row r="42" spans="1:11" x14ac:dyDescent="0.25">
      <c r="A42" s="2" t="s">
        <v>0</v>
      </c>
      <c r="B42" s="2" t="s">
        <v>0</v>
      </c>
      <c r="C42" s="1" t="s">
        <v>19</v>
      </c>
      <c r="D42" s="1" t="s">
        <v>1</v>
      </c>
      <c r="E42" s="1" t="s">
        <v>2</v>
      </c>
      <c r="F42" s="1" t="s">
        <v>3</v>
      </c>
      <c r="G42" s="1" t="s">
        <v>4</v>
      </c>
      <c r="H42" s="1" t="s">
        <v>5</v>
      </c>
      <c r="J42" s="10" t="s">
        <v>38</v>
      </c>
    </row>
    <row r="43" spans="1:11" x14ac:dyDescent="0.25">
      <c r="A43" s="2" t="s">
        <v>20</v>
      </c>
      <c r="B43" s="2" t="s">
        <v>6</v>
      </c>
      <c r="C43" s="5" t="s">
        <v>7</v>
      </c>
      <c r="D43" s="5" t="s">
        <v>7</v>
      </c>
      <c r="E43" s="5" t="s">
        <v>7</v>
      </c>
      <c r="F43" s="5" t="s">
        <v>7</v>
      </c>
      <c r="G43" s="5" t="s">
        <v>7</v>
      </c>
      <c r="H43" s="5" t="s">
        <v>0</v>
      </c>
      <c r="J43" s="10" t="s">
        <v>34</v>
      </c>
    </row>
    <row r="44" spans="1:11" x14ac:dyDescent="0.25">
      <c r="A44" s="1" t="s">
        <v>25</v>
      </c>
      <c r="B44" s="1" t="s">
        <v>8</v>
      </c>
      <c r="C44" s="3">
        <v>1563402.01</v>
      </c>
      <c r="D44" s="3">
        <v>190458.5</v>
      </c>
      <c r="E44" s="3">
        <v>104678.23</v>
      </c>
      <c r="F44" s="3">
        <v>117516.67</v>
      </c>
      <c r="G44" s="3">
        <v>293978.11</v>
      </c>
      <c r="H44" s="8">
        <v>487</v>
      </c>
      <c r="J44" s="15">
        <v>18375</v>
      </c>
      <c r="K44" s="18">
        <f>1-H44/J44</f>
        <v>0.97349659863945581</v>
      </c>
    </row>
    <row r="45" spans="1:11" x14ac:dyDescent="0.25">
      <c r="A45" s="7"/>
      <c r="B45" s="1" t="s">
        <v>9</v>
      </c>
      <c r="C45" s="3">
        <v>131560.4</v>
      </c>
      <c r="D45" s="3">
        <v>76445.02</v>
      </c>
      <c r="E45" s="3">
        <v>20612.060000000001</v>
      </c>
      <c r="F45" s="3">
        <v>407.8</v>
      </c>
      <c r="G45" s="3">
        <v>25046.33</v>
      </c>
      <c r="H45" s="8">
        <v>6</v>
      </c>
      <c r="J45" s="15">
        <v>227</v>
      </c>
      <c r="K45" s="18">
        <f t="shared" ref="K45:K50" si="4">1-H45/J45</f>
        <v>0.97356828193832601</v>
      </c>
    </row>
    <row r="46" spans="1:11" x14ac:dyDescent="0.25">
      <c r="A46" s="7"/>
      <c r="B46" s="1" t="s">
        <v>10</v>
      </c>
      <c r="C46" s="3">
        <v>156232.97</v>
      </c>
      <c r="D46" s="3">
        <v>29784.14</v>
      </c>
      <c r="E46" s="3">
        <v>-3659.16</v>
      </c>
      <c r="F46" s="3">
        <v>-1014.48</v>
      </c>
      <c r="G46" s="3">
        <v>-4912.57</v>
      </c>
      <c r="H46" s="8">
        <v>5</v>
      </c>
      <c r="J46" s="15">
        <v>1529</v>
      </c>
      <c r="K46" s="18">
        <f t="shared" si="4"/>
        <v>0.99672988881621971</v>
      </c>
    </row>
    <row r="47" spans="1:11" x14ac:dyDescent="0.25">
      <c r="A47" s="7"/>
      <c r="B47" s="1" t="s">
        <v>11</v>
      </c>
      <c r="C47" s="3">
        <v>3202716</v>
      </c>
      <c r="D47" s="3">
        <v>892908.98</v>
      </c>
      <c r="E47" s="3">
        <v>570256.18999999994</v>
      </c>
      <c r="F47" s="3">
        <v>882160.95</v>
      </c>
      <c r="G47" s="3">
        <v>2744236.41</v>
      </c>
      <c r="H47" s="8">
        <v>17217</v>
      </c>
      <c r="J47" s="15">
        <v>160971</v>
      </c>
      <c r="K47" s="18">
        <f>1-(H47+H48)/(J47+J48)</f>
        <v>0.89315855072643502</v>
      </c>
    </row>
    <row r="48" spans="1:11" x14ac:dyDescent="0.25">
      <c r="A48" s="7"/>
      <c r="B48" s="1" t="s">
        <v>12</v>
      </c>
      <c r="C48" s="3">
        <v>4239.1400000000003</v>
      </c>
      <c r="D48" s="3">
        <v>1358.87</v>
      </c>
      <c r="E48" s="3">
        <v>711.07</v>
      </c>
      <c r="F48" s="3">
        <v>1048.75</v>
      </c>
      <c r="G48" s="3">
        <v>1739.11</v>
      </c>
      <c r="H48" s="8">
        <v>13</v>
      </c>
      <c r="J48" s="15">
        <v>296</v>
      </c>
      <c r="K48" s="18"/>
    </row>
    <row r="49" spans="1:11" x14ac:dyDescent="0.25">
      <c r="A49" s="7"/>
      <c r="B49" s="1" t="s">
        <v>13</v>
      </c>
      <c r="C49" s="3">
        <v>0</v>
      </c>
      <c r="D49" s="3">
        <v>1056686.78</v>
      </c>
      <c r="E49" s="3">
        <v>174441.2</v>
      </c>
      <c r="F49" s="3">
        <v>16661.61</v>
      </c>
      <c r="G49" s="3">
        <v>11204.54</v>
      </c>
      <c r="H49" s="8">
        <v>27</v>
      </c>
      <c r="J49" s="15">
        <v>211</v>
      </c>
      <c r="K49" s="18">
        <f t="shared" si="4"/>
        <v>0.87203791469194314</v>
      </c>
    </row>
    <row r="50" spans="1:11" x14ac:dyDescent="0.25">
      <c r="A50" s="7"/>
      <c r="B50" s="17" t="s">
        <v>14</v>
      </c>
      <c r="C50" s="4">
        <v>5058150.5199999996</v>
      </c>
      <c r="D50" s="4">
        <v>2247642.29</v>
      </c>
      <c r="E50" s="4">
        <v>867039.58999999985</v>
      </c>
      <c r="F50" s="4">
        <v>1016781.2999999999</v>
      </c>
      <c r="G50" s="4">
        <v>3071291.93</v>
      </c>
      <c r="H50" s="9">
        <v>17755</v>
      </c>
      <c r="J50" s="16">
        <v>181609</v>
      </c>
      <c r="K50" s="18">
        <f t="shared" si="4"/>
        <v>0.90223502139211165</v>
      </c>
    </row>
    <row r="52" spans="1:11" x14ac:dyDescent="0.25">
      <c r="A52" s="2" t="s">
        <v>0</v>
      </c>
      <c r="B52" s="2" t="s">
        <v>0</v>
      </c>
      <c r="C52" s="1" t="s">
        <v>19</v>
      </c>
      <c r="D52" s="1" t="s">
        <v>1</v>
      </c>
      <c r="E52" s="1" t="s">
        <v>2</v>
      </c>
      <c r="F52" s="1" t="s">
        <v>3</v>
      </c>
      <c r="G52" s="1" t="s">
        <v>4</v>
      </c>
      <c r="H52" s="1" t="s">
        <v>5</v>
      </c>
      <c r="J52" s="10" t="s">
        <v>39</v>
      </c>
    </row>
    <row r="53" spans="1:11" x14ac:dyDescent="0.25">
      <c r="A53" s="2" t="s">
        <v>20</v>
      </c>
      <c r="B53" s="2" t="s">
        <v>6</v>
      </c>
      <c r="C53" s="5" t="s">
        <v>7</v>
      </c>
      <c r="D53" s="5" t="s">
        <v>7</v>
      </c>
      <c r="E53" s="5" t="s">
        <v>7</v>
      </c>
      <c r="F53" s="5" t="s">
        <v>7</v>
      </c>
      <c r="G53" s="5" t="s">
        <v>7</v>
      </c>
      <c r="H53" s="5" t="s">
        <v>0</v>
      </c>
      <c r="J53" s="10" t="s">
        <v>34</v>
      </c>
    </row>
    <row r="54" spans="1:11" x14ac:dyDescent="0.25">
      <c r="A54" s="1" t="s">
        <v>26</v>
      </c>
      <c r="B54" s="1" t="s">
        <v>8</v>
      </c>
      <c r="C54" s="3">
        <v>1161317.69</v>
      </c>
      <c r="D54" s="3">
        <v>124772.3</v>
      </c>
      <c r="E54" s="3">
        <v>65020.95</v>
      </c>
      <c r="F54" s="3">
        <v>54994.85</v>
      </c>
      <c r="G54" s="3">
        <v>266408.36</v>
      </c>
      <c r="H54" s="8">
        <v>450</v>
      </c>
      <c r="J54" s="15">
        <v>18126</v>
      </c>
      <c r="K54" s="18">
        <f>1-H54/J54</f>
        <v>0.9751737835153923</v>
      </c>
    </row>
    <row r="55" spans="1:11" x14ac:dyDescent="0.25">
      <c r="A55" s="7"/>
      <c r="B55" s="1" t="s">
        <v>9</v>
      </c>
      <c r="C55" s="3">
        <v>267991.38</v>
      </c>
      <c r="D55" s="3">
        <v>33579.17</v>
      </c>
      <c r="E55" s="3">
        <v>11483.25</v>
      </c>
      <c r="F55" s="3">
        <v>18353.88</v>
      </c>
      <c r="G55" s="3">
        <v>25785.88</v>
      </c>
      <c r="H55" s="8">
        <v>9</v>
      </c>
      <c r="J55" s="15">
        <v>229</v>
      </c>
      <c r="K55" s="18">
        <f t="shared" ref="K55:K60" si="5">1-H55/J55</f>
        <v>0.9606986899563319</v>
      </c>
    </row>
    <row r="56" spans="1:11" x14ac:dyDescent="0.25">
      <c r="A56" s="7"/>
      <c r="B56" s="1" t="s">
        <v>10</v>
      </c>
      <c r="C56" s="3">
        <v>96996.1</v>
      </c>
      <c r="D56" s="3">
        <v>20845.11</v>
      </c>
      <c r="E56" s="3">
        <v>6415.33</v>
      </c>
      <c r="F56" s="3">
        <v>-3463.41</v>
      </c>
      <c r="G56" s="3">
        <v>-6296.79</v>
      </c>
      <c r="H56" s="8">
        <v>6</v>
      </c>
      <c r="J56" s="15">
        <v>1533</v>
      </c>
      <c r="K56" s="18">
        <f t="shared" si="5"/>
        <v>0.99608610567514677</v>
      </c>
    </row>
    <row r="57" spans="1:11" x14ac:dyDescent="0.25">
      <c r="A57" s="7"/>
      <c r="B57" s="1" t="s">
        <v>11</v>
      </c>
      <c r="C57" s="3">
        <v>2286801.65</v>
      </c>
      <c r="D57" s="3">
        <v>812562.07</v>
      </c>
      <c r="E57" s="3">
        <v>550571.04</v>
      </c>
      <c r="F57" s="3">
        <v>451204.57</v>
      </c>
      <c r="G57" s="3">
        <v>3058810.76</v>
      </c>
      <c r="H57" s="8">
        <v>15787</v>
      </c>
      <c r="J57" s="15">
        <v>160843</v>
      </c>
      <c r="K57" s="18">
        <f>1-(H57+H58)/(J57+J58)</f>
        <v>0.90192269500024824</v>
      </c>
    </row>
    <row r="58" spans="1:11" x14ac:dyDescent="0.25">
      <c r="A58" s="7"/>
      <c r="B58" s="1" t="s">
        <v>12</v>
      </c>
      <c r="C58" s="3">
        <v>2608.4499999999998</v>
      </c>
      <c r="D58" s="3">
        <v>1101.76</v>
      </c>
      <c r="E58" s="3">
        <v>526.77</v>
      </c>
      <c r="F58" s="3">
        <v>573.84</v>
      </c>
      <c r="G58" s="3">
        <v>2609.13</v>
      </c>
      <c r="H58" s="8">
        <v>16</v>
      </c>
      <c r="J58" s="15">
        <v>285</v>
      </c>
      <c r="K58" s="18"/>
    </row>
    <row r="59" spans="1:11" x14ac:dyDescent="0.25">
      <c r="A59" s="7"/>
      <c r="B59" s="1" t="s">
        <v>13</v>
      </c>
      <c r="C59" s="3">
        <v>1233930.1399999999</v>
      </c>
      <c r="D59" s="3">
        <v>-8465.51</v>
      </c>
      <c r="E59" s="3">
        <v>31490.45</v>
      </c>
      <c r="F59" s="3">
        <v>43097.919999999998</v>
      </c>
      <c r="G59" s="3">
        <v>20679.3</v>
      </c>
      <c r="H59" s="8">
        <v>20</v>
      </c>
      <c r="J59" s="15">
        <v>211</v>
      </c>
      <c r="K59" s="18">
        <f t="shared" si="5"/>
        <v>0.90521327014218012</v>
      </c>
    </row>
    <row r="60" spans="1:11" x14ac:dyDescent="0.25">
      <c r="A60" s="7"/>
      <c r="B60" s="17" t="s">
        <v>14</v>
      </c>
      <c r="C60" s="4">
        <v>5049645.41</v>
      </c>
      <c r="D60" s="4">
        <v>984394.89999999991</v>
      </c>
      <c r="E60" s="4">
        <v>665507.79</v>
      </c>
      <c r="F60" s="4">
        <v>564761.65</v>
      </c>
      <c r="G60" s="4">
        <v>3367996.6399999997</v>
      </c>
      <c r="H60" s="9">
        <v>16288</v>
      </c>
      <c r="J60" s="16">
        <v>181227</v>
      </c>
      <c r="K60" s="18">
        <f t="shared" si="5"/>
        <v>0.91012376742979795</v>
      </c>
    </row>
    <row r="62" spans="1:11" x14ac:dyDescent="0.25">
      <c r="A62" s="2" t="s">
        <v>0</v>
      </c>
      <c r="B62" s="2" t="s">
        <v>0</v>
      </c>
      <c r="C62" s="1" t="s">
        <v>19</v>
      </c>
      <c r="D62" s="1" t="s">
        <v>1</v>
      </c>
      <c r="E62" s="1" t="s">
        <v>2</v>
      </c>
      <c r="F62" s="1" t="s">
        <v>3</v>
      </c>
      <c r="G62" s="1" t="s">
        <v>4</v>
      </c>
      <c r="H62" s="1" t="s">
        <v>5</v>
      </c>
      <c r="J62" s="10" t="s">
        <v>40</v>
      </c>
    </row>
    <row r="63" spans="1:11" x14ac:dyDescent="0.25">
      <c r="A63" s="2" t="s">
        <v>20</v>
      </c>
      <c r="B63" s="2" t="s">
        <v>6</v>
      </c>
      <c r="C63" s="5" t="s">
        <v>7</v>
      </c>
      <c r="D63" s="5" t="s">
        <v>7</v>
      </c>
      <c r="E63" s="5" t="s">
        <v>7</v>
      </c>
      <c r="F63" s="5" t="s">
        <v>7</v>
      </c>
      <c r="G63" s="5" t="s">
        <v>7</v>
      </c>
      <c r="H63" s="5" t="s">
        <v>0</v>
      </c>
      <c r="J63" s="10" t="s">
        <v>34</v>
      </c>
    </row>
    <row r="64" spans="1:11" x14ac:dyDescent="0.25">
      <c r="A64" s="1" t="s">
        <v>27</v>
      </c>
      <c r="B64" s="1" t="s">
        <v>8</v>
      </c>
      <c r="C64" s="3">
        <v>1335479.1100000001</v>
      </c>
      <c r="D64" s="3">
        <v>67462.09</v>
      </c>
      <c r="E64" s="3">
        <v>37446.21</v>
      </c>
      <c r="F64" s="3">
        <v>29690.92</v>
      </c>
      <c r="G64" s="3">
        <v>111480.2</v>
      </c>
      <c r="H64" s="8">
        <v>391</v>
      </c>
      <c r="J64" s="15">
        <v>17984</v>
      </c>
      <c r="K64" s="18">
        <f>1-H64/J64</f>
        <v>0.97825845195729533</v>
      </c>
    </row>
    <row r="65" spans="1:11" x14ac:dyDescent="0.25">
      <c r="A65" s="7"/>
      <c r="B65" s="1" t="s">
        <v>9</v>
      </c>
      <c r="C65" s="3">
        <v>203531.03</v>
      </c>
      <c r="D65" s="3">
        <v>40800.410000000003</v>
      </c>
      <c r="E65" s="3">
        <v>6885.68</v>
      </c>
      <c r="F65" s="3">
        <v>7108.41</v>
      </c>
      <c r="G65" s="3">
        <v>27038.61</v>
      </c>
      <c r="H65" s="8">
        <v>6</v>
      </c>
      <c r="J65" s="15">
        <v>212</v>
      </c>
      <c r="K65" s="18">
        <f t="shared" ref="K65:K70" si="6">1-H65/J65</f>
        <v>0.97169811320754718</v>
      </c>
    </row>
    <row r="66" spans="1:11" x14ac:dyDescent="0.25">
      <c r="A66" s="7"/>
      <c r="B66" s="1" t="s">
        <v>10</v>
      </c>
      <c r="C66" s="3">
        <v>103841.85</v>
      </c>
      <c r="D66" s="3">
        <v>32781.269999999997</v>
      </c>
      <c r="E66" s="3">
        <v>1763.07</v>
      </c>
      <c r="F66" s="3">
        <v>2173.36</v>
      </c>
      <c r="G66" s="3">
        <v>-8966.58</v>
      </c>
      <c r="H66" s="8">
        <v>11</v>
      </c>
      <c r="J66" s="15">
        <v>1526</v>
      </c>
      <c r="K66" s="18">
        <f t="shared" si="6"/>
        <v>0.99279161205766708</v>
      </c>
    </row>
    <row r="67" spans="1:11" x14ac:dyDescent="0.25">
      <c r="A67" s="7"/>
      <c r="B67" s="1" t="s">
        <v>11</v>
      </c>
      <c r="C67" s="3">
        <v>2659717.73</v>
      </c>
      <c r="D67" s="3">
        <v>476892.96</v>
      </c>
      <c r="E67" s="3">
        <v>512434.15</v>
      </c>
      <c r="F67" s="3">
        <v>434938.03</v>
      </c>
      <c r="G67" s="3">
        <v>2720957.73</v>
      </c>
      <c r="H67" s="8">
        <v>16213</v>
      </c>
      <c r="J67" s="15">
        <v>160073</v>
      </c>
      <c r="K67" s="18">
        <f>1-(H67+H68)/(J67+J68)</f>
        <v>0.89876039502660754</v>
      </c>
    </row>
    <row r="68" spans="1:11" x14ac:dyDescent="0.25">
      <c r="A68" s="7"/>
      <c r="B68" s="1" t="s">
        <v>12</v>
      </c>
      <c r="C68" s="3">
        <v>2900.5</v>
      </c>
      <c r="D68" s="3">
        <v>517.66</v>
      </c>
      <c r="E68" s="3">
        <v>659.66</v>
      </c>
      <c r="F68" s="3">
        <v>400.1</v>
      </c>
      <c r="G68" s="3">
        <v>2728.65</v>
      </c>
      <c r="H68" s="8">
        <v>15</v>
      </c>
      <c r="J68" s="15">
        <v>220</v>
      </c>
      <c r="K68" s="18"/>
    </row>
    <row r="69" spans="1:11" x14ac:dyDescent="0.25">
      <c r="A69" s="7"/>
      <c r="B69" s="1" t="s">
        <v>13</v>
      </c>
      <c r="C69" s="3">
        <v>1258857.44</v>
      </c>
      <c r="D69" s="3">
        <v>22072.01</v>
      </c>
      <c r="E69" s="3">
        <v>-1683.86</v>
      </c>
      <c r="F69" s="3">
        <v>-5500.28</v>
      </c>
      <c r="G69" s="3">
        <v>19602.310000000001</v>
      </c>
      <c r="H69" s="8">
        <v>9</v>
      </c>
      <c r="J69" s="15">
        <v>212</v>
      </c>
      <c r="K69" s="18">
        <f t="shared" si="6"/>
        <v>0.95754716981132071</v>
      </c>
    </row>
    <row r="70" spans="1:11" x14ac:dyDescent="0.25">
      <c r="A70" s="7"/>
      <c r="B70" s="17" t="s">
        <v>14</v>
      </c>
      <c r="C70" s="4">
        <v>5564327.6600000001</v>
      </c>
      <c r="D70" s="4">
        <v>640526.4</v>
      </c>
      <c r="E70" s="4">
        <v>557504.91</v>
      </c>
      <c r="F70" s="4">
        <v>468810.54</v>
      </c>
      <c r="G70" s="4">
        <v>2872840.92</v>
      </c>
      <c r="H70" s="9">
        <v>16645</v>
      </c>
      <c r="J70" s="16">
        <v>180227</v>
      </c>
      <c r="K70" s="18">
        <f t="shared" si="6"/>
        <v>0.90764424864199034</v>
      </c>
    </row>
    <row r="72" spans="1:11" x14ac:dyDescent="0.25">
      <c r="A72" s="2" t="s">
        <v>0</v>
      </c>
      <c r="B72" s="2" t="s">
        <v>0</v>
      </c>
      <c r="C72" s="1" t="s">
        <v>19</v>
      </c>
      <c r="D72" s="1" t="s">
        <v>1</v>
      </c>
      <c r="E72" s="1" t="s">
        <v>2</v>
      </c>
      <c r="F72" s="1" t="s">
        <v>3</v>
      </c>
      <c r="G72" s="1" t="s">
        <v>4</v>
      </c>
      <c r="H72" s="1" t="s">
        <v>5</v>
      </c>
      <c r="J72" s="10" t="s">
        <v>41</v>
      </c>
    </row>
    <row r="73" spans="1:11" x14ac:dyDescent="0.25">
      <c r="A73" s="2" t="s">
        <v>20</v>
      </c>
      <c r="B73" s="2" t="s">
        <v>6</v>
      </c>
      <c r="C73" s="5" t="s">
        <v>7</v>
      </c>
      <c r="D73" s="5" t="s">
        <v>7</v>
      </c>
      <c r="E73" s="5" t="s">
        <v>7</v>
      </c>
      <c r="F73" s="5" t="s">
        <v>7</v>
      </c>
      <c r="G73" s="5" t="s">
        <v>7</v>
      </c>
      <c r="H73" s="5" t="s">
        <v>0</v>
      </c>
      <c r="J73" s="10" t="s">
        <v>34</v>
      </c>
    </row>
    <row r="74" spans="1:11" x14ac:dyDescent="0.25">
      <c r="A74" s="1" t="s">
        <v>28</v>
      </c>
      <c r="B74" s="1" t="s">
        <v>8</v>
      </c>
      <c r="C74" s="3">
        <v>1094398.99</v>
      </c>
      <c r="D74" s="3">
        <v>103954.97</v>
      </c>
      <c r="E74" s="3">
        <v>20007.72</v>
      </c>
      <c r="F74" s="3">
        <v>13132.1</v>
      </c>
      <c r="G74" s="3">
        <v>72846.11</v>
      </c>
      <c r="H74" s="8">
        <v>329</v>
      </c>
      <c r="J74" s="15">
        <v>17844</v>
      </c>
      <c r="K74" s="18">
        <f>1-H74/J74</f>
        <v>0.98156242994844201</v>
      </c>
    </row>
    <row r="75" spans="1:11" x14ac:dyDescent="0.25">
      <c r="A75" s="7"/>
      <c r="B75" s="1" t="s">
        <v>9</v>
      </c>
      <c r="C75" s="3">
        <v>152447.39000000001</v>
      </c>
      <c r="D75" s="3">
        <v>34494.85</v>
      </c>
      <c r="E75" s="3">
        <v>26567.18</v>
      </c>
      <c r="F75" s="3">
        <v>5269.27</v>
      </c>
      <c r="G75" s="3">
        <v>-16801.02</v>
      </c>
      <c r="H75" s="8">
        <v>4</v>
      </c>
      <c r="J75" s="15">
        <v>225</v>
      </c>
      <c r="K75" s="18">
        <f t="shared" ref="K75:K80" si="7">1-H75/J75</f>
        <v>0.98222222222222222</v>
      </c>
    </row>
    <row r="76" spans="1:11" x14ac:dyDescent="0.25">
      <c r="A76" s="7"/>
      <c r="B76" s="1" t="s">
        <v>10</v>
      </c>
      <c r="C76" s="3">
        <v>93422.87</v>
      </c>
      <c r="D76" s="3">
        <v>16524.54</v>
      </c>
      <c r="E76" s="3">
        <v>221.16</v>
      </c>
      <c r="F76" s="3">
        <v>1073.07</v>
      </c>
      <c r="G76" s="3">
        <v>-8322.35</v>
      </c>
      <c r="H76" s="8">
        <v>4</v>
      </c>
      <c r="J76" s="15">
        <v>1520</v>
      </c>
      <c r="K76" s="18">
        <f t="shared" si="7"/>
        <v>0.99736842105263157</v>
      </c>
    </row>
    <row r="77" spans="1:11" x14ac:dyDescent="0.25">
      <c r="A77" s="7"/>
      <c r="B77" s="1" t="s">
        <v>11</v>
      </c>
      <c r="C77" s="3">
        <v>2106631.11</v>
      </c>
      <c r="D77" s="3">
        <v>673823.78</v>
      </c>
      <c r="E77" s="3">
        <v>275704.93</v>
      </c>
      <c r="F77" s="3">
        <v>298983.36</v>
      </c>
      <c r="G77" s="3">
        <v>2470473.4300000002</v>
      </c>
      <c r="H77" s="8">
        <v>15118</v>
      </c>
      <c r="J77" s="15">
        <v>160419</v>
      </c>
      <c r="K77" s="18">
        <f>1-(H77+H78)/(J77+J78)</f>
        <v>0.90584025638632193</v>
      </c>
    </row>
    <row r="78" spans="1:11" x14ac:dyDescent="0.25">
      <c r="A78" s="7"/>
      <c r="B78" s="1" t="s">
        <v>12</v>
      </c>
      <c r="C78" s="3">
        <v>2808.78</v>
      </c>
      <c r="D78" s="3">
        <v>657.64</v>
      </c>
      <c r="E78" s="3">
        <v>296.77999999999997</v>
      </c>
      <c r="F78" s="3">
        <v>313.95</v>
      </c>
      <c r="G78" s="3">
        <v>3118.67</v>
      </c>
      <c r="H78" s="8">
        <v>13</v>
      </c>
      <c r="J78" s="15">
        <v>276</v>
      </c>
      <c r="K78" s="18"/>
    </row>
    <row r="79" spans="1:11" x14ac:dyDescent="0.25">
      <c r="A79" s="7"/>
      <c r="B79" s="1" t="s">
        <v>13</v>
      </c>
      <c r="C79" s="3">
        <v>946803.12</v>
      </c>
      <c r="D79" s="3">
        <v>113510.89</v>
      </c>
      <c r="E79" s="3">
        <v>-119.92</v>
      </c>
      <c r="F79" s="3">
        <v>0</v>
      </c>
      <c r="G79" s="3">
        <v>-19195.04</v>
      </c>
      <c r="H79" s="8">
        <v>10</v>
      </c>
      <c r="J79" s="15">
        <v>212</v>
      </c>
      <c r="K79" s="18">
        <f t="shared" si="7"/>
        <v>0.95283018867924529</v>
      </c>
    </row>
    <row r="80" spans="1:11" x14ac:dyDescent="0.25">
      <c r="A80" s="7"/>
      <c r="B80" s="17" t="s">
        <v>14</v>
      </c>
      <c r="C80" s="4">
        <v>4396512.26</v>
      </c>
      <c r="D80" s="4">
        <v>942966.67</v>
      </c>
      <c r="E80" s="4">
        <v>322677.85000000003</v>
      </c>
      <c r="F80" s="4">
        <v>318771.75</v>
      </c>
      <c r="G80" s="4">
        <v>2502119.8000000003</v>
      </c>
      <c r="H80" s="9">
        <v>15478</v>
      </c>
      <c r="J80" s="16">
        <v>180496</v>
      </c>
      <c r="K80" s="18">
        <f t="shared" si="7"/>
        <v>0.91424740714475672</v>
      </c>
    </row>
    <row r="82" spans="1:11" x14ac:dyDescent="0.25">
      <c r="A82" s="2" t="s">
        <v>0</v>
      </c>
      <c r="B82" s="2" t="s">
        <v>0</v>
      </c>
      <c r="C82" s="1" t="s">
        <v>19</v>
      </c>
      <c r="D82" s="1" t="s">
        <v>1</v>
      </c>
      <c r="E82" s="1" t="s">
        <v>2</v>
      </c>
      <c r="F82" s="1" t="s">
        <v>3</v>
      </c>
      <c r="G82" s="1" t="s">
        <v>4</v>
      </c>
      <c r="H82" s="1" t="s">
        <v>5</v>
      </c>
      <c r="J82" s="10" t="s">
        <v>42</v>
      </c>
    </row>
    <row r="83" spans="1:11" x14ac:dyDescent="0.25">
      <c r="A83" s="2" t="s">
        <v>20</v>
      </c>
      <c r="B83" s="2" t="s">
        <v>6</v>
      </c>
      <c r="C83" s="5" t="s">
        <v>7</v>
      </c>
      <c r="D83" s="5" t="s">
        <v>7</v>
      </c>
      <c r="E83" s="5" t="s">
        <v>7</v>
      </c>
      <c r="F83" s="5" t="s">
        <v>7</v>
      </c>
      <c r="G83" s="5" t="s">
        <v>7</v>
      </c>
      <c r="H83" s="5" t="s">
        <v>0</v>
      </c>
      <c r="J83" s="10" t="s">
        <v>34</v>
      </c>
    </row>
    <row r="84" spans="1:11" x14ac:dyDescent="0.25">
      <c r="A84" s="1" t="s">
        <v>29</v>
      </c>
      <c r="B84" s="1" t="s">
        <v>8</v>
      </c>
      <c r="C84" s="3">
        <v>1795548.21</v>
      </c>
      <c r="D84" s="3">
        <v>83402.64</v>
      </c>
      <c r="E84" s="3">
        <v>29364.35</v>
      </c>
      <c r="F84" s="3">
        <v>11367.62</v>
      </c>
      <c r="G84" s="3">
        <v>46032.3</v>
      </c>
      <c r="H84" s="8">
        <v>335</v>
      </c>
      <c r="J84" s="15">
        <v>17726</v>
      </c>
      <c r="K84" s="18">
        <f>1-H84/J84</f>
        <v>0.98110120726616268</v>
      </c>
    </row>
    <row r="85" spans="1:11" x14ac:dyDescent="0.25">
      <c r="A85" s="7"/>
      <c r="B85" s="1" t="s">
        <v>9</v>
      </c>
      <c r="C85" s="3">
        <v>247851.04</v>
      </c>
      <c r="D85" s="3">
        <v>27917.5</v>
      </c>
      <c r="E85" s="3">
        <v>27019.759999999998</v>
      </c>
      <c r="F85" s="3">
        <v>138.4</v>
      </c>
      <c r="G85" s="3">
        <v>-16096.93</v>
      </c>
      <c r="H85" s="8">
        <v>5</v>
      </c>
      <c r="J85" s="15">
        <v>221</v>
      </c>
      <c r="K85" s="18">
        <f t="shared" ref="K85:K90" si="8">1-H85/J85</f>
        <v>0.9773755656108597</v>
      </c>
    </row>
    <row r="86" spans="1:11" x14ac:dyDescent="0.25">
      <c r="A86" s="7"/>
      <c r="B86" s="1" t="s">
        <v>10</v>
      </c>
      <c r="C86" s="3">
        <v>114140.57</v>
      </c>
      <c r="D86" s="3">
        <v>18167.93</v>
      </c>
      <c r="E86" s="3">
        <v>2029.76</v>
      </c>
      <c r="F86" s="3">
        <v>195.44</v>
      </c>
      <c r="G86" s="3">
        <v>-6881.88</v>
      </c>
      <c r="H86" s="8">
        <v>19</v>
      </c>
      <c r="J86" s="15">
        <v>1532</v>
      </c>
      <c r="K86" s="18">
        <f t="shared" si="8"/>
        <v>0.98759791122715401</v>
      </c>
    </row>
    <row r="87" spans="1:11" x14ac:dyDescent="0.25">
      <c r="A87" s="7"/>
      <c r="B87" s="1" t="s">
        <v>11</v>
      </c>
      <c r="C87" s="3">
        <v>2497392.0699999998</v>
      </c>
      <c r="D87" s="3">
        <v>518770.96</v>
      </c>
      <c r="E87" s="3">
        <v>373453.8</v>
      </c>
      <c r="F87" s="3">
        <v>204102.36</v>
      </c>
      <c r="G87" s="3">
        <v>1909882.66</v>
      </c>
      <c r="H87" s="8">
        <v>15150</v>
      </c>
      <c r="J87" s="15">
        <v>159485</v>
      </c>
      <c r="K87" s="18">
        <f>1-(H87+H88)/(J87+J88)</f>
        <v>0.90506063622646704</v>
      </c>
    </row>
    <row r="88" spans="1:11" x14ac:dyDescent="0.25">
      <c r="A88" s="7"/>
      <c r="B88" s="1" t="s">
        <v>12</v>
      </c>
      <c r="C88" s="3">
        <v>2563.5100000000002</v>
      </c>
      <c r="D88" s="3">
        <v>628.63</v>
      </c>
      <c r="E88" s="3">
        <v>410.52</v>
      </c>
      <c r="F88" s="3">
        <v>224.88</v>
      </c>
      <c r="G88" s="3">
        <v>2494.7399999999998</v>
      </c>
      <c r="H88" s="8">
        <v>14</v>
      </c>
      <c r="J88" s="15">
        <v>238</v>
      </c>
      <c r="K88" s="18"/>
    </row>
    <row r="89" spans="1:11" x14ac:dyDescent="0.25">
      <c r="A89" s="7"/>
      <c r="B89" s="1" t="s">
        <v>13</v>
      </c>
      <c r="C89" s="3">
        <v>1375496.33</v>
      </c>
      <c r="D89" s="3">
        <v>50877.45</v>
      </c>
      <c r="E89" s="3">
        <v>11175.85</v>
      </c>
      <c r="F89" s="3">
        <v>-1207.97</v>
      </c>
      <c r="G89" s="3">
        <v>-9743.4599999999991</v>
      </c>
      <c r="H89" s="8">
        <v>11</v>
      </c>
      <c r="J89" s="15">
        <v>211</v>
      </c>
      <c r="K89" s="18">
        <f t="shared" si="8"/>
        <v>0.94786729857819907</v>
      </c>
    </row>
    <row r="90" spans="1:11" x14ac:dyDescent="0.25">
      <c r="A90" s="7"/>
      <c r="B90" s="17" t="s">
        <v>14</v>
      </c>
      <c r="C90" s="4">
        <v>6032991.7299999995</v>
      </c>
      <c r="D90" s="4">
        <v>699765.11</v>
      </c>
      <c r="E90" s="4">
        <v>443454.04</v>
      </c>
      <c r="F90" s="4">
        <v>214820.72999999998</v>
      </c>
      <c r="G90" s="4">
        <v>1925687.43</v>
      </c>
      <c r="H90" s="9">
        <v>15534</v>
      </c>
      <c r="J90" s="16">
        <v>179413</v>
      </c>
      <c r="K90" s="18">
        <f t="shared" si="8"/>
        <v>0.91341764532113057</v>
      </c>
    </row>
    <row r="92" spans="1:11" x14ac:dyDescent="0.25">
      <c r="A92" s="2" t="s">
        <v>0</v>
      </c>
      <c r="B92" s="2" t="s">
        <v>0</v>
      </c>
      <c r="C92" s="1" t="s">
        <v>19</v>
      </c>
      <c r="D92" s="1" t="s">
        <v>1</v>
      </c>
      <c r="E92" s="1" t="s">
        <v>2</v>
      </c>
      <c r="F92" s="1" t="s">
        <v>3</v>
      </c>
      <c r="G92" s="1" t="s">
        <v>4</v>
      </c>
      <c r="H92" s="1" t="s">
        <v>5</v>
      </c>
      <c r="J92" s="10" t="s">
        <v>43</v>
      </c>
    </row>
    <row r="93" spans="1:11" x14ac:dyDescent="0.25">
      <c r="A93" s="2" t="s">
        <v>20</v>
      </c>
      <c r="B93" s="2" t="s">
        <v>6</v>
      </c>
      <c r="C93" s="5" t="s">
        <v>7</v>
      </c>
      <c r="D93" s="5" t="s">
        <v>7</v>
      </c>
      <c r="E93" s="5" t="s">
        <v>7</v>
      </c>
      <c r="F93" s="5" t="s">
        <v>7</v>
      </c>
      <c r="G93" s="5" t="s">
        <v>7</v>
      </c>
      <c r="H93" s="5" t="s">
        <v>0</v>
      </c>
      <c r="J93" s="10" t="s">
        <v>34</v>
      </c>
    </row>
    <row r="94" spans="1:11" x14ac:dyDescent="0.25">
      <c r="A94" s="1" t="s">
        <v>30</v>
      </c>
      <c r="B94" s="1" t="s">
        <v>8</v>
      </c>
      <c r="C94" s="3">
        <v>1728952.8</v>
      </c>
      <c r="D94" s="3">
        <v>137681.85999999999</v>
      </c>
      <c r="E94" s="3">
        <v>22007.01</v>
      </c>
      <c r="F94" s="3">
        <v>18369.91</v>
      </c>
      <c r="G94" s="3">
        <v>36441.94</v>
      </c>
      <c r="H94" s="8">
        <v>342</v>
      </c>
      <c r="J94" s="15">
        <v>17672</v>
      </c>
      <c r="K94" s="18">
        <f>1-H94/J94</f>
        <v>0.9806473517428701</v>
      </c>
    </row>
    <row r="95" spans="1:11" x14ac:dyDescent="0.25">
      <c r="A95" s="7"/>
      <c r="B95" s="1" t="s">
        <v>9</v>
      </c>
      <c r="C95" s="3">
        <v>228912.83</v>
      </c>
      <c r="D95" s="3">
        <v>44047.5</v>
      </c>
      <c r="E95" s="3">
        <v>29265.13</v>
      </c>
      <c r="F95" s="3">
        <v>-43.7</v>
      </c>
      <c r="G95" s="3">
        <v>-15344.01</v>
      </c>
      <c r="H95" s="8">
        <v>4</v>
      </c>
      <c r="J95" s="15">
        <v>220</v>
      </c>
      <c r="K95" s="18">
        <f t="shared" ref="K95:K100" si="9">1-H95/J95</f>
        <v>0.98181818181818181</v>
      </c>
    </row>
    <row r="96" spans="1:11" x14ac:dyDescent="0.25">
      <c r="A96" s="7"/>
      <c r="B96" s="1" t="s">
        <v>10</v>
      </c>
      <c r="C96" s="3">
        <v>127895.6</v>
      </c>
      <c r="D96" s="3">
        <v>2988.79</v>
      </c>
      <c r="E96" s="3">
        <v>2513.5300000000002</v>
      </c>
      <c r="F96" s="3">
        <v>1675.93</v>
      </c>
      <c r="G96" s="3">
        <v>-6935.52</v>
      </c>
      <c r="H96" s="8">
        <v>19</v>
      </c>
      <c r="J96" s="15">
        <v>1516</v>
      </c>
      <c r="K96" s="18">
        <f t="shared" si="9"/>
        <v>0.98746701846965701</v>
      </c>
    </row>
    <row r="97" spans="1:11" x14ac:dyDescent="0.25">
      <c r="A97" s="7"/>
      <c r="B97" s="1" t="s">
        <v>11</v>
      </c>
      <c r="C97" s="3">
        <v>2598748.9700000002</v>
      </c>
      <c r="D97" s="3">
        <v>488487.37</v>
      </c>
      <c r="E97" s="3">
        <v>252692.87</v>
      </c>
      <c r="F97" s="3">
        <v>288040.24</v>
      </c>
      <c r="G97" s="3">
        <v>1580584.26</v>
      </c>
      <c r="H97" s="8">
        <v>14200</v>
      </c>
      <c r="J97" s="15">
        <v>158854</v>
      </c>
      <c r="K97" s="18">
        <f>1-(H97+H98)/(J97+J98)</f>
        <v>0.91067219019720014</v>
      </c>
    </row>
    <row r="98" spans="1:11" x14ac:dyDescent="0.25">
      <c r="A98" s="7"/>
      <c r="B98" s="1" t="s">
        <v>12</v>
      </c>
      <c r="C98" s="3">
        <v>2669.78</v>
      </c>
      <c r="D98" s="3">
        <v>270.45</v>
      </c>
      <c r="E98" s="3">
        <v>227.3</v>
      </c>
      <c r="F98" s="3">
        <v>221.25</v>
      </c>
      <c r="G98" s="3">
        <v>1935.91</v>
      </c>
      <c r="H98" s="8">
        <v>10</v>
      </c>
      <c r="J98" s="15">
        <v>223</v>
      </c>
      <c r="K98" s="18"/>
    </row>
    <row r="99" spans="1:11" x14ac:dyDescent="0.25">
      <c r="A99" s="7"/>
      <c r="B99" s="1" t="s">
        <v>13</v>
      </c>
      <c r="C99" s="3">
        <v>1570655.66</v>
      </c>
      <c r="D99" s="3">
        <v>252874.15</v>
      </c>
      <c r="E99" s="3">
        <v>3194.86</v>
      </c>
      <c r="F99" s="3">
        <v>1540.52</v>
      </c>
      <c r="G99" s="3">
        <v>10850.78</v>
      </c>
      <c r="H99" s="8">
        <v>9</v>
      </c>
      <c r="J99" s="15">
        <v>212</v>
      </c>
      <c r="K99" s="18">
        <f t="shared" si="9"/>
        <v>0.95754716981132071</v>
      </c>
    </row>
    <row r="100" spans="1:11" x14ac:dyDescent="0.25">
      <c r="A100" s="7"/>
      <c r="B100" s="17" t="s">
        <v>14</v>
      </c>
      <c r="C100" s="4">
        <v>6257835.6400000006</v>
      </c>
      <c r="D100" s="4">
        <v>926350.12</v>
      </c>
      <c r="E100" s="4">
        <v>309900.69999999995</v>
      </c>
      <c r="F100" s="4">
        <v>309804.15000000002</v>
      </c>
      <c r="G100" s="4">
        <v>1607533.3599999999</v>
      </c>
      <c r="H100" s="9">
        <v>14584</v>
      </c>
      <c r="J100" s="16">
        <v>178697</v>
      </c>
      <c r="K100" s="18">
        <f t="shared" si="9"/>
        <v>0.91838699026844317</v>
      </c>
    </row>
    <row r="102" spans="1:11" x14ac:dyDescent="0.25">
      <c r="A102" s="2" t="s">
        <v>0</v>
      </c>
      <c r="B102" s="2" t="s">
        <v>0</v>
      </c>
      <c r="C102" s="1" t="s">
        <v>19</v>
      </c>
      <c r="D102" s="1" t="s">
        <v>1</v>
      </c>
      <c r="E102" s="1" t="s">
        <v>2</v>
      </c>
      <c r="F102" s="1" t="s">
        <v>3</v>
      </c>
      <c r="G102" s="1" t="s">
        <v>4</v>
      </c>
      <c r="H102" s="1" t="s">
        <v>5</v>
      </c>
      <c r="J102" s="10" t="s">
        <v>44</v>
      </c>
    </row>
    <row r="103" spans="1:11" x14ac:dyDescent="0.25">
      <c r="A103" s="2" t="s">
        <v>20</v>
      </c>
      <c r="B103" s="2" t="s">
        <v>6</v>
      </c>
      <c r="C103" s="5" t="s">
        <v>7</v>
      </c>
      <c r="D103" s="5" t="s">
        <v>7</v>
      </c>
      <c r="E103" s="5" t="s">
        <v>7</v>
      </c>
      <c r="F103" s="5" t="s">
        <v>7</v>
      </c>
      <c r="G103" s="5" t="s">
        <v>7</v>
      </c>
      <c r="H103" s="5" t="s">
        <v>0</v>
      </c>
      <c r="J103" s="10" t="s">
        <v>34</v>
      </c>
    </row>
    <row r="104" spans="1:11" x14ac:dyDescent="0.25">
      <c r="A104" s="1" t="s">
        <v>31</v>
      </c>
      <c r="B104" s="1" t="s">
        <v>8</v>
      </c>
      <c r="C104" s="3">
        <v>2082819.14</v>
      </c>
      <c r="D104" s="3">
        <v>151268.39000000001</v>
      </c>
      <c r="E104" s="3">
        <v>14188.02</v>
      </c>
      <c r="F104" s="3">
        <v>12006.61</v>
      </c>
      <c r="G104" s="3">
        <v>38559.93</v>
      </c>
      <c r="H104" s="8">
        <v>327</v>
      </c>
      <c r="J104" s="15">
        <v>18017</v>
      </c>
      <c r="K104" s="18">
        <f>1-H104/J104</f>
        <v>0.98185047455181218</v>
      </c>
    </row>
    <row r="105" spans="1:11" x14ac:dyDescent="0.25">
      <c r="A105" s="7"/>
      <c r="B105" s="1" t="s">
        <v>9</v>
      </c>
      <c r="C105" s="3">
        <v>287756.53999999998</v>
      </c>
      <c r="D105" s="3">
        <v>5224.1899999999996</v>
      </c>
      <c r="E105" s="3">
        <v>291.36</v>
      </c>
      <c r="F105" s="3">
        <v>55.07</v>
      </c>
      <c r="G105" s="3">
        <v>-11884.82</v>
      </c>
      <c r="H105" s="8">
        <v>5</v>
      </c>
      <c r="J105" s="15">
        <v>220</v>
      </c>
      <c r="K105" s="18">
        <f t="shared" ref="K105:K110" si="10">1-H105/J105</f>
        <v>0.97727272727272729</v>
      </c>
    </row>
    <row r="106" spans="1:11" x14ac:dyDescent="0.25">
      <c r="A106" s="7"/>
      <c r="B106" s="1" t="s">
        <v>10</v>
      </c>
      <c r="C106" s="3">
        <v>235719.55</v>
      </c>
      <c r="D106" s="3">
        <v>7814.45</v>
      </c>
      <c r="E106" s="3">
        <v>1796.21</v>
      </c>
      <c r="F106" s="3">
        <v>1090.24</v>
      </c>
      <c r="G106" s="3">
        <v>-4518.25</v>
      </c>
      <c r="H106" s="8">
        <v>16</v>
      </c>
      <c r="J106" s="15">
        <v>1523</v>
      </c>
      <c r="K106" s="18">
        <f t="shared" si="10"/>
        <v>0.98949441891004597</v>
      </c>
    </row>
    <row r="107" spans="1:11" x14ac:dyDescent="0.25">
      <c r="A107" s="7"/>
      <c r="B107" s="1" t="s">
        <v>11</v>
      </c>
      <c r="C107" s="3">
        <v>3670240.78</v>
      </c>
      <c r="D107" s="3">
        <v>862415.29</v>
      </c>
      <c r="E107" s="3">
        <v>262965.26</v>
      </c>
      <c r="F107" s="3">
        <v>181149.84</v>
      </c>
      <c r="G107" s="3">
        <v>1556782.19</v>
      </c>
      <c r="H107" s="8">
        <v>13360</v>
      </c>
      <c r="J107" s="15">
        <v>159789</v>
      </c>
      <c r="K107" s="18">
        <f>1-(H107+H108)/(J107+J108)</f>
        <v>0.91647452119848782</v>
      </c>
    </row>
    <row r="108" spans="1:11" x14ac:dyDescent="0.25">
      <c r="A108" s="7"/>
      <c r="B108" s="1" t="s">
        <v>12</v>
      </c>
      <c r="C108" s="3">
        <v>4954.5200000000004</v>
      </c>
      <c r="D108" s="3">
        <v>795.03</v>
      </c>
      <c r="E108" s="3">
        <v>136.68</v>
      </c>
      <c r="F108" s="3">
        <v>179.13</v>
      </c>
      <c r="G108" s="3">
        <v>1789.57</v>
      </c>
      <c r="H108" s="8">
        <v>7</v>
      </c>
      <c r="J108" s="15">
        <v>246</v>
      </c>
      <c r="K108" s="18"/>
    </row>
    <row r="109" spans="1:11" x14ac:dyDescent="0.25">
      <c r="A109" s="7"/>
      <c r="B109" s="1" t="s">
        <v>13</v>
      </c>
      <c r="C109" s="3">
        <v>1562644.77</v>
      </c>
      <c r="D109" s="3">
        <v>123416.96000000001</v>
      </c>
      <c r="E109" s="3">
        <v>204005.79</v>
      </c>
      <c r="F109" s="3">
        <v>3637.36</v>
      </c>
      <c r="G109" s="3">
        <v>-9847.0300000000007</v>
      </c>
      <c r="H109" s="8">
        <v>49</v>
      </c>
      <c r="J109" s="15">
        <v>212</v>
      </c>
      <c r="K109" s="18">
        <f t="shared" si="10"/>
        <v>0.76886792452830188</v>
      </c>
    </row>
    <row r="110" spans="1:11" x14ac:dyDescent="0.25">
      <c r="A110" s="7"/>
      <c r="B110" s="17" t="s">
        <v>14</v>
      </c>
      <c r="C110" s="4">
        <v>7844135.2999999989</v>
      </c>
      <c r="D110" s="4">
        <v>1150934.31</v>
      </c>
      <c r="E110" s="4">
        <v>483383.32000000007</v>
      </c>
      <c r="F110" s="4">
        <v>198118.25</v>
      </c>
      <c r="G110" s="4">
        <v>1570881.59</v>
      </c>
      <c r="H110" s="9">
        <v>13764</v>
      </c>
      <c r="J110" s="16">
        <v>180007</v>
      </c>
      <c r="K110" s="18">
        <f t="shared" si="10"/>
        <v>0.92353630692139754</v>
      </c>
    </row>
    <row r="112" spans="1:11" x14ac:dyDescent="0.25">
      <c r="A112" s="2" t="s">
        <v>0</v>
      </c>
      <c r="B112" s="2" t="s">
        <v>0</v>
      </c>
      <c r="C112" s="1" t="s">
        <v>19</v>
      </c>
      <c r="D112" s="1" t="s">
        <v>1</v>
      </c>
      <c r="E112" s="1" t="s">
        <v>2</v>
      </c>
      <c r="F112" s="1" t="s">
        <v>3</v>
      </c>
      <c r="G112" s="1" t="s">
        <v>4</v>
      </c>
      <c r="H112" s="1" t="s">
        <v>5</v>
      </c>
    </row>
    <row r="113" spans="1:11" x14ac:dyDescent="0.25">
      <c r="A113" s="2" t="s">
        <v>20</v>
      </c>
      <c r="B113" s="2" t="s">
        <v>6</v>
      </c>
      <c r="C113" s="5" t="s">
        <v>7</v>
      </c>
      <c r="D113" s="5" t="s">
        <v>7</v>
      </c>
      <c r="E113" s="5" t="s">
        <v>7</v>
      </c>
      <c r="F113" s="5" t="s">
        <v>7</v>
      </c>
      <c r="G113" s="5" t="s">
        <v>7</v>
      </c>
      <c r="H113" s="5" t="s">
        <v>0</v>
      </c>
    </row>
    <row r="114" spans="1:11" x14ac:dyDescent="0.25">
      <c r="A114" s="1" t="s">
        <v>32</v>
      </c>
      <c r="B114" s="1" t="s">
        <v>8</v>
      </c>
      <c r="C114" s="3">
        <v>3931305.03</v>
      </c>
      <c r="D114" s="3">
        <v>189393.33</v>
      </c>
      <c r="E114" s="3">
        <v>17863.900000000001</v>
      </c>
      <c r="F114" s="3">
        <v>15149.65</v>
      </c>
      <c r="G114" s="3">
        <v>42129.41</v>
      </c>
      <c r="H114" s="8">
        <v>328</v>
      </c>
      <c r="K114" s="18" t="e">
        <f>1-H114/J114</f>
        <v>#DIV/0!</v>
      </c>
    </row>
    <row r="115" spans="1:11" x14ac:dyDescent="0.25">
      <c r="A115" s="7"/>
      <c r="B115" s="1" t="s">
        <v>9</v>
      </c>
      <c r="C115" s="3">
        <v>634221.54</v>
      </c>
      <c r="D115" s="3">
        <v>14453.09</v>
      </c>
      <c r="E115" s="3">
        <v>592.69000000000005</v>
      </c>
      <c r="F115" s="3">
        <v>143.43</v>
      </c>
      <c r="G115" s="3">
        <v>-7512.47</v>
      </c>
      <c r="H115" s="8">
        <v>4</v>
      </c>
      <c r="K115" s="18" t="e">
        <f t="shared" ref="K115:K120" si="11">1-H115/J115</f>
        <v>#DIV/0!</v>
      </c>
    </row>
    <row r="116" spans="1:11" x14ac:dyDescent="0.25">
      <c r="A116" s="7"/>
      <c r="B116" s="1" t="s">
        <v>10</v>
      </c>
      <c r="C116" s="3">
        <v>634406.27</v>
      </c>
      <c r="D116" s="3">
        <v>12230.97</v>
      </c>
      <c r="E116" s="3">
        <v>1806.86</v>
      </c>
      <c r="F116" s="3">
        <v>1517.62</v>
      </c>
      <c r="G116" s="3">
        <v>-2640.95</v>
      </c>
      <c r="H116" s="8">
        <v>15</v>
      </c>
      <c r="K116" s="18" t="e">
        <f t="shared" si="11"/>
        <v>#DIV/0!</v>
      </c>
    </row>
    <row r="117" spans="1:11" x14ac:dyDescent="0.25">
      <c r="A117" s="7"/>
      <c r="B117" s="1" t="s">
        <v>11</v>
      </c>
      <c r="C117" s="3">
        <v>7348435.7400000002</v>
      </c>
      <c r="D117" s="3">
        <v>953657</v>
      </c>
      <c r="E117" s="3">
        <v>290787.09000000003</v>
      </c>
      <c r="F117" s="3">
        <v>223704.14</v>
      </c>
      <c r="G117" s="3">
        <v>1534042.5</v>
      </c>
      <c r="H117" s="8">
        <v>13662</v>
      </c>
      <c r="K117" s="18" t="e">
        <f>1-(H117+H118)/(J117+J118)</f>
        <v>#DIV/0!</v>
      </c>
    </row>
    <row r="118" spans="1:11" x14ac:dyDescent="0.25">
      <c r="A118" s="7"/>
      <c r="B118" s="1" t="s">
        <v>12</v>
      </c>
      <c r="C118" s="3">
        <v>7667.28</v>
      </c>
      <c r="D118" s="3">
        <v>1373.23</v>
      </c>
      <c r="E118" s="3">
        <v>270.95999999999998</v>
      </c>
      <c r="F118" s="3">
        <v>160.15</v>
      </c>
      <c r="G118" s="3">
        <v>1843.5</v>
      </c>
      <c r="H118" s="8">
        <v>9</v>
      </c>
      <c r="K118" s="18"/>
    </row>
    <row r="119" spans="1:11" x14ac:dyDescent="0.25">
      <c r="A119" s="7"/>
      <c r="B119" s="1" t="s">
        <v>13</v>
      </c>
      <c r="C119" s="3">
        <v>1860959.77</v>
      </c>
      <c r="D119" s="3">
        <v>208505.28</v>
      </c>
      <c r="E119" s="3">
        <v>113052.16</v>
      </c>
      <c r="F119" s="3">
        <v>7472.68</v>
      </c>
      <c r="G119" s="3">
        <v>-3032.61</v>
      </c>
      <c r="H119" s="8">
        <v>9</v>
      </c>
      <c r="K119" s="18" t="e">
        <f t="shared" si="11"/>
        <v>#DIV/0!</v>
      </c>
    </row>
    <row r="120" spans="1:11" x14ac:dyDescent="0.25">
      <c r="A120" s="7"/>
      <c r="B120" s="17" t="s">
        <v>14</v>
      </c>
      <c r="C120" s="4">
        <v>14416995.629999999</v>
      </c>
      <c r="D120" s="4">
        <v>1379612.9</v>
      </c>
      <c r="E120" s="4">
        <v>424373.66000000003</v>
      </c>
      <c r="F120" s="4">
        <v>248147.67</v>
      </c>
      <c r="G120" s="4">
        <v>1564829.38</v>
      </c>
      <c r="H120" s="9">
        <v>14027</v>
      </c>
      <c r="K120" s="18" t="e">
        <f t="shared" si="11"/>
        <v>#DIV/0!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C4A17E300CF14A819358ED11D40328" ma:contentTypeVersion="10" ma:contentTypeDescription="Create a new document." ma:contentTypeScope="" ma:versionID="4a744aa3aa57f63ae11461a6a1e6dd93">
  <xsd:schema xmlns:xsd="http://www.w3.org/2001/XMLSchema" xmlns:xs="http://www.w3.org/2001/XMLSchema" xmlns:p="http://schemas.microsoft.com/office/2006/metadata/properties" xmlns:ns2="6af50b75-ee10-4e30-994c-873ac039aeaa" xmlns:ns3="63beee56-f6c4-48c0-be7f-d5a5ea5dc8b8" targetNamespace="http://schemas.microsoft.com/office/2006/metadata/properties" ma:root="true" ma:fieldsID="98bce2e48932c44a3b9fa0283136fe03" ns2:_="" ns3:_="">
    <xsd:import namespace="6af50b75-ee10-4e30-994c-873ac039aeaa"/>
    <xsd:import namespace="63beee56-f6c4-48c0-be7f-d5a5ea5dc8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f50b75-ee10-4e30-994c-873ac039ae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beee56-f6c4-48c0-be7f-d5a5ea5dc8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Application xmlns="http://www.sap.com/cof/excel/application">
  <Version>2</Version>
  <Revision>2.7.601.90251</Revision>
</Application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555523-5E28-4524-8370-710D8ED532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2AAB5B-EC79-4EEB-B743-98870886F7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f50b75-ee10-4e30-994c-873ac039aeaa"/>
    <ds:schemaRef ds:uri="63beee56-f6c4-48c0-be7f-d5a5ea5dc8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C3D93D-D195-4B64-BA19-32D3B8536AA8}">
  <ds:schemaRefs>
    <ds:schemaRef ds:uri="http://www.sap.com/cof/excel/application"/>
  </ds:schemaRefs>
</ds:datastoreItem>
</file>

<file path=customXml/itemProps4.xml><?xml version="1.0" encoding="utf-8"?>
<ds:datastoreItem xmlns:ds="http://schemas.openxmlformats.org/officeDocument/2006/customXml" ds:itemID="{61B1663D-9081-4F61-B302-2FA8B4AD6CC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6-07</vt:lpstr>
      <vt:lpstr>Query</vt:lpstr>
      <vt:lpstr>Summary</vt:lpstr>
      <vt:lpstr>'6-07'!Print_Area</vt:lpstr>
      <vt:lpstr>SAPCrosstab1</vt:lpstr>
    </vt:vector>
  </TitlesOfParts>
  <Manager/>
  <Company>Atmos Energy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BuildAdmin</dc:creator>
  <cp:keywords/>
  <dc:description/>
  <cp:lastModifiedBy>Eric J Wilen</cp:lastModifiedBy>
  <cp:revision/>
  <cp:lastPrinted>2022-01-04T17:45:50Z</cp:lastPrinted>
  <dcterms:created xsi:type="dcterms:W3CDTF">2012-10-26T18:01:14Z</dcterms:created>
  <dcterms:modified xsi:type="dcterms:W3CDTF">2022-01-04T17:45:54Z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ustomUiType">
    <vt:lpwstr>2</vt:lpwstr>
  </property>
  <property fmtid="{D5CDD505-2E9C-101B-9397-08002B2CF9AE}" pid="5" name="ContentTypeId">
    <vt:lpwstr>0x01010046C4A17E300CF14A819358ED11D40328</vt:lpwstr>
  </property>
</Properties>
</file>