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90D511C6-BB61-498F-8BA9-F380CF97B5F7}" xr6:coauthVersionLast="44" xr6:coauthVersionMax="45" xr10:uidLastSave="{00000000-0000-0000-0000-000000000000}"/>
  <bookViews>
    <workbookView xWindow="-120" yWindow="-120" windowWidth="29040" windowHeight="15840" xr2:uid="{CD9C3169-18EC-42AF-BC6C-F10D43B4F63E}"/>
  </bookViews>
  <sheets>
    <sheet name="Test Period" sheetId="1" r:id="rId1"/>
  </sheets>
  <definedNames>
    <definedName name="_xlnm.Print_Area" localSheetId="0">'Test Period'!$A$3:$J$26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C13" i="1"/>
  <c r="E13" i="1" s="1"/>
  <c r="C12" i="1"/>
  <c r="E12" i="1" s="1"/>
  <c r="E14" i="1" s="1"/>
  <c r="H14" i="1" s="1"/>
  <c r="C20" i="1" s="1"/>
  <c r="D20" i="1" s="1"/>
  <c r="C11" i="1"/>
</calcChain>
</file>

<file path=xl/sharedStrings.xml><?xml version="1.0" encoding="utf-8"?>
<sst xmlns="http://schemas.openxmlformats.org/spreadsheetml/2006/main" count="20" uniqueCount="20">
  <si>
    <t>Property Tax Calculation</t>
  </si>
  <si>
    <t>Calculation of blended rate for forecasting purposes:</t>
  </si>
  <si>
    <t>Based on 2017 property taxes, to be paid in 2018 ($000s)</t>
  </si>
  <si>
    <t>Duke Energy Kentucky</t>
  </si>
  <si>
    <t>Allocation %</t>
  </si>
  <si>
    <t>Allocation $</t>
  </si>
  <si>
    <t>Gas Allocation %</t>
  </si>
  <si>
    <t>Gas Allocation $</t>
  </si>
  <si>
    <t>Electric</t>
  </si>
  <si>
    <t>Gas</t>
  </si>
  <si>
    <t>Common</t>
  </si>
  <si>
    <t>Net Tangible Plant (Gas)</t>
  </si>
  <si>
    <t>Calculated Rate</t>
  </si>
  <si>
    <t>Total Tax per Bills</t>
  </si>
  <si>
    <t>Calculation of forecasted property tax expense, with and without escalation:</t>
  </si>
  <si>
    <t>Calculated Rate for Forecast</t>
  </si>
  <si>
    <t>Forecasted Expense - Test Period</t>
  </si>
  <si>
    <t>Plant In Service</t>
  </si>
  <si>
    <t>Duke Energy Kentucky Gas</t>
  </si>
  <si>
    <t>12/31/2021 Projected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</si>
</sst>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0.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37" fontId="3" fillId="0" borderId="0" xfId="4" applyNumberFormat="1" applyFont="1"/>
    <xf numFmtId="37" fontId="2" fillId="0" borderId="0" xfId="4" applyNumberFormat="1"/>
    <xf numFmtId="37" fontId="4" fillId="0" borderId="1" xfId="4" applyNumberFormat="1" applyFont="1" applyBorder="1"/>
    <xf numFmtId="37" fontId="2" fillId="0" borderId="2" xfId="4" applyNumberFormat="1" applyBorder="1"/>
    <xf numFmtId="37" fontId="2" fillId="0" borderId="3" xfId="4" applyNumberFormat="1" applyBorder="1"/>
    <xf numFmtId="37" fontId="2" fillId="0" borderId="4" xfId="4" applyNumberFormat="1" applyBorder="1"/>
    <xf numFmtId="37" fontId="2" fillId="0" borderId="5" xfId="4" applyNumberFormat="1" applyBorder="1"/>
    <xf numFmtId="37" fontId="2" fillId="0" borderId="6" xfId="4" applyNumberFormat="1" applyBorder="1"/>
    <xf numFmtId="9" fontId="2" fillId="0" borderId="6" xfId="3" applyFont="1" applyBorder="1" applyAlignment="1">
      <alignment horizontal="center" wrapText="1"/>
    </xf>
    <xf numFmtId="37" fontId="2" fillId="0" borderId="6" xfId="4" applyNumberFormat="1" applyBorder="1" applyAlignment="1">
      <alignment horizontal="center" wrapText="1"/>
    </xf>
    <xf numFmtId="37" fontId="2" fillId="0" borderId="0" xfId="4" applyNumberFormat="1" applyAlignment="1">
      <alignment horizontal="center" wrapText="1"/>
    </xf>
    <xf numFmtId="9" fontId="2" fillId="0" borderId="0" xfId="3" applyFont="1" applyBorder="1"/>
    <xf numFmtId="164" fontId="2" fillId="0" borderId="0" xfId="2" applyNumberFormat="1" applyFont="1" applyBorder="1"/>
    <xf numFmtId="37" fontId="2" fillId="0" borderId="7" xfId="4" applyNumberFormat="1" applyBorder="1"/>
    <xf numFmtId="9" fontId="2" fillId="0" borderId="8" xfId="3" applyFont="1" applyBorder="1"/>
    <xf numFmtId="164" fontId="2" fillId="0" borderId="8" xfId="2" applyNumberFormat="1" applyFont="1" applyBorder="1"/>
    <xf numFmtId="37" fontId="2" fillId="0" borderId="8" xfId="4" applyNumberFormat="1" applyBorder="1"/>
    <xf numFmtId="37" fontId="2" fillId="0" borderId="9" xfId="4" applyNumberFormat="1" applyBorder="1"/>
    <xf numFmtId="37" fontId="2" fillId="0" borderId="10" xfId="4" applyNumberFormat="1" applyBorder="1"/>
    <xf numFmtId="9" fontId="2" fillId="0" borderId="11" xfId="3" applyFont="1" applyBorder="1"/>
    <xf numFmtId="164" fontId="2" fillId="0" borderId="11" xfId="2" applyNumberFormat="1" applyFont="1" applyBorder="1"/>
    <xf numFmtId="37" fontId="2" fillId="0" borderId="11" xfId="4" applyNumberFormat="1" applyBorder="1"/>
    <xf numFmtId="164" fontId="2" fillId="0" borderId="11" xfId="2" applyNumberFormat="1" applyFont="1" applyFill="1" applyBorder="1"/>
    <xf numFmtId="165" fontId="2" fillId="0" borderId="12" xfId="3" applyNumberFormat="1" applyFont="1" applyBorder="1"/>
    <xf numFmtId="166" fontId="2" fillId="0" borderId="0" xfId="1" applyNumberFormat="1" applyFont="1" applyBorder="1"/>
    <xf numFmtId="37" fontId="2" fillId="0" borderId="9" xfId="4" applyNumberFormat="1" applyBorder="1" applyAlignment="1">
      <alignment horizontal="center" wrapText="1"/>
    </xf>
    <xf numFmtId="165" fontId="2" fillId="0" borderId="11" xfId="3" applyNumberFormat="1" applyFont="1" applyBorder="1"/>
    <xf numFmtId="164" fontId="2" fillId="0" borderId="12" xfId="2" applyNumberFormat="1" applyFont="1" applyBorder="1"/>
    <xf numFmtId="164" fontId="2" fillId="0" borderId="0" xfId="2" applyNumberFormat="1" applyFont="1"/>
    <xf numFmtId="167" fontId="2" fillId="0" borderId="0" xfId="3" applyNumberFormat="1" applyFont="1"/>
    <xf numFmtId="0" fontId="5" fillId="0" borderId="0" xfId="0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E8CFC746-1738-4E1E-B248-FBE39950910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0754-D160-41D3-ACEB-381E62D54D8D}">
  <sheetPr>
    <pageSetUpPr fitToPage="1"/>
  </sheetPr>
  <dimension ref="A1:O41"/>
  <sheetViews>
    <sheetView tabSelected="1" view="pageLayout" zoomScaleNormal="90" workbookViewId="0">
      <selection activeCell="G5" sqref="G5"/>
    </sheetView>
  </sheetViews>
  <sheetFormatPr defaultColWidth="12.7109375" defaultRowHeight="12.75" x14ac:dyDescent="0.2"/>
  <cols>
    <col min="1" max="1" width="41.7109375" style="2" customWidth="1"/>
    <col min="2" max="2" width="14.7109375" style="2" customWidth="1"/>
    <col min="3" max="4" width="13.7109375" style="2" customWidth="1"/>
    <col min="5" max="5" width="12" style="2" customWidth="1"/>
    <col min="6" max="6" width="2.140625" style="2" customWidth="1"/>
    <col min="7" max="7" width="14.140625" style="2" customWidth="1"/>
    <col min="8" max="8" width="14.28515625" style="2" customWidth="1"/>
    <col min="9" max="9" width="13.7109375" style="2" customWidth="1"/>
    <col min="10" max="10" width="13.5703125" style="2" customWidth="1"/>
    <col min="11" max="16384" width="12.7109375" style="2"/>
  </cols>
  <sheetData>
    <row r="1" spans="1:9" ht="15" x14ac:dyDescent="0.25">
      <c r="H1" s="31"/>
    </row>
    <row r="2" spans="1:9" ht="15" x14ac:dyDescent="0.25">
      <c r="H2" s="31"/>
    </row>
    <row r="3" spans="1:9" ht="20.25" x14ac:dyDescent="0.3">
      <c r="A3" s="1" t="s">
        <v>18</v>
      </c>
      <c r="H3" s="31"/>
    </row>
    <row r="4" spans="1:9" ht="20.25" x14ac:dyDescent="0.3">
      <c r="A4" s="1" t="s">
        <v>0</v>
      </c>
    </row>
    <row r="5" spans="1:9" ht="20.25" x14ac:dyDescent="0.3">
      <c r="A5" s="1"/>
    </row>
    <row r="6" spans="1:9" ht="21" thickBot="1" x14ac:dyDescent="0.35">
      <c r="A6" s="1"/>
    </row>
    <row r="7" spans="1:9" ht="15.75" x14ac:dyDescent="0.25">
      <c r="A7" s="3" t="s">
        <v>1</v>
      </c>
      <c r="B7" s="4"/>
      <c r="C7" s="4"/>
      <c r="D7" s="4"/>
      <c r="E7" s="4"/>
      <c r="F7" s="4"/>
      <c r="G7" s="4"/>
      <c r="H7" s="5"/>
    </row>
    <row r="8" spans="1:9" ht="18" customHeight="1" x14ac:dyDescent="0.2">
      <c r="A8" s="6" t="s">
        <v>2</v>
      </c>
      <c r="H8" s="7"/>
    </row>
    <row r="9" spans="1:9" x14ac:dyDescent="0.2">
      <c r="A9" s="6"/>
      <c r="H9" s="7"/>
    </row>
    <row r="10" spans="1:9" ht="28.9" customHeight="1" x14ac:dyDescent="0.2">
      <c r="A10" s="8" t="s">
        <v>3</v>
      </c>
      <c r="B10" s="9" t="s">
        <v>4</v>
      </c>
      <c r="C10" s="9" t="s">
        <v>5</v>
      </c>
      <c r="D10" s="9" t="s">
        <v>6</v>
      </c>
      <c r="E10" s="10" t="s">
        <v>7</v>
      </c>
      <c r="F10" s="11"/>
      <c r="H10" s="7"/>
    </row>
    <row r="11" spans="1:9" x14ac:dyDescent="0.2">
      <c r="A11" s="6" t="s">
        <v>8</v>
      </c>
      <c r="B11" s="12">
        <v>0.72</v>
      </c>
      <c r="C11" s="13">
        <f>C14*B11</f>
        <v>6181.8948</v>
      </c>
      <c r="D11" s="12">
        <v>0</v>
      </c>
      <c r="E11" s="2">
        <v>0</v>
      </c>
      <c r="H11" s="7"/>
    </row>
    <row r="12" spans="1:9" x14ac:dyDescent="0.2">
      <c r="A12" s="6" t="s">
        <v>9</v>
      </c>
      <c r="B12" s="12">
        <v>0.26</v>
      </c>
      <c r="C12" s="13">
        <f>C14*B12</f>
        <v>2232.3508999999999</v>
      </c>
      <c r="D12" s="12">
        <v>1</v>
      </c>
      <c r="E12" s="2">
        <f>D12*C12</f>
        <v>2232.3508999999999</v>
      </c>
      <c r="H12" s="7"/>
    </row>
    <row r="13" spans="1:9" ht="25.5" x14ac:dyDescent="0.2">
      <c r="A13" s="14" t="s">
        <v>10</v>
      </c>
      <c r="B13" s="15">
        <v>0.02</v>
      </c>
      <c r="C13" s="16">
        <f>C14*B13</f>
        <v>171.7193</v>
      </c>
      <c r="D13" s="12">
        <v>0.3</v>
      </c>
      <c r="E13" s="17">
        <f>C13*D13</f>
        <v>51.515790000000003</v>
      </c>
      <c r="G13" s="10" t="s">
        <v>11</v>
      </c>
      <c r="H13" s="18" t="s">
        <v>12</v>
      </c>
    </row>
    <row r="14" spans="1:9" ht="13.5" thickBot="1" x14ac:dyDescent="0.25">
      <c r="A14" s="19" t="s">
        <v>13</v>
      </c>
      <c r="B14" s="20">
        <f>SUM(B11:B13)</f>
        <v>1</v>
      </c>
      <c r="C14" s="21">
        <v>8585.9650000000001</v>
      </c>
      <c r="D14" s="21"/>
      <c r="E14" s="22">
        <f>SUM(E11:E13)</f>
        <v>2283.8666899999998</v>
      </c>
      <c r="F14" s="22"/>
      <c r="G14" s="23">
        <v>307300</v>
      </c>
      <c r="H14" s="24">
        <f>E14/G14</f>
        <v>7.4320425968109338E-3</v>
      </c>
    </row>
    <row r="15" spans="1:9" x14ac:dyDescent="0.2">
      <c r="C15" s="13"/>
      <c r="D15" s="13"/>
      <c r="I15" s="25"/>
    </row>
    <row r="16" spans="1:9" ht="13.5" thickBot="1" x14ac:dyDescent="0.25">
      <c r="C16" s="13"/>
      <c r="D16" s="13"/>
      <c r="I16" s="25"/>
    </row>
    <row r="17" spans="1:11" ht="15.75" x14ac:dyDescent="0.25">
      <c r="A17" s="3" t="s">
        <v>14</v>
      </c>
      <c r="B17" s="4"/>
      <c r="C17" s="4"/>
      <c r="D17" s="5"/>
      <c r="I17" s="25"/>
    </row>
    <row r="18" spans="1:11" x14ac:dyDescent="0.2">
      <c r="A18" s="6"/>
      <c r="D18" s="7"/>
      <c r="I18" s="25"/>
    </row>
    <row r="19" spans="1:11" ht="38.25" x14ac:dyDescent="0.2">
      <c r="A19" s="6"/>
      <c r="B19" s="10" t="s">
        <v>19</v>
      </c>
      <c r="C19" s="10" t="s">
        <v>15</v>
      </c>
      <c r="D19" s="26" t="s">
        <v>16</v>
      </c>
    </row>
    <row r="20" spans="1:11" ht="13.5" thickBot="1" x14ac:dyDescent="0.25">
      <c r="A20" s="19" t="s">
        <v>17</v>
      </c>
      <c r="B20" s="22">
        <v>579590</v>
      </c>
      <c r="C20" s="27">
        <f>H14</f>
        <v>7.4320425968109338E-3</v>
      </c>
      <c r="D20" s="28">
        <f>B20*C20</f>
        <v>4307.5375686856487</v>
      </c>
    </row>
    <row r="21" spans="1:11" ht="45.6" customHeight="1" x14ac:dyDescent="0.2"/>
    <row r="22" spans="1:11" ht="16.899999999999999" customHeight="1" x14ac:dyDescent="0.2"/>
    <row r="27" spans="1:11" ht="27.6" customHeight="1" x14ac:dyDescent="0.2"/>
    <row r="32" spans="1:11" x14ac:dyDescent="0.2">
      <c r="K32" s="29"/>
    </row>
    <row r="35" spans="1:15" x14ac:dyDescent="0.2">
      <c r="N35" s="30"/>
    </row>
    <row r="41" spans="1:15" customFormat="1" ht="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printOptions horizontalCentered="1"/>
  <pageMargins left="0.25" right="0.25" top="0.5" bottom="0.75" header="0.5" footer="0.5"/>
  <pageSetup orientation="landscape" r:id="rId1"/>
  <headerFooter alignWithMargins="0">
    <oddHeader>&amp;R&amp;"Times New Roman,Bold"&amp;10KyPSC Case No. 2021-00190
AG-DR-01-036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90FDB-4B9E-4EF5-9DBE-732A9E493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D771A-649E-4325-833E-CA95671C1CB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f0100b5-1501-4fd1-abc2-4edbffacf322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e48392ff-e111-4ddb-bb98-e239aebbaf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DBCF83-3A1C-4FF1-B8EE-DD953BA2A6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Period</vt:lpstr>
      <vt:lpstr>'Test Period'!Print_Area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Sunderman, Minna</cp:lastModifiedBy>
  <cp:lastPrinted>2021-07-13T01:28:10Z</cp:lastPrinted>
  <dcterms:created xsi:type="dcterms:W3CDTF">2021-07-12T18:36:09Z</dcterms:created>
  <dcterms:modified xsi:type="dcterms:W3CDTF">2021-07-13T01:29:29Z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