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AG's 2nd Set Data Requests/"/>
    </mc:Choice>
  </mc:AlternateContent>
  <xr:revisionPtr revIDLastSave="0" documentId="13_ncr:1_{1B536843-11C9-48DB-88E2-3ACC3FA14FF4}" xr6:coauthVersionLast="44" xr6:coauthVersionMax="45" xr10:uidLastSave="{00000000-0000-0000-0000-000000000000}"/>
  <bookViews>
    <workbookView xWindow="-110" yWindow="-110" windowWidth="19420" windowHeight="10420" xr2:uid="{ACCCA425-A23A-4F48-9F58-87AC229C29A0}"/>
  </bookViews>
  <sheets>
    <sheet name="Rate Breakdown 1" sheetId="1" r:id="rId1"/>
  </sheets>
  <definedNames>
    <definedName name="_xlnm.Print_Area" localSheetId="0">'Rate Breakdown 1'!$A$1:$T$88</definedName>
    <definedName name="_xlnm.Print_Titles" localSheetId="0">'Rate Breakdown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0" i="1" l="1"/>
  <c r="I70" i="1"/>
  <c r="O60" i="1"/>
  <c r="Q60" i="1" s="1"/>
  <c r="M60" i="1"/>
  <c r="S60" i="1" s="1"/>
  <c r="K60" i="1"/>
  <c r="I60" i="1"/>
  <c r="K50" i="1"/>
  <c r="I50" i="1"/>
  <c r="O39" i="1"/>
  <c r="Q39" i="1" s="1"/>
  <c r="M39" i="1"/>
  <c r="K39" i="1"/>
  <c r="I39" i="1"/>
  <c r="O29" i="1"/>
  <c r="O50" i="1" s="1"/>
  <c r="Q50" i="1" s="1"/>
  <c r="M29" i="1"/>
  <c r="M50" i="1" s="1"/>
  <c r="S50" i="1" s="1"/>
  <c r="K29" i="1"/>
  <c r="I29" i="1"/>
  <c r="O18" i="1"/>
  <c r="M18" i="1"/>
  <c r="S18" i="1" s="1"/>
  <c r="K18" i="1"/>
  <c r="I18" i="1"/>
  <c r="Q29" i="1" l="1"/>
  <c r="I62" i="1"/>
  <c r="I72" i="1" s="1"/>
  <c r="Q18" i="1"/>
  <c r="K62" i="1"/>
  <c r="K72" i="1" s="1"/>
  <c r="M62" i="1"/>
  <c r="S62" i="1" s="1"/>
  <c r="O62" i="1"/>
  <c r="Q62" i="1" l="1"/>
  <c r="M72" i="1"/>
  <c r="O72" i="1"/>
</calcChain>
</file>

<file path=xl/sharedStrings.xml><?xml version="1.0" encoding="utf-8"?>
<sst xmlns="http://schemas.openxmlformats.org/spreadsheetml/2006/main" count="137" uniqueCount="114">
  <si>
    <t>DUKE ENERGY KENTUCKY</t>
  </si>
  <si>
    <t>GAS PLANT</t>
  </si>
  <si>
    <t xml:space="preserve">TABLE 1.  SUMMARY OF ESTIMATED SURVIVOR CURVES, NET SALVAGE PERCENT, ORIGINAL COST,  BOOK DEPRECIATION RESERVE AND CALCULATED </t>
  </si>
  <si>
    <t>ANNUAL DEPRECIATION ACCRUALS RELATED TO GAS PLANT AS OF DECEMBER 31, 2017</t>
  </si>
  <si>
    <t>NET</t>
  </si>
  <si>
    <t>ORIGINAL COST</t>
  </si>
  <si>
    <t>BOOK</t>
  </si>
  <si>
    <t>CALCULATED</t>
  </si>
  <si>
    <t>COMPOSITE</t>
  </si>
  <si>
    <t>SURVIVOR</t>
  </si>
  <si>
    <t>SALVAGE</t>
  </si>
  <si>
    <t xml:space="preserve">   </t>
  </si>
  <si>
    <t xml:space="preserve">AS OF </t>
  </si>
  <si>
    <t xml:space="preserve"> </t>
  </si>
  <si>
    <t>DEPRECIATION</t>
  </si>
  <si>
    <t>FUTURE</t>
  </si>
  <si>
    <t>ANNUAL ACCRUAL</t>
  </si>
  <si>
    <t>REMAINING</t>
  </si>
  <si>
    <t>ACCOUNT</t>
  </si>
  <si>
    <t>CURVE</t>
  </si>
  <si>
    <t>PERCENT</t>
  </si>
  <si>
    <t>DECEMBER 31, 2017</t>
  </si>
  <si>
    <t>RESERVE</t>
  </si>
  <si>
    <t>ACCRUALS</t>
  </si>
  <si>
    <t>AMOUNT</t>
  </si>
  <si>
    <t>RATE</t>
  </si>
  <si>
    <t>LIFE</t>
  </si>
  <si>
    <t>(1)</t>
  </si>
  <si>
    <t>(2)</t>
  </si>
  <si>
    <t>(3)</t>
  </si>
  <si>
    <t>(4)</t>
  </si>
  <si>
    <t>(5)</t>
  </si>
  <si>
    <t>(6)</t>
  </si>
  <si>
    <t>(7)</t>
  </si>
  <si>
    <t>(8)=(7)/(4)</t>
  </si>
  <si>
    <t>(9)=(6)/(7)</t>
  </si>
  <si>
    <t xml:space="preserve">    </t>
  </si>
  <si>
    <t>PRODUCTION PLANT</t>
  </si>
  <si>
    <t>RIGHTS OF WAY</t>
  </si>
  <si>
    <t>50-SQ</t>
  </si>
  <si>
    <t>*</t>
  </si>
  <si>
    <t>STRUCTURES AND IMPROVEMENTS</t>
  </si>
  <si>
    <t>55-R4</t>
  </si>
  <si>
    <t>LIQUEFIED PETROLEUM GAS EQUIPMENT</t>
  </si>
  <si>
    <t>55-R2.5</t>
  </si>
  <si>
    <t>TOTAL PRODUCTION PLANT</t>
  </si>
  <si>
    <t>DISTRIBUTION PLANT</t>
  </si>
  <si>
    <t>70-R4</t>
  </si>
  <si>
    <t>60-R2</t>
  </si>
  <si>
    <t>MAINS</t>
  </si>
  <si>
    <t>CAST IRON, COPPER AND ALL VALVES</t>
  </si>
  <si>
    <t>47-R2.5</t>
  </si>
  <si>
    <t>STEEL</t>
  </si>
  <si>
    <t>65-R2.5</t>
  </si>
  <si>
    <t>PLASTIC</t>
  </si>
  <si>
    <t>70-R3</t>
  </si>
  <si>
    <t>STEEL FEEDER LINES</t>
  </si>
  <si>
    <t>TOTAL MAINS</t>
  </si>
  <si>
    <t>MEASURING AND REGULATING STATION EQUIPMENT - GENERAL</t>
  </si>
  <si>
    <t>52-R1.5</t>
  </si>
  <si>
    <t>MEASURING AND REGULATING STATION EQUIPMENT - ELECTRONIC</t>
  </si>
  <si>
    <t>25-S2</t>
  </si>
  <si>
    <t>MEASURING AND REGULATING STATION EQUIPMENT - DISTRICT</t>
  </si>
  <si>
    <t>55-R2</t>
  </si>
  <si>
    <t>SERVICES</t>
  </si>
  <si>
    <t>40-R2</t>
  </si>
  <si>
    <t>42-R2</t>
  </si>
  <si>
    <t>48-S0.5</t>
  </si>
  <si>
    <t>TOTAL SERVICES</t>
  </si>
  <si>
    <t>METERS</t>
  </si>
  <si>
    <t>17-L0</t>
  </si>
  <si>
    <t>METER INSTALLATIONS</t>
  </si>
  <si>
    <t>30-S0</t>
  </si>
  <si>
    <t>HOUSE REGULATORS</t>
  </si>
  <si>
    <t>42-R1.5</t>
  </si>
  <si>
    <t>HOUSE REGULATOR INSTALLATIONS</t>
  </si>
  <si>
    <t>50-R3</t>
  </si>
  <si>
    <t>INDUSTRIAL MEASURING AND REGULATING STATION EQUIPMENT</t>
  </si>
  <si>
    <t>INDUSTRIAL MEASURING AND REGULATING STATION EQUIPMENT -  ELECTRONIC</t>
  </si>
  <si>
    <t>25-R2.5</t>
  </si>
  <si>
    <t>OTHER EQUIPMENT</t>
  </si>
  <si>
    <t>17-R3</t>
  </si>
  <si>
    <t>STREET LIGHTING EQUIPMENT</t>
  </si>
  <si>
    <t>35-S2.5</t>
  </si>
  <si>
    <t>TOTAL DISTRIBUTION PLANT</t>
  </si>
  <si>
    <t>GENERAL PLANT</t>
  </si>
  <si>
    <t>OFFICE FURNITURE AND EQUIPMENT</t>
  </si>
  <si>
    <t>20-SQ</t>
  </si>
  <si>
    <t>**</t>
  </si>
  <si>
    <t>OFFICE FURNITURE AND EQUIPMENT - ELECTRONIC DATA PROCESSING</t>
  </si>
  <si>
    <t>5-SQ</t>
  </si>
  <si>
    <t>TRANSPORTATION EQUIPMENT - TRAILERS</t>
  </si>
  <si>
    <t>14-R1.5</t>
  </si>
  <si>
    <t>TOOLS, SHOP AND GARAGE EQUIPMENT</t>
  </si>
  <si>
    <t>25-SQ</t>
  </si>
  <si>
    <t>COMMUNICATION EQUIPMENT</t>
  </si>
  <si>
    <t>15-SQ</t>
  </si>
  <si>
    <t>MISCELLANEOUS EQUIPMENT</t>
  </si>
  <si>
    <t>TOTAL GENERAL PLANT</t>
  </si>
  <si>
    <t>TOTAL DEPRECIABLE PLANT</t>
  </si>
  <si>
    <t>NONDEPRECIABLE AND ACCOUNTS NOT STUDIED</t>
  </si>
  <si>
    <t>MISCELLANEOUS INTANGIBLE PLANT</t>
  </si>
  <si>
    <t>MISCELLANEOUS INTANGIBLE PLANT - 10-YEAR</t>
  </si>
  <si>
    <t>LAND AND LAND RIGHTS</t>
  </si>
  <si>
    <t>TOTAL NONDEPRECIABLE  AND ACCOUNTS NOT STUDIED</t>
  </si>
  <si>
    <t>TOTAL GAS PLANT</t>
  </si>
  <si>
    <t>LIFE SPAN PROCEDURE WAS USED.  CURVE SHOWN IS INTERIM SURVIVOR CURVE.</t>
  </si>
  <si>
    <t>NEW ADDITIONS AFTER JANUARY 1, 2018 WILL HAVE THE FOLLOWING RATES:</t>
  </si>
  <si>
    <t>2910 OFFICE FURNITURE AND EQUIPMENT</t>
  </si>
  <si>
    <t>2921 TRANSPORTATION EQUIPMENT - TRAILERS</t>
  </si>
  <si>
    <t>NOTE:</t>
  </si>
  <si>
    <t>ADDITIONS FOR NEW ACCOUNTS AFTER JANUARY 1, 2018 SHOULD USE THE FOLLOWING RATES:</t>
  </si>
  <si>
    <t>2920 TRANSPORTATION EQUIPMENT</t>
  </si>
  <si>
    <t>2960 POWER OPERATED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</si>
</sst>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_);\(0.0\)"/>
    <numFmt numFmtId="165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66">
    <xf numFmtId="0" fontId="0" fillId="0" borderId="0" xfId="0"/>
    <xf numFmtId="2" fontId="2" fillId="0" borderId="0" xfId="1" applyNumberFormat="1" applyFont="1" applyAlignment="1">
      <alignment horizontal="centerContinuous"/>
    </xf>
    <xf numFmtId="0" fontId="1" fillId="0" borderId="0" xfId="1"/>
    <xf numFmtId="1" fontId="1" fillId="0" borderId="0" xfId="1" applyNumberFormat="1"/>
    <xf numFmtId="0" fontId="1" fillId="0" borderId="0" xfId="1" applyAlignment="1">
      <alignment horizontal="center"/>
    </xf>
    <xf numFmtId="37" fontId="1" fillId="0" borderId="0" xfId="1" applyNumberFormat="1"/>
    <xf numFmtId="39" fontId="1" fillId="0" borderId="0" xfId="1" applyNumberFormat="1"/>
    <xf numFmtId="164" fontId="1" fillId="0" borderId="0" xfId="1" applyNumberFormat="1"/>
    <xf numFmtId="37" fontId="2" fillId="0" borderId="0" xfId="1" applyNumberFormat="1" applyFont="1" applyAlignment="1">
      <alignment horizontal="center"/>
    </xf>
    <xf numFmtId="39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Continuous"/>
    </xf>
    <xf numFmtId="1" fontId="2" fillId="0" borderId="0" xfId="1" applyNumberFormat="1" applyFont="1"/>
    <xf numFmtId="0" fontId="2" fillId="0" borderId="0" xfId="1" applyFont="1"/>
    <xf numFmtId="0" fontId="2" fillId="0" borderId="2" xfId="1" applyFont="1" applyBorder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9" fontId="2" fillId="0" borderId="2" xfId="1" applyNumberFormat="1" applyFont="1" applyBorder="1" applyAlignment="1">
      <alignment horizontal="centerContinuous"/>
    </xf>
    <xf numFmtId="37" fontId="2" fillId="0" borderId="0" xfId="1" applyNumberFormat="1" applyFont="1"/>
    <xf numFmtId="37" fontId="2" fillId="0" borderId="2" xfId="1" quotePrefix="1" applyNumberFormat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0" xfId="1" quotePrefix="1" applyFont="1" applyAlignment="1">
      <alignment horizontal="center"/>
    </xf>
    <xf numFmtId="164" fontId="2" fillId="0" borderId="2" xfId="1" applyNumberFormat="1" applyFont="1" applyBorder="1" applyAlignment="1">
      <alignment horizontal="centerContinuous"/>
    </xf>
    <xf numFmtId="0" fontId="2" fillId="0" borderId="0" xfId="1" applyFont="1" applyAlignment="1">
      <alignment horizontal="left"/>
    </xf>
    <xf numFmtId="37" fontId="1" fillId="0" borderId="0" xfId="1" applyNumberFormat="1" applyAlignment="1">
      <alignment horizontal="center"/>
    </xf>
    <xf numFmtId="0" fontId="3" fillId="0" borderId="0" xfId="1" applyFont="1"/>
    <xf numFmtId="39" fontId="2" fillId="0" borderId="0" xfId="1" applyNumberFormat="1" applyFont="1"/>
    <xf numFmtId="3" fontId="1" fillId="0" borderId="0" xfId="2" applyNumberFormat="1" applyFont="1"/>
    <xf numFmtId="43" fontId="2" fillId="0" borderId="0" xfId="1" applyNumberFormat="1" applyFont="1"/>
    <xf numFmtId="2" fontId="2" fillId="0" borderId="0" xfId="1" applyNumberFormat="1" applyFont="1"/>
    <xf numFmtId="165" fontId="2" fillId="0" borderId="0" xfId="1" applyNumberFormat="1" applyFont="1"/>
    <xf numFmtId="1" fontId="1" fillId="0" borderId="0" xfId="2" applyNumberFormat="1" applyFont="1"/>
    <xf numFmtId="0" fontId="1" fillId="0" borderId="0" xfId="1" applyAlignment="1">
      <alignment horizontal="left"/>
    </xf>
    <xf numFmtId="39" fontId="1" fillId="0" borderId="0" xfId="2" applyNumberFormat="1" applyFont="1"/>
    <xf numFmtId="4" fontId="1" fillId="0" borderId="0" xfId="2" applyNumberFormat="1" applyFont="1"/>
    <xf numFmtId="37" fontId="1" fillId="0" borderId="0" xfId="3" applyNumberFormat="1" applyFont="1"/>
    <xf numFmtId="43" fontId="1" fillId="0" borderId="0" xfId="1" applyNumberFormat="1"/>
    <xf numFmtId="2" fontId="1" fillId="0" borderId="0" xfId="1" applyNumberFormat="1"/>
    <xf numFmtId="165" fontId="1" fillId="0" borderId="0" xfId="1" applyNumberFormat="1"/>
    <xf numFmtId="39" fontId="1" fillId="0" borderId="1" xfId="2" applyNumberFormat="1" applyFont="1" applyBorder="1"/>
    <xf numFmtId="37" fontId="1" fillId="0" borderId="1" xfId="3" applyNumberFormat="1" applyFont="1" applyBorder="1"/>
    <xf numFmtId="39" fontId="2" fillId="0" borderId="0" xfId="2" applyNumberFormat="1" applyFont="1"/>
    <xf numFmtId="4" fontId="2" fillId="0" borderId="0" xfId="2" applyNumberFormat="1" applyFont="1"/>
    <xf numFmtId="37" fontId="2" fillId="0" borderId="0" xfId="3" applyNumberFormat="1" applyFont="1"/>
    <xf numFmtId="1" fontId="1" fillId="0" borderId="0" xfId="1" applyNumberFormat="1" applyAlignment="1">
      <alignment horizontal="center"/>
    </xf>
    <xf numFmtId="39" fontId="1" fillId="0" borderId="1" xfId="1" applyNumberFormat="1" applyBorder="1"/>
    <xf numFmtId="37" fontId="1" fillId="0" borderId="1" xfId="1" applyNumberFormat="1" applyBorder="1"/>
    <xf numFmtId="3" fontId="2" fillId="0" borderId="0" xfId="2" applyNumberFormat="1" applyFont="1"/>
    <xf numFmtId="2" fontId="1" fillId="0" borderId="0" xfId="1" applyNumberFormat="1" applyAlignment="1">
      <alignment horizontal="center"/>
    </xf>
    <xf numFmtId="39" fontId="2" fillId="0" borderId="1" xfId="1" applyNumberFormat="1" applyFont="1" applyBorder="1"/>
    <xf numFmtId="37" fontId="2" fillId="0" borderId="1" xfId="1" applyNumberFormat="1" applyFont="1" applyBorder="1"/>
    <xf numFmtId="164" fontId="2" fillId="0" borderId="0" xfId="1" applyNumberFormat="1" applyFont="1"/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left"/>
    </xf>
    <xf numFmtId="39" fontId="2" fillId="0" borderId="3" xfId="1" applyNumberFormat="1" applyFont="1" applyBorder="1"/>
    <xf numFmtId="37" fontId="2" fillId="0" borderId="3" xfId="1" applyNumberFormat="1" applyFont="1" applyBorder="1"/>
    <xf numFmtId="1" fontId="1" fillId="0" borderId="0" xfId="1" applyNumberFormat="1" applyAlignment="1">
      <alignment horizontal="right"/>
    </xf>
    <xf numFmtId="1" fontId="5" fillId="0" borderId="0" xfId="1" applyNumberFormat="1" applyFont="1"/>
    <xf numFmtId="0" fontId="5" fillId="0" borderId="0" xfId="1" applyFont="1" applyAlignment="1">
      <alignment horizontal="right"/>
    </xf>
    <xf numFmtId="0" fontId="1" fillId="0" borderId="1" xfId="1" applyBorder="1" applyAlignment="1">
      <alignment horizontal="center"/>
    </xf>
    <xf numFmtId="0" fontId="6" fillId="0" borderId="0" xfId="1" applyFont="1"/>
    <xf numFmtId="0" fontId="5" fillId="0" borderId="0" xfId="1" applyFont="1" applyAlignment="1">
      <alignment horizontal="center"/>
    </xf>
    <xf numFmtId="37" fontId="5" fillId="0" borderId="0" xfId="1" applyNumberFormat="1" applyFont="1"/>
    <xf numFmtId="0" fontId="5" fillId="0" borderId="0" xfId="1" applyFont="1"/>
    <xf numFmtId="164" fontId="5" fillId="0" borderId="0" xfId="1" applyNumberFormat="1" applyFont="1"/>
  </cellXfs>
  <cellStyles count="4">
    <cellStyle name="Normal" xfId="0" builtinId="0"/>
    <cellStyle name="Normal 2" xfId="1" xr:uid="{7DA05029-19E4-4726-A295-EECFA7381827}"/>
    <cellStyle name="Normal_CALC 2" xfId="2" xr:uid="{713C4F2A-7677-4FFA-9988-5F2D2684B7EC}"/>
    <cellStyle name="Normal_ULP-04-ASL" xfId="3" xr:uid="{ECA951E3-1473-4046-844D-EC1E25245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C42F-C3F5-4A58-BAAD-B5046B2C68B9}">
  <sheetPr>
    <pageSetUpPr fitToPage="1"/>
  </sheetPr>
  <dimension ref="A1:T96"/>
  <sheetViews>
    <sheetView tabSelected="1" view="pageLayout" topLeftCell="J1" zoomScaleNormal="71" workbookViewId="0">
      <selection activeCell="I15" sqref="I15"/>
    </sheetView>
  </sheetViews>
  <sheetFormatPr defaultColWidth="11.36328125" defaultRowHeight="15.5" x14ac:dyDescent="0.35"/>
  <cols>
    <col min="1" max="1" width="8.6328125" style="3" customWidth="1"/>
    <col min="2" max="2" width="2.453125" style="2" customWidth="1"/>
    <col min="3" max="3" width="86.453125" style="2" customWidth="1"/>
    <col min="4" max="4" width="3.36328125" style="2" customWidth="1"/>
    <col min="5" max="5" width="14" style="4" customWidth="1"/>
    <col min="6" max="6" width="2.453125" style="4" customWidth="1"/>
    <col min="7" max="7" width="13.90625" style="5" customWidth="1"/>
    <col min="8" max="8" width="2.453125" style="2" customWidth="1"/>
    <col min="9" max="9" width="24.453125" style="6" bestFit="1" customWidth="1"/>
    <col min="10" max="10" width="3.36328125" style="6" customWidth="1"/>
    <col min="11" max="11" width="19.6328125" style="5" bestFit="1" customWidth="1"/>
    <col min="12" max="12" width="3.36328125" style="5" customWidth="1"/>
    <col min="13" max="13" width="19.08984375" style="5" bestFit="1" customWidth="1"/>
    <col min="14" max="14" width="3.36328125" style="5" customWidth="1"/>
    <col min="15" max="15" width="15.453125" style="5" customWidth="1"/>
    <col min="16" max="16" width="2.453125" style="2" customWidth="1"/>
    <col min="17" max="17" width="13.90625" style="5" customWidth="1"/>
    <col min="18" max="18" width="2.453125" style="5" customWidth="1"/>
    <col min="19" max="19" width="15.08984375" style="7" bestFit="1" customWidth="1"/>
    <col min="20" max="20" width="3.36328125" style="5" customWidth="1"/>
    <col min="21" max="246" width="11.36328125" style="2"/>
    <col min="247" max="247" width="6.453125" style="2" customWidth="1"/>
    <col min="248" max="248" width="4.36328125" style="2" customWidth="1"/>
    <col min="249" max="249" width="64.453125" style="2" customWidth="1"/>
    <col min="250" max="250" width="2.36328125" style="2" customWidth="1"/>
    <col min="251" max="251" width="14.08984375" style="2" customWidth="1"/>
    <col min="252" max="252" width="3.36328125" style="2" customWidth="1"/>
    <col min="253" max="253" width="12.54296875" style="2" customWidth="1"/>
    <col min="254" max="254" width="2.90625" style="2" customWidth="1"/>
    <col min="255" max="255" width="20.6328125" style="2" customWidth="1"/>
    <col min="256" max="256" width="2.453125" style="2" customWidth="1"/>
    <col min="257" max="257" width="16" style="2" customWidth="1"/>
    <col min="258" max="258" width="3.08984375" style="2" customWidth="1"/>
    <col min="259" max="259" width="16.08984375" style="2" customWidth="1"/>
    <col min="260" max="260" width="2.90625" style="2" customWidth="1"/>
    <col min="261" max="261" width="15.36328125" style="2" customWidth="1"/>
    <col min="262" max="262" width="3.54296875" style="2" customWidth="1"/>
    <col min="263" max="263" width="13.90625" style="2" bestFit="1" customWidth="1"/>
    <col min="264" max="264" width="2.90625" style="2" customWidth="1"/>
    <col min="265" max="265" width="13.90625" style="2" customWidth="1"/>
    <col min="266" max="266" width="3.90625" style="2" customWidth="1"/>
    <col min="267" max="267" width="12.54296875" style="2" customWidth="1"/>
    <col min="268" max="502" width="11.36328125" style="2"/>
    <col min="503" max="503" width="6.453125" style="2" customWidth="1"/>
    <col min="504" max="504" width="4.36328125" style="2" customWidth="1"/>
    <col min="505" max="505" width="64.453125" style="2" customWidth="1"/>
    <col min="506" max="506" width="2.36328125" style="2" customWidth="1"/>
    <col min="507" max="507" width="14.08984375" style="2" customWidth="1"/>
    <col min="508" max="508" width="3.36328125" style="2" customWidth="1"/>
    <col min="509" max="509" width="12.54296875" style="2" customWidth="1"/>
    <col min="510" max="510" width="2.90625" style="2" customWidth="1"/>
    <col min="511" max="511" width="20.6328125" style="2" customWidth="1"/>
    <col min="512" max="512" width="2.453125" style="2" customWidth="1"/>
    <col min="513" max="513" width="16" style="2" customWidth="1"/>
    <col min="514" max="514" width="3.08984375" style="2" customWidth="1"/>
    <col min="515" max="515" width="16.08984375" style="2" customWidth="1"/>
    <col min="516" max="516" width="2.90625" style="2" customWidth="1"/>
    <col min="517" max="517" width="15.36328125" style="2" customWidth="1"/>
    <col min="518" max="518" width="3.54296875" style="2" customWidth="1"/>
    <col min="519" max="519" width="13.90625" style="2" bestFit="1" customWidth="1"/>
    <col min="520" max="520" width="2.90625" style="2" customWidth="1"/>
    <col min="521" max="521" width="13.90625" style="2" customWidth="1"/>
    <col min="522" max="522" width="3.90625" style="2" customWidth="1"/>
    <col min="523" max="523" width="12.54296875" style="2" customWidth="1"/>
    <col min="524" max="758" width="11.36328125" style="2"/>
    <col min="759" max="759" width="6.453125" style="2" customWidth="1"/>
    <col min="760" max="760" width="4.36328125" style="2" customWidth="1"/>
    <col min="761" max="761" width="64.453125" style="2" customWidth="1"/>
    <col min="762" max="762" width="2.36328125" style="2" customWidth="1"/>
    <col min="763" max="763" width="14.08984375" style="2" customWidth="1"/>
    <col min="764" max="764" width="3.36328125" style="2" customWidth="1"/>
    <col min="765" max="765" width="12.54296875" style="2" customWidth="1"/>
    <col min="766" max="766" width="2.90625" style="2" customWidth="1"/>
    <col min="767" max="767" width="20.6328125" style="2" customWidth="1"/>
    <col min="768" max="768" width="2.453125" style="2" customWidth="1"/>
    <col min="769" max="769" width="16" style="2" customWidth="1"/>
    <col min="770" max="770" width="3.08984375" style="2" customWidth="1"/>
    <col min="771" max="771" width="16.08984375" style="2" customWidth="1"/>
    <col min="772" max="772" width="2.90625" style="2" customWidth="1"/>
    <col min="773" max="773" width="15.36328125" style="2" customWidth="1"/>
    <col min="774" max="774" width="3.54296875" style="2" customWidth="1"/>
    <col min="775" max="775" width="13.90625" style="2" bestFit="1" customWidth="1"/>
    <col min="776" max="776" width="2.90625" style="2" customWidth="1"/>
    <col min="777" max="777" width="13.90625" style="2" customWidth="1"/>
    <col min="778" max="778" width="3.90625" style="2" customWidth="1"/>
    <col min="779" max="779" width="12.54296875" style="2" customWidth="1"/>
    <col min="780" max="1014" width="11.36328125" style="2"/>
    <col min="1015" max="1015" width="6.453125" style="2" customWidth="1"/>
    <col min="1016" max="1016" width="4.36328125" style="2" customWidth="1"/>
    <col min="1017" max="1017" width="64.453125" style="2" customWidth="1"/>
    <col min="1018" max="1018" width="2.36328125" style="2" customWidth="1"/>
    <col min="1019" max="1019" width="14.08984375" style="2" customWidth="1"/>
    <col min="1020" max="1020" width="3.36328125" style="2" customWidth="1"/>
    <col min="1021" max="1021" width="12.54296875" style="2" customWidth="1"/>
    <col min="1022" max="1022" width="2.90625" style="2" customWidth="1"/>
    <col min="1023" max="1023" width="20.6328125" style="2" customWidth="1"/>
    <col min="1024" max="1024" width="2.453125" style="2" customWidth="1"/>
    <col min="1025" max="1025" width="16" style="2" customWidth="1"/>
    <col min="1026" max="1026" width="3.08984375" style="2" customWidth="1"/>
    <col min="1027" max="1027" width="16.08984375" style="2" customWidth="1"/>
    <col min="1028" max="1028" width="2.90625" style="2" customWidth="1"/>
    <col min="1029" max="1029" width="15.36328125" style="2" customWidth="1"/>
    <col min="1030" max="1030" width="3.54296875" style="2" customWidth="1"/>
    <col min="1031" max="1031" width="13.90625" style="2" bestFit="1" customWidth="1"/>
    <col min="1032" max="1032" width="2.90625" style="2" customWidth="1"/>
    <col min="1033" max="1033" width="13.90625" style="2" customWidth="1"/>
    <col min="1034" max="1034" width="3.90625" style="2" customWidth="1"/>
    <col min="1035" max="1035" width="12.54296875" style="2" customWidth="1"/>
    <col min="1036" max="1270" width="11.36328125" style="2"/>
    <col min="1271" max="1271" width="6.453125" style="2" customWidth="1"/>
    <col min="1272" max="1272" width="4.36328125" style="2" customWidth="1"/>
    <col min="1273" max="1273" width="64.453125" style="2" customWidth="1"/>
    <col min="1274" max="1274" width="2.36328125" style="2" customWidth="1"/>
    <col min="1275" max="1275" width="14.08984375" style="2" customWidth="1"/>
    <col min="1276" max="1276" width="3.36328125" style="2" customWidth="1"/>
    <col min="1277" max="1277" width="12.54296875" style="2" customWidth="1"/>
    <col min="1278" max="1278" width="2.90625" style="2" customWidth="1"/>
    <col min="1279" max="1279" width="20.6328125" style="2" customWidth="1"/>
    <col min="1280" max="1280" width="2.453125" style="2" customWidth="1"/>
    <col min="1281" max="1281" width="16" style="2" customWidth="1"/>
    <col min="1282" max="1282" width="3.08984375" style="2" customWidth="1"/>
    <col min="1283" max="1283" width="16.08984375" style="2" customWidth="1"/>
    <col min="1284" max="1284" width="2.90625" style="2" customWidth="1"/>
    <col min="1285" max="1285" width="15.36328125" style="2" customWidth="1"/>
    <col min="1286" max="1286" width="3.54296875" style="2" customWidth="1"/>
    <col min="1287" max="1287" width="13.90625" style="2" bestFit="1" customWidth="1"/>
    <col min="1288" max="1288" width="2.90625" style="2" customWidth="1"/>
    <col min="1289" max="1289" width="13.90625" style="2" customWidth="1"/>
    <col min="1290" max="1290" width="3.90625" style="2" customWidth="1"/>
    <col min="1291" max="1291" width="12.54296875" style="2" customWidth="1"/>
    <col min="1292" max="1526" width="11.36328125" style="2"/>
    <col min="1527" max="1527" width="6.453125" style="2" customWidth="1"/>
    <col min="1528" max="1528" width="4.36328125" style="2" customWidth="1"/>
    <col min="1529" max="1529" width="64.453125" style="2" customWidth="1"/>
    <col min="1530" max="1530" width="2.36328125" style="2" customWidth="1"/>
    <col min="1531" max="1531" width="14.08984375" style="2" customWidth="1"/>
    <col min="1532" max="1532" width="3.36328125" style="2" customWidth="1"/>
    <col min="1533" max="1533" width="12.54296875" style="2" customWidth="1"/>
    <col min="1534" max="1534" width="2.90625" style="2" customWidth="1"/>
    <col min="1535" max="1535" width="20.6328125" style="2" customWidth="1"/>
    <col min="1536" max="1536" width="2.453125" style="2" customWidth="1"/>
    <col min="1537" max="1537" width="16" style="2" customWidth="1"/>
    <col min="1538" max="1538" width="3.08984375" style="2" customWidth="1"/>
    <col min="1539" max="1539" width="16.08984375" style="2" customWidth="1"/>
    <col min="1540" max="1540" width="2.90625" style="2" customWidth="1"/>
    <col min="1541" max="1541" width="15.36328125" style="2" customWidth="1"/>
    <col min="1542" max="1542" width="3.54296875" style="2" customWidth="1"/>
    <col min="1543" max="1543" width="13.90625" style="2" bestFit="1" customWidth="1"/>
    <col min="1544" max="1544" width="2.90625" style="2" customWidth="1"/>
    <col min="1545" max="1545" width="13.90625" style="2" customWidth="1"/>
    <col min="1546" max="1546" width="3.90625" style="2" customWidth="1"/>
    <col min="1547" max="1547" width="12.54296875" style="2" customWidth="1"/>
    <col min="1548" max="1782" width="11.36328125" style="2"/>
    <col min="1783" max="1783" width="6.453125" style="2" customWidth="1"/>
    <col min="1784" max="1784" width="4.36328125" style="2" customWidth="1"/>
    <col min="1785" max="1785" width="64.453125" style="2" customWidth="1"/>
    <col min="1786" max="1786" width="2.36328125" style="2" customWidth="1"/>
    <col min="1787" max="1787" width="14.08984375" style="2" customWidth="1"/>
    <col min="1788" max="1788" width="3.36328125" style="2" customWidth="1"/>
    <col min="1789" max="1789" width="12.54296875" style="2" customWidth="1"/>
    <col min="1790" max="1790" width="2.90625" style="2" customWidth="1"/>
    <col min="1791" max="1791" width="20.6328125" style="2" customWidth="1"/>
    <col min="1792" max="1792" width="2.453125" style="2" customWidth="1"/>
    <col min="1793" max="1793" width="16" style="2" customWidth="1"/>
    <col min="1794" max="1794" width="3.08984375" style="2" customWidth="1"/>
    <col min="1795" max="1795" width="16.08984375" style="2" customWidth="1"/>
    <col min="1796" max="1796" width="2.90625" style="2" customWidth="1"/>
    <col min="1797" max="1797" width="15.36328125" style="2" customWidth="1"/>
    <col min="1798" max="1798" width="3.54296875" style="2" customWidth="1"/>
    <col min="1799" max="1799" width="13.90625" style="2" bestFit="1" customWidth="1"/>
    <col min="1800" max="1800" width="2.90625" style="2" customWidth="1"/>
    <col min="1801" max="1801" width="13.90625" style="2" customWidth="1"/>
    <col min="1802" max="1802" width="3.90625" style="2" customWidth="1"/>
    <col min="1803" max="1803" width="12.54296875" style="2" customWidth="1"/>
    <col min="1804" max="2038" width="11.36328125" style="2"/>
    <col min="2039" max="2039" width="6.453125" style="2" customWidth="1"/>
    <col min="2040" max="2040" width="4.36328125" style="2" customWidth="1"/>
    <col min="2041" max="2041" width="64.453125" style="2" customWidth="1"/>
    <col min="2042" max="2042" width="2.36328125" style="2" customWidth="1"/>
    <col min="2043" max="2043" width="14.08984375" style="2" customWidth="1"/>
    <col min="2044" max="2044" width="3.36328125" style="2" customWidth="1"/>
    <col min="2045" max="2045" width="12.54296875" style="2" customWidth="1"/>
    <col min="2046" max="2046" width="2.90625" style="2" customWidth="1"/>
    <col min="2047" max="2047" width="20.6328125" style="2" customWidth="1"/>
    <col min="2048" max="2048" width="2.453125" style="2" customWidth="1"/>
    <col min="2049" max="2049" width="16" style="2" customWidth="1"/>
    <col min="2050" max="2050" width="3.08984375" style="2" customWidth="1"/>
    <col min="2051" max="2051" width="16.08984375" style="2" customWidth="1"/>
    <col min="2052" max="2052" width="2.90625" style="2" customWidth="1"/>
    <col min="2053" max="2053" width="15.36328125" style="2" customWidth="1"/>
    <col min="2054" max="2054" width="3.54296875" style="2" customWidth="1"/>
    <col min="2055" max="2055" width="13.90625" style="2" bestFit="1" customWidth="1"/>
    <col min="2056" max="2056" width="2.90625" style="2" customWidth="1"/>
    <col min="2057" max="2057" width="13.90625" style="2" customWidth="1"/>
    <col min="2058" max="2058" width="3.90625" style="2" customWidth="1"/>
    <col min="2059" max="2059" width="12.54296875" style="2" customWidth="1"/>
    <col min="2060" max="2294" width="11.36328125" style="2"/>
    <col min="2295" max="2295" width="6.453125" style="2" customWidth="1"/>
    <col min="2296" max="2296" width="4.36328125" style="2" customWidth="1"/>
    <col min="2297" max="2297" width="64.453125" style="2" customWidth="1"/>
    <col min="2298" max="2298" width="2.36328125" style="2" customWidth="1"/>
    <col min="2299" max="2299" width="14.08984375" style="2" customWidth="1"/>
    <col min="2300" max="2300" width="3.36328125" style="2" customWidth="1"/>
    <col min="2301" max="2301" width="12.54296875" style="2" customWidth="1"/>
    <col min="2302" max="2302" width="2.90625" style="2" customWidth="1"/>
    <col min="2303" max="2303" width="20.6328125" style="2" customWidth="1"/>
    <col min="2304" max="2304" width="2.453125" style="2" customWidth="1"/>
    <col min="2305" max="2305" width="16" style="2" customWidth="1"/>
    <col min="2306" max="2306" width="3.08984375" style="2" customWidth="1"/>
    <col min="2307" max="2307" width="16.08984375" style="2" customWidth="1"/>
    <col min="2308" max="2308" width="2.90625" style="2" customWidth="1"/>
    <col min="2309" max="2309" width="15.36328125" style="2" customWidth="1"/>
    <col min="2310" max="2310" width="3.54296875" style="2" customWidth="1"/>
    <col min="2311" max="2311" width="13.90625" style="2" bestFit="1" customWidth="1"/>
    <col min="2312" max="2312" width="2.90625" style="2" customWidth="1"/>
    <col min="2313" max="2313" width="13.90625" style="2" customWidth="1"/>
    <col min="2314" max="2314" width="3.90625" style="2" customWidth="1"/>
    <col min="2315" max="2315" width="12.54296875" style="2" customWidth="1"/>
    <col min="2316" max="2550" width="11.36328125" style="2"/>
    <col min="2551" max="2551" width="6.453125" style="2" customWidth="1"/>
    <col min="2552" max="2552" width="4.36328125" style="2" customWidth="1"/>
    <col min="2553" max="2553" width="64.453125" style="2" customWidth="1"/>
    <col min="2554" max="2554" width="2.36328125" style="2" customWidth="1"/>
    <col min="2555" max="2555" width="14.08984375" style="2" customWidth="1"/>
    <col min="2556" max="2556" width="3.36328125" style="2" customWidth="1"/>
    <col min="2557" max="2557" width="12.54296875" style="2" customWidth="1"/>
    <col min="2558" max="2558" width="2.90625" style="2" customWidth="1"/>
    <col min="2559" max="2559" width="20.6328125" style="2" customWidth="1"/>
    <col min="2560" max="2560" width="2.453125" style="2" customWidth="1"/>
    <col min="2561" max="2561" width="16" style="2" customWidth="1"/>
    <col min="2562" max="2562" width="3.08984375" style="2" customWidth="1"/>
    <col min="2563" max="2563" width="16.08984375" style="2" customWidth="1"/>
    <col min="2564" max="2564" width="2.90625" style="2" customWidth="1"/>
    <col min="2565" max="2565" width="15.36328125" style="2" customWidth="1"/>
    <col min="2566" max="2566" width="3.54296875" style="2" customWidth="1"/>
    <col min="2567" max="2567" width="13.90625" style="2" bestFit="1" customWidth="1"/>
    <col min="2568" max="2568" width="2.90625" style="2" customWidth="1"/>
    <col min="2569" max="2569" width="13.90625" style="2" customWidth="1"/>
    <col min="2570" max="2570" width="3.90625" style="2" customWidth="1"/>
    <col min="2571" max="2571" width="12.54296875" style="2" customWidth="1"/>
    <col min="2572" max="2806" width="11.36328125" style="2"/>
    <col min="2807" max="2807" width="6.453125" style="2" customWidth="1"/>
    <col min="2808" max="2808" width="4.36328125" style="2" customWidth="1"/>
    <col min="2809" max="2809" width="64.453125" style="2" customWidth="1"/>
    <col min="2810" max="2810" width="2.36328125" style="2" customWidth="1"/>
    <col min="2811" max="2811" width="14.08984375" style="2" customWidth="1"/>
    <col min="2812" max="2812" width="3.36328125" style="2" customWidth="1"/>
    <col min="2813" max="2813" width="12.54296875" style="2" customWidth="1"/>
    <col min="2814" max="2814" width="2.90625" style="2" customWidth="1"/>
    <col min="2815" max="2815" width="20.6328125" style="2" customWidth="1"/>
    <col min="2816" max="2816" width="2.453125" style="2" customWidth="1"/>
    <col min="2817" max="2817" width="16" style="2" customWidth="1"/>
    <col min="2818" max="2818" width="3.08984375" style="2" customWidth="1"/>
    <col min="2819" max="2819" width="16.08984375" style="2" customWidth="1"/>
    <col min="2820" max="2820" width="2.90625" style="2" customWidth="1"/>
    <col min="2821" max="2821" width="15.36328125" style="2" customWidth="1"/>
    <col min="2822" max="2822" width="3.54296875" style="2" customWidth="1"/>
    <col min="2823" max="2823" width="13.90625" style="2" bestFit="1" customWidth="1"/>
    <col min="2824" max="2824" width="2.90625" style="2" customWidth="1"/>
    <col min="2825" max="2825" width="13.90625" style="2" customWidth="1"/>
    <col min="2826" max="2826" width="3.90625" style="2" customWidth="1"/>
    <col min="2827" max="2827" width="12.54296875" style="2" customWidth="1"/>
    <col min="2828" max="3062" width="11.36328125" style="2"/>
    <col min="3063" max="3063" width="6.453125" style="2" customWidth="1"/>
    <col min="3064" max="3064" width="4.36328125" style="2" customWidth="1"/>
    <col min="3065" max="3065" width="64.453125" style="2" customWidth="1"/>
    <col min="3066" max="3066" width="2.36328125" style="2" customWidth="1"/>
    <col min="3067" max="3067" width="14.08984375" style="2" customWidth="1"/>
    <col min="3068" max="3068" width="3.36328125" style="2" customWidth="1"/>
    <col min="3069" max="3069" width="12.54296875" style="2" customWidth="1"/>
    <col min="3070" max="3070" width="2.90625" style="2" customWidth="1"/>
    <col min="3071" max="3071" width="20.6328125" style="2" customWidth="1"/>
    <col min="3072" max="3072" width="2.453125" style="2" customWidth="1"/>
    <col min="3073" max="3073" width="16" style="2" customWidth="1"/>
    <col min="3074" max="3074" width="3.08984375" style="2" customWidth="1"/>
    <col min="3075" max="3075" width="16.08984375" style="2" customWidth="1"/>
    <col min="3076" max="3076" width="2.90625" style="2" customWidth="1"/>
    <col min="3077" max="3077" width="15.36328125" style="2" customWidth="1"/>
    <col min="3078" max="3078" width="3.54296875" style="2" customWidth="1"/>
    <col min="3079" max="3079" width="13.90625" style="2" bestFit="1" customWidth="1"/>
    <col min="3080" max="3080" width="2.90625" style="2" customWidth="1"/>
    <col min="3081" max="3081" width="13.90625" style="2" customWidth="1"/>
    <col min="3082" max="3082" width="3.90625" style="2" customWidth="1"/>
    <col min="3083" max="3083" width="12.54296875" style="2" customWidth="1"/>
    <col min="3084" max="3318" width="11.36328125" style="2"/>
    <col min="3319" max="3319" width="6.453125" style="2" customWidth="1"/>
    <col min="3320" max="3320" width="4.36328125" style="2" customWidth="1"/>
    <col min="3321" max="3321" width="64.453125" style="2" customWidth="1"/>
    <col min="3322" max="3322" width="2.36328125" style="2" customWidth="1"/>
    <col min="3323" max="3323" width="14.08984375" style="2" customWidth="1"/>
    <col min="3324" max="3324" width="3.36328125" style="2" customWidth="1"/>
    <col min="3325" max="3325" width="12.54296875" style="2" customWidth="1"/>
    <col min="3326" max="3326" width="2.90625" style="2" customWidth="1"/>
    <col min="3327" max="3327" width="20.6328125" style="2" customWidth="1"/>
    <col min="3328" max="3328" width="2.453125" style="2" customWidth="1"/>
    <col min="3329" max="3329" width="16" style="2" customWidth="1"/>
    <col min="3330" max="3330" width="3.08984375" style="2" customWidth="1"/>
    <col min="3331" max="3331" width="16.08984375" style="2" customWidth="1"/>
    <col min="3332" max="3332" width="2.90625" style="2" customWidth="1"/>
    <col min="3333" max="3333" width="15.36328125" style="2" customWidth="1"/>
    <col min="3334" max="3334" width="3.54296875" style="2" customWidth="1"/>
    <col min="3335" max="3335" width="13.90625" style="2" bestFit="1" customWidth="1"/>
    <col min="3336" max="3336" width="2.90625" style="2" customWidth="1"/>
    <col min="3337" max="3337" width="13.90625" style="2" customWidth="1"/>
    <col min="3338" max="3338" width="3.90625" style="2" customWidth="1"/>
    <col min="3339" max="3339" width="12.54296875" style="2" customWidth="1"/>
    <col min="3340" max="3574" width="11.36328125" style="2"/>
    <col min="3575" max="3575" width="6.453125" style="2" customWidth="1"/>
    <col min="3576" max="3576" width="4.36328125" style="2" customWidth="1"/>
    <col min="3577" max="3577" width="64.453125" style="2" customWidth="1"/>
    <col min="3578" max="3578" width="2.36328125" style="2" customWidth="1"/>
    <col min="3579" max="3579" width="14.08984375" style="2" customWidth="1"/>
    <col min="3580" max="3580" width="3.36328125" style="2" customWidth="1"/>
    <col min="3581" max="3581" width="12.54296875" style="2" customWidth="1"/>
    <col min="3582" max="3582" width="2.90625" style="2" customWidth="1"/>
    <col min="3583" max="3583" width="20.6328125" style="2" customWidth="1"/>
    <col min="3584" max="3584" width="2.453125" style="2" customWidth="1"/>
    <col min="3585" max="3585" width="16" style="2" customWidth="1"/>
    <col min="3586" max="3586" width="3.08984375" style="2" customWidth="1"/>
    <col min="3587" max="3587" width="16.08984375" style="2" customWidth="1"/>
    <col min="3588" max="3588" width="2.90625" style="2" customWidth="1"/>
    <col min="3589" max="3589" width="15.36328125" style="2" customWidth="1"/>
    <col min="3590" max="3590" width="3.54296875" style="2" customWidth="1"/>
    <col min="3591" max="3591" width="13.90625" style="2" bestFit="1" customWidth="1"/>
    <col min="3592" max="3592" width="2.90625" style="2" customWidth="1"/>
    <col min="3593" max="3593" width="13.90625" style="2" customWidth="1"/>
    <col min="3594" max="3594" width="3.90625" style="2" customWidth="1"/>
    <col min="3595" max="3595" width="12.54296875" style="2" customWidth="1"/>
    <col min="3596" max="3830" width="11.36328125" style="2"/>
    <col min="3831" max="3831" width="6.453125" style="2" customWidth="1"/>
    <col min="3832" max="3832" width="4.36328125" style="2" customWidth="1"/>
    <col min="3833" max="3833" width="64.453125" style="2" customWidth="1"/>
    <col min="3834" max="3834" width="2.36328125" style="2" customWidth="1"/>
    <col min="3835" max="3835" width="14.08984375" style="2" customWidth="1"/>
    <col min="3836" max="3836" width="3.36328125" style="2" customWidth="1"/>
    <col min="3837" max="3837" width="12.54296875" style="2" customWidth="1"/>
    <col min="3838" max="3838" width="2.90625" style="2" customWidth="1"/>
    <col min="3839" max="3839" width="20.6328125" style="2" customWidth="1"/>
    <col min="3840" max="3840" width="2.453125" style="2" customWidth="1"/>
    <col min="3841" max="3841" width="16" style="2" customWidth="1"/>
    <col min="3842" max="3842" width="3.08984375" style="2" customWidth="1"/>
    <col min="3843" max="3843" width="16.08984375" style="2" customWidth="1"/>
    <col min="3844" max="3844" width="2.90625" style="2" customWidth="1"/>
    <col min="3845" max="3845" width="15.36328125" style="2" customWidth="1"/>
    <col min="3846" max="3846" width="3.54296875" style="2" customWidth="1"/>
    <col min="3847" max="3847" width="13.90625" style="2" bestFit="1" customWidth="1"/>
    <col min="3848" max="3848" width="2.90625" style="2" customWidth="1"/>
    <col min="3849" max="3849" width="13.90625" style="2" customWidth="1"/>
    <col min="3850" max="3850" width="3.90625" style="2" customWidth="1"/>
    <col min="3851" max="3851" width="12.54296875" style="2" customWidth="1"/>
    <col min="3852" max="4086" width="11.36328125" style="2"/>
    <col min="4087" max="4087" width="6.453125" style="2" customWidth="1"/>
    <col min="4088" max="4088" width="4.36328125" style="2" customWidth="1"/>
    <col min="4089" max="4089" width="64.453125" style="2" customWidth="1"/>
    <col min="4090" max="4090" width="2.36328125" style="2" customWidth="1"/>
    <col min="4091" max="4091" width="14.08984375" style="2" customWidth="1"/>
    <col min="4092" max="4092" width="3.36328125" style="2" customWidth="1"/>
    <col min="4093" max="4093" width="12.54296875" style="2" customWidth="1"/>
    <col min="4094" max="4094" width="2.90625" style="2" customWidth="1"/>
    <col min="4095" max="4095" width="20.6328125" style="2" customWidth="1"/>
    <col min="4096" max="4096" width="2.453125" style="2" customWidth="1"/>
    <col min="4097" max="4097" width="16" style="2" customWidth="1"/>
    <col min="4098" max="4098" width="3.08984375" style="2" customWidth="1"/>
    <col min="4099" max="4099" width="16.08984375" style="2" customWidth="1"/>
    <col min="4100" max="4100" width="2.90625" style="2" customWidth="1"/>
    <col min="4101" max="4101" width="15.36328125" style="2" customWidth="1"/>
    <col min="4102" max="4102" width="3.54296875" style="2" customWidth="1"/>
    <col min="4103" max="4103" width="13.90625" style="2" bestFit="1" customWidth="1"/>
    <col min="4104" max="4104" width="2.90625" style="2" customWidth="1"/>
    <col min="4105" max="4105" width="13.90625" style="2" customWidth="1"/>
    <col min="4106" max="4106" width="3.90625" style="2" customWidth="1"/>
    <col min="4107" max="4107" width="12.54296875" style="2" customWidth="1"/>
    <col min="4108" max="4342" width="11.36328125" style="2"/>
    <col min="4343" max="4343" width="6.453125" style="2" customWidth="1"/>
    <col min="4344" max="4344" width="4.36328125" style="2" customWidth="1"/>
    <col min="4345" max="4345" width="64.453125" style="2" customWidth="1"/>
    <col min="4346" max="4346" width="2.36328125" style="2" customWidth="1"/>
    <col min="4347" max="4347" width="14.08984375" style="2" customWidth="1"/>
    <col min="4348" max="4348" width="3.36328125" style="2" customWidth="1"/>
    <col min="4349" max="4349" width="12.54296875" style="2" customWidth="1"/>
    <col min="4350" max="4350" width="2.90625" style="2" customWidth="1"/>
    <col min="4351" max="4351" width="20.6328125" style="2" customWidth="1"/>
    <col min="4352" max="4352" width="2.453125" style="2" customWidth="1"/>
    <col min="4353" max="4353" width="16" style="2" customWidth="1"/>
    <col min="4354" max="4354" width="3.08984375" style="2" customWidth="1"/>
    <col min="4355" max="4355" width="16.08984375" style="2" customWidth="1"/>
    <col min="4356" max="4356" width="2.90625" style="2" customWidth="1"/>
    <col min="4357" max="4357" width="15.36328125" style="2" customWidth="1"/>
    <col min="4358" max="4358" width="3.54296875" style="2" customWidth="1"/>
    <col min="4359" max="4359" width="13.90625" style="2" bestFit="1" customWidth="1"/>
    <col min="4360" max="4360" width="2.90625" style="2" customWidth="1"/>
    <col min="4361" max="4361" width="13.90625" style="2" customWidth="1"/>
    <col min="4362" max="4362" width="3.90625" style="2" customWidth="1"/>
    <col min="4363" max="4363" width="12.54296875" style="2" customWidth="1"/>
    <col min="4364" max="4598" width="11.36328125" style="2"/>
    <col min="4599" max="4599" width="6.453125" style="2" customWidth="1"/>
    <col min="4600" max="4600" width="4.36328125" style="2" customWidth="1"/>
    <col min="4601" max="4601" width="64.453125" style="2" customWidth="1"/>
    <col min="4602" max="4602" width="2.36328125" style="2" customWidth="1"/>
    <col min="4603" max="4603" width="14.08984375" style="2" customWidth="1"/>
    <col min="4604" max="4604" width="3.36328125" style="2" customWidth="1"/>
    <col min="4605" max="4605" width="12.54296875" style="2" customWidth="1"/>
    <col min="4606" max="4606" width="2.90625" style="2" customWidth="1"/>
    <col min="4607" max="4607" width="20.6328125" style="2" customWidth="1"/>
    <col min="4608" max="4608" width="2.453125" style="2" customWidth="1"/>
    <col min="4609" max="4609" width="16" style="2" customWidth="1"/>
    <col min="4610" max="4610" width="3.08984375" style="2" customWidth="1"/>
    <col min="4611" max="4611" width="16.08984375" style="2" customWidth="1"/>
    <col min="4612" max="4612" width="2.90625" style="2" customWidth="1"/>
    <col min="4613" max="4613" width="15.36328125" style="2" customWidth="1"/>
    <col min="4614" max="4614" width="3.54296875" style="2" customWidth="1"/>
    <col min="4615" max="4615" width="13.90625" style="2" bestFit="1" customWidth="1"/>
    <col min="4616" max="4616" width="2.90625" style="2" customWidth="1"/>
    <col min="4617" max="4617" width="13.90625" style="2" customWidth="1"/>
    <col min="4618" max="4618" width="3.90625" style="2" customWidth="1"/>
    <col min="4619" max="4619" width="12.54296875" style="2" customWidth="1"/>
    <col min="4620" max="4854" width="11.36328125" style="2"/>
    <col min="4855" max="4855" width="6.453125" style="2" customWidth="1"/>
    <col min="4856" max="4856" width="4.36328125" style="2" customWidth="1"/>
    <col min="4857" max="4857" width="64.453125" style="2" customWidth="1"/>
    <col min="4858" max="4858" width="2.36328125" style="2" customWidth="1"/>
    <col min="4859" max="4859" width="14.08984375" style="2" customWidth="1"/>
    <col min="4860" max="4860" width="3.36328125" style="2" customWidth="1"/>
    <col min="4861" max="4861" width="12.54296875" style="2" customWidth="1"/>
    <col min="4862" max="4862" width="2.90625" style="2" customWidth="1"/>
    <col min="4863" max="4863" width="20.6328125" style="2" customWidth="1"/>
    <col min="4864" max="4864" width="2.453125" style="2" customWidth="1"/>
    <col min="4865" max="4865" width="16" style="2" customWidth="1"/>
    <col min="4866" max="4866" width="3.08984375" style="2" customWidth="1"/>
    <col min="4867" max="4867" width="16.08984375" style="2" customWidth="1"/>
    <col min="4868" max="4868" width="2.90625" style="2" customWidth="1"/>
    <col min="4869" max="4869" width="15.36328125" style="2" customWidth="1"/>
    <col min="4870" max="4870" width="3.54296875" style="2" customWidth="1"/>
    <col min="4871" max="4871" width="13.90625" style="2" bestFit="1" customWidth="1"/>
    <col min="4872" max="4872" width="2.90625" style="2" customWidth="1"/>
    <col min="4873" max="4873" width="13.90625" style="2" customWidth="1"/>
    <col min="4874" max="4874" width="3.90625" style="2" customWidth="1"/>
    <col min="4875" max="4875" width="12.54296875" style="2" customWidth="1"/>
    <col min="4876" max="5110" width="11.36328125" style="2"/>
    <col min="5111" max="5111" width="6.453125" style="2" customWidth="1"/>
    <col min="5112" max="5112" width="4.36328125" style="2" customWidth="1"/>
    <col min="5113" max="5113" width="64.453125" style="2" customWidth="1"/>
    <col min="5114" max="5114" width="2.36328125" style="2" customWidth="1"/>
    <col min="5115" max="5115" width="14.08984375" style="2" customWidth="1"/>
    <col min="5116" max="5116" width="3.36328125" style="2" customWidth="1"/>
    <col min="5117" max="5117" width="12.54296875" style="2" customWidth="1"/>
    <col min="5118" max="5118" width="2.90625" style="2" customWidth="1"/>
    <col min="5119" max="5119" width="20.6328125" style="2" customWidth="1"/>
    <col min="5120" max="5120" width="2.453125" style="2" customWidth="1"/>
    <col min="5121" max="5121" width="16" style="2" customWidth="1"/>
    <col min="5122" max="5122" width="3.08984375" style="2" customWidth="1"/>
    <col min="5123" max="5123" width="16.08984375" style="2" customWidth="1"/>
    <col min="5124" max="5124" width="2.90625" style="2" customWidth="1"/>
    <col min="5125" max="5125" width="15.36328125" style="2" customWidth="1"/>
    <col min="5126" max="5126" width="3.54296875" style="2" customWidth="1"/>
    <col min="5127" max="5127" width="13.90625" style="2" bestFit="1" customWidth="1"/>
    <col min="5128" max="5128" width="2.90625" style="2" customWidth="1"/>
    <col min="5129" max="5129" width="13.90625" style="2" customWidth="1"/>
    <col min="5130" max="5130" width="3.90625" style="2" customWidth="1"/>
    <col min="5131" max="5131" width="12.54296875" style="2" customWidth="1"/>
    <col min="5132" max="5366" width="11.36328125" style="2"/>
    <col min="5367" max="5367" width="6.453125" style="2" customWidth="1"/>
    <col min="5368" max="5368" width="4.36328125" style="2" customWidth="1"/>
    <col min="5369" max="5369" width="64.453125" style="2" customWidth="1"/>
    <col min="5370" max="5370" width="2.36328125" style="2" customWidth="1"/>
    <col min="5371" max="5371" width="14.08984375" style="2" customWidth="1"/>
    <col min="5372" max="5372" width="3.36328125" style="2" customWidth="1"/>
    <col min="5373" max="5373" width="12.54296875" style="2" customWidth="1"/>
    <col min="5374" max="5374" width="2.90625" style="2" customWidth="1"/>
    <col min="5375" max="5375" width="20.6328125" style="2" customWidth="1"/>
    <col min="5376" max="5376" width="2.453125" style="2" customWidth="1"/>
    <col min="5377" max="5377" width="16" style="2" customWidth="1"/>
    <col min="5378" max="5378" width="3.08984375" style="2" customWidth="1"/>
    <col min="5379" max="5379" width="16.08984375" style="2" customWidth="1"/>
    <col min="5380" max="5380" width="2.90625" style="2" customWidth="1"/>
    <col min="5381" max="5381" width="15.36328125" style="2" customWidth="1"/>
    <col min="5382" max="5382" width="3.54296875" style="2" customWidth="1"/>
    <col min="5383" max="5383" width="13.90625" style="2" bestFit="1" customWidth="1"/>
    <col min="5384" max="5384" width="2.90625" style="2" customWidth="1"/>
    <col min="5385" max="5385" width="13.90625" style="2" customWidth="1"/>
    <col min="5386" max="5386" width="3.90625" style="2" customWidth="1"/>
    <col min="5387" max="5387" width="12.54296875" style="2" customWidth="1"/>
    <col min="5388" max="5622" width="11.36328125" style="2"/>
    <col min="5623" max="5623" width="6.453125" style="2" customWidth="1"/>
    <col min="5624" max="5624" width="4.36328125" style="2" customWidth="1"/>
    <col min="5625" max="5625" width="64.453125" style="2" customWidth="1"/>
    <col min="5626" max="5626" width="2.36328125" style="2" customWidth="1"/>
    <col min="5627" max="5627" width="14.08984375" style="2" customWidth="1"/>
    <col min="5628" max="5628" width="3.36328125" style="2" customWidth="1"/>
    <col min="5629" max="5629" width="12.54296875" style="2" customWidth="1"/>
    <col min="5630" max="5630" width="2.90625" style="2" customWidth="1"/>
    <col min="5631" max="5631" width="20.6328125" style="2" customWidth="1"/>
    <col min="5632" max="5632" width="2.453125" style="2" customWidth="1"/>
    <col min="5633" max="5633" width="16" style="2" customWidth="1"/>
    <col min="5634" max="5634" width="3.08984375" style="2" customWidth="1"/>
    <col min="5635" max="5635" width="16.08984375" style="2" customWidth="1"/>
    <col min="5636" max="5636" width="2.90625" style="2" customWidth="1"/>
    <col min="5637" max="5637" width="15.36328125" style="2" customWidth="1"/>
    <col min="5638" max="5638" width="3.54296875" style="2" customWidth="1"/>
    <col min="5639" max="5639" width="13.90625" style="2" bestFit="1" customWidth="1"/>
    <col min="5640" max="5640" width="2.90625" style="2" customWidth="1"/>
    <col min="5641" max="5641" width="13.90625" style="2" customWidth="1"/>
    <col min="5642" max="5642" width="3.90625" style="2" customWidth="1"/>
    <col min="5643" max="5643" width="12.54296875" style="2" customWidth="1"/>
    <col min="5644" max="5878" width="11.36328125" style="2"/>
    <col min="5879" max="5879" width="6.453125" style="2" customWidth="1"/>
    <col min="5880" max="5880" width="4.36328125" style="2" customWidth="1"/>
    <col min="5881" max="5881" width="64.453125" style="2" customWidth="1"/>
    <col min="5882" max="5882" width="2.36328125" style="2" customWidth="1"/>
    <col min="5883" max="5883" width="14.08984375" style="2" customWidth="1"/>
    <col min="5884" max="5884" width="3.36328125" style="2" customWidth="1"/>
    <col min="5885" max="5885" width="12.54296875" style="2" customWidth="1"/>
    <col min="5886" max="5886" width="2.90625" style="2" customWidth="1"/>
    <col min="5887" max="5887" width="20.6328125" style="2" customWidth="1"/>
    <col min="5888" max="5888" width="2.453125" style="2" customWidth="1"/>
    <col min="5889" max="5889" width="16" style="2" customWidth="1"/>
    <col min="5890" max="5890" width="3.08984375" style="2" customWidth="1"/>
    <col min="5891" max="5891" width="16.08984375" style="2" customWidth="1"/>
    <col min="5892" max="5892" width="2.90625" style="2" customWidth="1"/>
    <col min="5893" max="5893" width="15.36328125" style="2" customWidth="1"/>
    <col min="5894" max="5894" width="3.54296875" style="2" customWidth="1"/>
    <col min="5895" max="5895" width="13.90625" style="2" bestFit="1" customWidth="1"/>
    <col min="5896" max="5896" width="2.90625" style="2" customWidth="1"/>
    <col min="5897" max="5897" width="13.90625" style="2" customWidth="1"/>
    <col min="5898" max="5898" width="3.90625" style="2" customWidth="1"/>
    <col min="5899" max="5899" width="12.54296875" style="2" customWidth="1"/>
    <col min="5900" max="6134" width="11.36328125" style="2"/>
    <col min="6135" max="6135" width="6.453125" style="2" customWidth="1"/>
    <col min="6136" max="6136" width="4.36328125" style="2" customWidth="1"/>
    <col min="6137" max="6137" width="64.453125" style="2" customWidth="1"/>
    <col min="6138" max="6138" width="2.36328125" style="2" customWidth="1"/>
    <col min="6139" max="6139" width="14.08984375" style="2" customWidth="1"/>
    <col min="6140" max="6140" width="3.36328125" style="2" customWidth="1"/>
    <col min="6141" max="6141" width="12.54296875" style="2" customWidth="1"/>
    <col min="6142" max="6142" width="2.90625" style="2" customWidth="1"/>
    <col min="6143" max="6143" width="20.6328125" style="2" customWidth="1"/>
    <col min="6144" max="6144" width="2.453125" style="2" customWidth="1"/>
    <col min="6145" max="6145" width="16" style="2" customWidth="1"/>
    <col min="6146" max="6146" width="3.08984375" style="2" customWidth="1"/>
    <col min="6147" max="6147" width="16.08984375" style="2" customWidth="1"/>
    <col min="6148" max="6148" width="2.90625" style="2" customWidth="1"/>
    <col min="6149" max="6149" width="15.36328125" style="2" customWidth="1"/>
    <col min="6150" max="6150" width="3.54296875" style="2" customWidth="1"/>
    <col min="6151" max="6151" width="13.90625" style="2" bestFit="1" customWidth="1"/>
    <col min="6152" max="6152" width="2.90625" style="2" customWidth="1"/>
    <col min="6153" max="6153" width="13.90625" style="2" customWidth="1"/>
    <col min="6154" max="6154" width="3.90625" style="2" customWidth="1"/>
    <col min="6155" max="6155" width="12.54296875" style="2" customWidth="1"/>
    <col min="6156" max="6390" width="11.36328125" style="2"/>
    <col min="6391" max="6391" width="6.453125" style="2" customWidth="1"/>
    <col min="6392" max="6392" width="4.36328125" style="2" customWidth="1"/>
    <col min="6393" max="6393" width="64.453125" style="2" customWidth="1"/>
    <col min="6394" max="6394" width="2.36328125" style="2" customWidth="1"/>
    <col min="6395" max="6395" width="14.08984375" style="2" customWidth="1"/>
    <col min="6396" max="6396" width="3.36328125" style="2" customWidth="1"/>
    <col min="6397" max="6397" width="12.54296875" style="2" customWidth="1"/>
    <col min="6398" max="6398" width="2.90625" style="2" customWidth="1"/>
    <col min="6399" max="6399" width="20.6328125" style="2" customWidth="1"/>
    <col min="6400" max="6400" width="2.453125" style="2" customWidth="1"/>
    <col min="6401" max="6401" width="16" style="2" customWidth="1"/>
    <col min="6402" max="6402" width="3.08984375" style="2" customWidth="1"/>
    <col min="6403" max="6403" width="16.08984375" style="2" customWidth="1"/>
    <col min="6404" max="6404" width="2.90625" style="2" customWidth="1"/>
    <col min="6405" max="6405" width="15.36328125" style="2" customWidth="1"/>
    <col min="6406" max="6406" width="3.54296875" style="2" customWidth="1"/>
    <col min="6407" max="6407" width="13.90625" style="2" bestFit="1" customWidth="1"/>
    <col min="6408" max="6408" width="2.90625" style="2" customWidth="1"/>
    <col min="6409" max="6409" width="13.90625" style="2" customWidth="1"/>
    <col min="6410" max="6410" width="3.90625" style="2" customWidth="1"/>
    <col min="6411" max="6411" width="12.54296875" style="2" customWidth="1"/>
    <col min="6412" max="6646" width="11.36328125" style="2"/>
    <col min="6647" max="6647" width="6.453125" style="2" customWidth="1"/>
    <col min="6648" max="6648" width="4.36328125" style="2" customWidth="1"/>
    <col min="6649" max="6649" width="64.453125" style="2" customWidth="1"/>
    <col min="6650" max="6650" width="2.36328125" style="2" customWidth="1"/>
    <col min="6651" max="6651" width="14.08984375" style="2" customWidth="1"/>
    <col min="6652" max="6652" width="3.36328125" style="2" customWidth="1"/>
    <col min="6653" max="6653" width="12.54296875" style="2" customWidth="1"/>
    <col min="6654" max="6654" width="2.90625" style="2" customWidth="1"/>
    <col min="6655" max="6655" width="20.6328125" style="2" customWidth="1"/>
    <col min="6656" max="6656" width="2.453125" style="2" customWidth="1"/>
    <col min="6657" max="6657" width="16" style="2" customWidth="1"/>
    <col min="6658" max="6658" width="3.08984375" style="2" customWidth="1"/>
    <col min="6659" max="6659" width="16.08984375" style="2" customWidth="1"/>
    <col min="6660" max="6660" width="2.90625" style="2" customWidth="1"/>
    <col min="6661" max="6661" width="15.36328125" style="2" customWidth="1"/>
    <col min="6662" max="6662" width="3.54296875" style="2" customWidth="1"/>
    <col min="6663" max="6663" width="13.90625" style="2" bestFit="1" customWidth="1"/>
    <col min="6664" max="6664" width="2.90625" style="2" customWidth="1"/>
    <col min="6665" max="6665" width="13.90625" style="2" customWidth="1"/>
    <col min="6666" max="6666" width="3.90625" style="2" customWidth="1"/>
    <col min="6667" max="6667" width="12.54296875" style="2" customWidth="1"/>
    <col min="6668" max="6902" width="11.36328125" style="2"/>
    <col min="6903" max="6903" width="6.453125" style="2" customWidth="1"/>
    <col min="6904" max="6904" width="4.36328125" style="2" customWidth="1"/>
    <col min="6905" max="6905" width="64.453125" style="2" customWidth="1"/>
    <col min="6906" max="6906" width="2.36328125" style="2" customWidth="1"/>
    <col min="6907" max="6907" width="14.08984375" style="2" customWidth="1"/>
    <col min="6908" max="6908" width="3.36328125" style="2" customWidth="1"/>
    <col min="6909" max="6909" width="12.54296875" style="2" customWidth="1"/>
    <col min="6910" max="6910" width="2.90625" style="2" customWidth="1"/>
    <col min="6911" max="6911" width="20.6328125" style="2" customWidth="1"/>
    <col min="6912" max="6912" width="2.453125" style="2" customWidth="1"/>
    <col min="6913" max="6913" width="16" style="2" customWidth="1"/>
    <col min="6914" max="6914" width="3.08984375" style="2" customWidth="1"/>
    <col min="6915" max="6915" width="16.08984375" style="2" customWidth="1"/>
    <col min="6916" max="6916" width="2.90625" style="2" customWidth="1"/>
    <col min="6917" max="6917" width="15.36328125" style="2" customWidth="1"/>
    <col min="6918" max="6918" width="3.54296875" style="2" customWidth="1"/>
    <col min="6919" max="6919" width="13.90625" style="2" bestFit="1" customWidth="1"/>
    <col min="6920" max="6920" width="2.90625" style="2" customWidth="1"/>
    <col min="6921" max="6921" width="13.90625" style="2" customWidth="1"/>
    <col min="6922" max="6922" width="3.90625" style="2" customWidth="1"/>
    <col min="6923" max="6923" width="12.54296875" style="2" customWidth="1"/>
    <col min="6924" max="7158" width="11.36328125" style="2"/>
    <col min="7159" max="7159" width="6.453125" style="2" customWidth="1"/>
    <col min="7160" max="7160" width="4.36328125" style="2" customWidth="1"/>
    <col min="7161" max="7161" width="64.453125" style="2" customWidth="1"/>
    <col min="7162" max="7162" width="2.36328125" style="2" customWidth="1"/>
    <col min="7163" max="7163" width="14.08984375" style="2" customWidth="1"/>
    <col min="7164" max="7164" width="3.36328125" style="2" customWidth="1"/>
    <col min="7165" max="7165" width="12.54296875" style="2" customWidth="1"/>
    <col min="7166" max="7166" width="2.90625" style="2" customWidth="1"/>
    <col min="7167" max="7167" width="20.6328125" style="2" customWidth="1"/>
    <col min="7168" max="7168" width="2.453125" style="2" customWidth="1"/>
    <col min="7169" max="7169" width="16" style="2" customWidth="1"/>
    <col min="7170" max="7170" width="3.08984375" style="2" customWidth="1"/>
    <col min="7171" max="7171" width="16.08984375" style="2" customWidth="1"/>
    <col min="7172" max="7172" width="2.90625" style="2" customWidth="1"/>
    <col min="7173" max="7173" width="15.36328125" style="2" customWidth="1"/>
    <col min="7174" max="7174" width="3.54296875" style="2" customWidth="1"/>
    <col min="7175" max="7175" width="13.90625" style="2" bestFit="1" customWidth="1"/>
    <col min="7176" max="7176" width="2.90625" style="2" customWidth="1"/>
    <col min="7177" max="7177" width="13.90625" style="2" customWidth="1"/>
    <col min="7178" max="7178" width="3.90625" style="2" customWidth="1"/>
    <col min="7179" max="7179" width="12.54296875" style="2" customWidth="1"/>
    <col min="7180" max="7414" width="11.36328125" style="2"/>
    <col min="7415" max="7415" width="6.453125" style="2" customWidth="1"/>
    <col min="7416" max="7416" width="4.36328125" style="2" customWidth="1"/>
    <col min="7417" max="7417" width="64.453125" style="2" customWidth="1"/>
    <col min="7418" max="7418" width="2.36328125" style="2" customWidth="1"/>
    <col min="7419" max="7419" width="14.08984375" style="2" customWidth="1"/>
    <col min="7420" max="7420" width="3.36328125" style="2" customWidth="1"/>
    <col min="7421" max="7421" width="12.54296875" style="2" customWidth="1"/>
    <col min="7422" max="7422" width="2.90625" style="2" customWidth="1"/>
    <col min="7423" max="7423" width="20.6328125" style="2" customWidth="1"/>
    <col min="7424" max="7424" width="2.453125" style="2" customWidth="1"/>
    <col min="7425" max="7425" width="16" style="2" customWidth="1"/>
    <col min="7426" max="7426" width="3.08984375" style="2" customWidth="1"/>
    <col min="7427" max="7427" width="16.08984375" style="2" customWidth="1"/>
    <col min="7428" max="7428" width="2.90625" style="2" customWidth="1"/>
    <col min="7429" max="7429" width="15.36328125" style="2" customWidth="1"/>
    <col min="7430" max="7430" width="3.54296875" style="2" customWidth="1"/>
    <col min="7431" max="7431" width="13.90625" style="2" bestFit="1" customWidth="1"/>
    <col min="7432" max="7432" width="2.90625" style="2" customWidth="1"/>
    <col min="7433" max="7433" width="13.90625" style="2" customWidth="1"/>
    <col min="7434" max="7434" width="3.90625" style="2" customWidth="1"/>
    <col min="7435" max="7435" width="12.54296875" style="2" customWidth="1"/>
    <col min="7436" max="7670" width="11.36328125" style="2"/>
    <col min="7671" max="7671" width="6.453125" style="2" customWidth="1"/>
    <col min="7672" max="7672" width="4.36328125" style="2" customWidth="1"/>
    <col min="7673" max="7673" width="64.453125" style="2" customWidth="1"/>
    <col min="7674" max="7674" width="2.36328125" style="2" customWidth="1"/>
    <col min="7675" max="7675" width="14.08984375" style="2" customWidth="1"/>
    <col min="7676" max="7676" width="3.36328125" style="2" customWidth="1"/>
    <col min="7677" max="7677" width="12.54296875" style="2" customWidth="1"/>
    <col min="7678" max="7678" width="2.90625" style="2" customWidth="1"/>
    <col min="7679" max="7679" width="20.6328125" style="2" customWidth="1"/>
    <col min="7680" max="7680" width="2.453125" style="2" customWidth="1"/>
    <col min="7681" max="7681" width="16" style="2" customWidth="1"/>
    <col min="7682" max="7682" width="3.08984375" style="2" customWidth="1"/>
    <col min="7683" max="7683" width="16.08984375" style="2" customWidth="1"/>
    <col min="7684" max="7684" width="2.90625" style="2" customWidth="1"/>
    <col min="7685" max="7685" width="15.36328125" style="2" customWidth="1"/>
    <col min="7686" max="7686" width="3.54296875" style="2" customWidth="1"/>
    <col min="7687" max="7687" width="13.90625" style="2" bestFit="1" customWidth="1"/>
    <col min="7688" max="7688" width="2.90625" style="2" customWidth="1"/>
    <col min="7689" max="7689" width="13.90625" style="2" customWidth="1"/>
    <col min="7690" max="7690" width="3.90625" style="2" customWidth="1"/>
    <col min="7691" max="7691" width="12.54296875" style="2" customWidth="1"/>
    <col min="7692" max="7926" width="11.36328125" style="2"/>
    <col min="7927" max="7927" width="6.453125" style="2" customWidth="1"/>
    <col min="7928" max="7928" width="4.36328125" style="2" customWidth="1"/>
    <col min="7929" max="7929" width="64.453125" style="2" customWidth="1"/>
    <col min="7930" max="7930" width="2.36328125" style="2" customWidth="1"/>
    <col min="7931" max="7931" width="14.08984375" style="2" customWidth="1"/>
    <col min="7932" max="7932" width="3.36328125" style="2" customWidth="1"/>
    <col min="7933" max="7933" width="12.54296875" style="2" customWidth="1"/>
    <col min="7934" max="7934" width="2.90625" style="2" customWidth="1"/>
    <col min="7935" max="7935" width="20.6328125" style="2" customWidth="1"/>
    <col min="7936" max="7936" width="2.453125" style="2" customWidth="1"/>
    <col min="7937" max="7937" width="16" style="2" customWidth="1"/>
    <col min="7938" max="7938" width="3.08984375" style="2" customWidth="1"/>
    <col min="7939" max="7939" width="16.08984375" style="2" customWidth="1"/>
    <col min="7940" max="7940" width="2.90625" style="2" customWidth="1"/>
    <col min="7941" max="7941" width="15.36328125" style="2" customWidth="1"/>
    <col min="7942" max="7942" width="3.54296875" style="2" customWidth="1"/>
    <col min="7943" max="7943" width="13.90625" style="2" bestFit="1" customWidth="1"/>
    <col min="7944" max="7944" width="2.90625" style="2" customWidth="1"/>
    <col min="7945" max="7945" width="13.90625" style="2" customWidth="1"/>
    <col min="7946" max="7946" width="3.90625" style="2" customWidth="1"/>
    <col min="7947" max="7947" width="12.54296875" style="2" customWidth="1"/>
    <col min="7948" max="8182" width="11.36328125" style="2"/>
    <col min="8183" max="8183" width="6.453125" style="2" customWidth="1"/>
    <col min="8184" max="8184" width="4.36328125" style="2" customWidth="1"/>
    <col min="8185" max="8185" width="64.453125" style="2" customWidth="1"/>
    <col min="8186" max="8186" width="2.36328125" style="2" customWidth="1"/>
    <col min="8187" max="8187" width="14.08984375" style="2" customWidth="1"/>
    <col min="8188" max="8188" width="3.36328125" style="2" customWidth="1"/>
    <col min="8189" max="8189" width="12.54296875" style="2" customWidth="1"/>
    <col min="8190" max="8190" width="2.90625" style="2" customWidth="1"/>
    <col min="8191" max="8191" width="20.6328125" style="2" customWidth="1"/>
    <col min="8192" max="8192" width="2.453125" style="2" customWidth="1"/>
    <col min="8193" max="8193" width="16" style="2" customWidth="1"/>
    <col min="8194" max="8194" width="3.08984375" style="2" customWidth="1"/>
    <col min="8195" max="8195" width="16.08984375" style="2" customWidth="1"/>
    <col min="8196" max="8196" width="2.90625" style="2" customWidth="1"/>
    <col min="8197" max="8197" width="15.36328125" style="2" customWidth="1"/>
    <col min="8198" max="8198" width="3.54296875" style="2" customWidth="1"/>
    <col min="8199" max="8199" width="13.90625" style="2" bestFit="1" customWidth="1"/>
    <col min="8200" max="8200" width="2.90625" style="2" customWidth="1"/>
    <col min="8201" max="8201" width="13.90625" style="2" customWidth="1"/>
    <col min="8202" max="8202" width="3.90625" style="2" customWidth="1"/>
    <col min="8203" max="8203" width="12.54296875" style="2" customWidth="1"/>
    <col min="8204" max="8438" width="11.36328125" style="2"/>
    <col min="8439" max="8439" width="6.453125" style="2" customWidth="1"/>
    <col min="8440" max="8440" width="4.36328125" style="2" customWidth="1"/>
    <col min="8441" max="8441" width="64.453125" style="2" customWidth="1"/>
    <col min="8442" max="8442" width="2.36328125" style="2" customWidth="1"/>
    <col min="8443" max="8443" width="14.08984375" style="2" customWidth="1"/>
    <col min="8444" max="8444" width="3.36328125" style="2" customWidth="1"/>
    <col min="8445" max="8445" width="12.54296875" style="2" customWidth="1"/>
    <col min="8446" max="8446" width="2.90625" style="2" customWidth="1"/>
    <col min="8447" max="8447" width="20.6328125" style="2" customWidth="1"/>
    <col min="8448" max="8448" width="2.453125" style="2" customWidth="1"/>
    <col min="8449" max="8449" width="16" style="2" customWidth="1"/>
    <col min="8450" max="8450" width="3.08984375" style="2" customWidth="1"/>
    <col min="8451" max="8451" width="16.08984375" style="2" customWidth="1"/>
    <col min="8452" max="8452" width="2.90625" style="2" customWidth="1"/>
    <col min="8453" max="8453" width="15.36328125" style="2" customWidth="1"/>
    <col min="8454" max="8454" width="3.54296875" style="2" customWidth="1"/>
    <col min="8455" max="8455" width="13.90625" style="2" bestFit="1" customWidth="1"/>
    <col min="8456" max="8456" width="2.90625" style="2" customWidth="1"/>
    <col min="8457" max="8457" width="13.90625" style="2" customWidth="1"/>
    <col min="8458" max="8458" width="3.90625" style="2" customWidth="1"/>
    <col min="8459" max="8459" width="12.54296875" style="2" customWidth="1"/>
    <col min="8460" max="8694" width="11.36328125" style="2"/>
    <col min="8695" max="8695" width="6.453125" style="2" customWidth="1"/>
    <col min="8696" max="8696" width="4.36328125" style="2" customWidth="1"/>
    <col min="8697" max="8697" width="64.453125" style="2" customWidth="1"/>
    <col min="8698" max="8698" width="2.36328125" style="2" customWidth="1"/>
    <col min="8699" max="8699" width="14.08984375" style="2" customWidth="1"/>
    <col min="8700" max="8700" width="3.36328125" style="2" customWidth="1"/>
    <col min="8701" max="8701" width="12.54296875" style="2" customWidth="1"/>
    <col min="8702" max="8702" width="2.90625" style="2" customWidth="1"/>
    <col min="8703" max="8703" width="20.6328125" style="2" customWidth="1"/>
    <col min="8704" max="8704" width="2.453125" style="2" customWidth="1"/>
    <col min="8705" max="8705" width="16" style="2" customWidth="1"/>
    <col min="8706" max="8706" width="3.08984375" style="2" customWidth="1"/>
    <col min="8707" max="8707" width="16.08984375" style="2" customWidth="1"/>
    <col min="8708" max="8708" width="2.90625" style="2" customWidth="1"/>
    <col min="8709" max="8709" width="15.36328125" style="2" customWidth="1"/>
    <col min="8710" max="8710" width="3.54296875" style="2" customWidth="1"/>
    <col min="8711" max="8711" width="13.90625" style="2" bestFit="1" customWidth="1"/>
    <col min="8712" max="8712" width="2.90625" style="2" customWidth="1"/>
    <col min="8713" max="8713" width="13.90625" style="2" customWidth="1"/>
    <col min="8714" max="8714" width="3.90625" style="2" customWidth="1"/>
    <col min="8715" max="8715" width="12.54296875" style="2" customWidth="1"/>
    <col min="8716" max="8950" width="11.36328125" style="2"/>
    <col min="8951" max="8951" width="6.453125" style="2" customWidth="1"/>
    <col min="8952" max="8952" width="4.36328125" style="2" customWidth="1"/>
    <col min="8953" max="8953" width="64.453125" style="2" customWidth="1"/>
    <col min="8954" max="8954" width="2.36328125" style="2" customWidth="1"/>
    <col min="8955" max="8955" width="14.08984375" style="2" customWidth="1"/>
    <col min="8956" max="8956" width="3.36328125" style="2" customWidth="1"/>
    <col min="8957" max="8957" width="12.54296875" style="2" customWidth="1"/>
    <col min="8958" max="8958" width="2.90625" style="2" customWidth="1"/>
    <col min="8959" max="8959" width="20.6328125" style="2" customWidth="1"/>
    <col min="8960" max="8960" width="2.453125" style="2" customWidth="1"/>
    <col min="8961" max="8961" width="16" style="2" customWidth="1"/>
    <col min="8962" max="8962" width="3.08984375" style="2" customWidth="1"/>
    <col min="8963" max="8963" width="16.08984375" style="2" customWidth="1"/>
    <col min="8964" max="8964" width="2.90625" style="2" customWidth="1"/>
    <col min="8965" max="8965" width="15.36328125" style="2" customWidth="1"/>
    <col min="8966" max="8966" width="3.54296875" style="2" customWidth="1"/>
    <col min="8967" max="8967" width="13.90625" style="2" bestFit="1" customWidth="1"/>
    <col min="8968" max="8968" width="2.90625" style="2" customWidth="1"/>
    <col min="8969" max="8969" width="13.90625" style="2" customWidth="1"/>
    <col min="8970" max="8970" width="3.90625" style="2" customWidth="1"/>
    <col min="8971" max="8971" width="12.54296875" style="2" customWidth="1"/>
    <col min="8972" max="9206" width="11.36328125" style="2"/>
    <col min="9207" max="9207" width="6.453125" style="2" customWidth="1"/>
    <col min="9208" max="9208" width="4.36328125" style="2" customWidth="1"/>
    <col min="9209" max="9209" width="64.453125" style="2" customWidth="1"/>
    <col min="9210" max="9210" width="2.36328125" style="2" customWidth="1"/>
    <col min="9211" max="9211" width="14.08984375" style="2" customWidth="1"/>
    <col min="9212" max="9212" width="3.36328125" style="2" customWidth="1"/>
    <col min="9213" max="9213" width="12.54296875" style="2" customWidth="1"/>
    <col min="9214" max="9214" width="2.90625" style="2" customWidth="1"/>
    <col min="9215" max="9215" width="20.6328125" style="2" customWidth="1"/>
    <col min="9216" max="9216" width="2.453125" style="2" customWidth="1"/>
    <col min="9217" max="9217" width="16" style="2" customWidth="1"/>
    <col min="9218" max="9218" width="3.08984375" style="2" customWidth="1"/>
    <col min="9219" max="9219" width="16.08984375" style="2" customWidth="1"/>
    <col min="9220" max="9220" width="2.90625" style="2" customWidth="1"/>
    <col min="9221" max="9221" width="15.36328125" style="2" customWidth="1"/>
    <col min="9222" max="9222" width="3.54296875" style="2" customWidth="1"/>
    <col min="9223" max="9223" width="13.90625" style="2" bestFit="1" customWidth="1"/>
    <col min="9224" max="9224" width="2.90625" style="2" customWidth="1"/>
    <col min="9225" max="9225" width="13.90625" style="2" customWidth="1"/>
    <col min="9226" max="9226" width="3.90625" style="2" customWidth="1"/>
    <col min="9227" max="9227" width="12.54296875" style="2" customWidth="1"/>
    <col min="9228" max="9462" width="11.36328125" style="2"/>
    <col min="9463" max="9463" width="6.453125" style="2" customWidth="1"/>
    <col min="9464" max="9464" width="4.36328125" style="2" customWidth="1"/>
    <col min="9465" max="9465" width="64.453125" style="2" customWidth="1"/>
    <col min="9466" max="9466" width="2.36328125" style="2" customWidth="1"/>
    <col min="9467" max="9467" width="14.08984375" style="2" customWidth="1"/>
    <col min="9468" max="9468" width="3.36328125" style="2" customWidth="1"/>
    <col min="9469" max="9469" width="12.54296875" style="2" customWidth="1"/>
    <col min="9470" max="9470" width="2.90625" style="2" customWidth="1"/>
    <col min="9471" max="9471" width="20.6328125" style="2" customWidth="1"/>
    <col min="9472" max="9472" width="2.453125" style="2" customWidth="1"/>
    <col min="9473" max="9473" width="16" style="2" customWidth="1"/>
    <col min="9474" max="9474" width="3.08984375" style="2" customWidth="1"/>
    <col min="9475" max="9475" width="16.08984375" style="2" customWidth="1"/>
    <col min="9476" max="9476" width="2.90625" style="2" customWidth="1"/>
    <col min="9477" max="9477" width="15.36328125" style="2" customWidth="1"/>
    <col min="9478" max="9478" width="3.54296875" style="2" customWidth="1"/>
    <col min="9479" max="9479" width="13.90625" style="2" bestFit="1" customWidth="1"/>
    <col min="9480" max="9480" width="2.90625" style="2" customWidth="1"/>
    <col min="9481" max="9481" width="13.90625" style="2" customWidth="1"/>
    <col min="9482" max="9482" width="3.90625" style="2" customWidth="1"/>
    <col min="9483" max="9483" width="12.54296875" style="2" customWidth="1"/>
    <col min="9484" max="9718" width="11.36328125" style="2"/>
    <col min="9719" max="9719" width="6.453125" style="2" customWidth="1"/>
    <col min="9720" max="9720" width="4.36328125" style="2" customWidth="1"/>
    <col min="9721" max="9721" width="64.453125" style="2" customWidth="1"/>
    <col min="9722" max="9722" width="2.36328125" style="2" customWidth="1"/>
    <col min="9723" max="9723" width="14.08984375" style="2" customWidth="1"/>
    <col min="9724" max="9724" width="3.36328125" style="2" customWidth="1"/>
    <col min="9725" max="9725" width="12.54296875" style="2" customWidth="1"/>
    <col min="9726" max="9726" width="2.90625" style="2" customWidth="1"/>
    <col min="9727" max="9727" width="20.6328125" style="2" customWidth="1"/>
    <col min="9728" max="9728" width="2.453125" style="2" customWidth="1"/>
    <col min="9729" max="9729" width="16" style="2" customWidth="1"/>
    <col min="9730" max="9730" width="3.08984375" style="2" customWidth="1"/>
    <col min="9731" max="9731" width="16.08984375" style="2" customWidth="1"/>
    <col min="9732" max="9732" width="2.90625" style="2" customWidth="1"/>
    <col min="9733" max="9733" width="15.36328125" style="2" customWidth="1"/>
    <col min="9734" max="9734" width="3.54296875" style="2" customWidth="1"/>
    <col min="9735" max="9735" width="13.90625" style="2" bestFit="1" customWidth="1"/>
    <col min="9736" max="9736" width="2.90625" style="2" customWidth="1"/>
    <col min="9737" max="9737" width="13.90625" style="2" customWidth="1"/>
    <col min="9738" max="9738" width="3.90625" style="2" customWidth="1"/>
    <col min="9739" max="9739" width="12.54296875" style="2" customWidth="1"/>
    <col min="9740" max="9974" width="11.36328125" style="2"/>
    <col min="9975" max="9975" width="6.453125" style="2" customWidth="1"/>
    <col min="9976" max="9976" width="4.36328125" style="2" customWidth="1"/>
    <col min="9977" max="9977" width="64.453125" style="2" customWidth="1"/>
    <col min="9978" max="9978" width="2.36328125" style="2" customWidth="1"/>
    <col min="9979" max="9979" width="14.08984375" style="2" customWidth="1"/>
    <col min="9980" max="9980" width="3.36328125" style="2" customWidth="1"/>
    <col min="9981" max="9981" width="12.54296875" style="2" customWidth="1"/>
    <col min="9982" max="9982" width="2.90625" style="2" customWidth="1"/>
    <col min="9983" max="9983" width="20.6328125" style="2" customWidth="1"/>
    <col min="9984" max="9984" width="2.453125" style="2" customWidth="1"/>
    <col min="9985" max="9985" width="16" style="2" customWidth="1"/>
    <col min="9986" max="9986" width="3.08984375" style="2" customWidth="1"/>
    <col min="9987" max="9987" width="16.08984375" style="2" customWidth="1"/>
    <col min="9988" max="9988" width="2.90625" style="2" customWidth="1"/>
    <col min="9989" max="9989" width="15.36328125" style="2" customWidth="1"/>
    <col min="9990" max="9990" width="3.54296875" style="2" customWidth="1"/>
    <col min="9991" max="9991" width="13.90625" style="2" bestFit="1" customWidth="1"/>
    <col min="9992" max="9992" width="2.90625" style="2" customWidth="1"/>
    <col min="9993" max="9993" width="13.90625" style="2" customWidth="1"/>
    <col min="9994" max="9994" width="3.90625" style="2" customWidth="1"/>
    <col min="9995" max="9995" width="12.54296875" style="2" customWidth="1"/>
    <col min="9996" max="10230" width="11.36328125" style="2"/>
    <col min="10231" max="10231" width="6.453125" style="2" customWidth="1"/>
    <col min="10232" max="10232" width="4.36328125" style="2" customWidth="1"/>
    <col min="10233" max="10233" width="64.453125" style="2" customWidth="1"/>
    <col min="10234" max="10234" width="2.36328125" style="2" customWidth="1"/>
    <col min="10235" max="10235" width="14.08984375" style="2" customWidth="1"/>
    <col min="10236" max="10236" width="3.36328125" style="2" customWidth="1"/>
    <col min="10237" max="10237" width="12.54296875" style="2" customWidth="1"/>
    <col min="10238" max="10238" width="2.90625" style="2" customWidth="1"/>
    <col min="10239" max="10239" width="20.6328125" style="2" customWidth="1"/>
    <col min="10240" max="10240" width="2.453125" style="2" customWidth="1"/>
    <col min="10241" max="10241" width="16" style="2" customWidth="1"/>
    <col min="10242" max="10242" width="3.08984375" style="2" customWidth="1"/>
    <col min="10243" max="10243" width="16.08984375" style="2" customWidth="1"/>
    <col min="10244" max="10244" width="2.90625" style="2" customWidth="1"/>
    <col min="10245" max="10245" width="15.36328125" style="2" customWidth="1"/>
    <col min="10246" max="10246" width="3.54296875" style="2" customWidth="1"/>
    <col min="10247" max="10247" width="13.90625" style="2" bestFit="1" customWidth="1"/>
    <col min="10248" max="10248" width="2.90625" style="2" customWidth="1"/>
    <col min="10249" max="10249" width="13.90625" style="2" customWidth="1"/>
    <col min="10250" max="10250" width="3.90625" style="2" customWidth="1"/>
    <col min="10251" max="10251" width="12.54296875" style="2" customWidth="1"/>
    <col min="10252" max="10486" width="11.36328125" style="2"/>
    <col min="10487" max="10487" width="6.453125" style="2" customWidth="1"/>
    <col min="10488" max="10488" width="4.36328125" style="2" customWidth="1"/>
    <col min="10489" max="10489" width="64.453125" style="2" customWidth="1"/>
    <col min="10490" max="10490" width="2.36328125" style="2" customWidth="1"/>
    <col min="10491" max="10491" width="14.08984375" style="2" customWidth="1"/>
    <col min="10492" max="10492" width="3.36328125" style="2" customWidth="1"/>
    <col min="10493" max="10493" width="12.54296875" style="2" customWidth="1"/>
    <col min="10494" max="10494" width="2.90625" style="2" customWidth="1"/>
    <col min="10495" max="10495" width="20.6328125" style="2" customWidth="1"/>
    <col min="10496" max="10496" width="2.453125" style="2" customWidth="1"/>
    <col min="10497" max="10497" width="16" style="2" customWidth="1"/>
    <col min="10498" max="10498" width="3.08984375" style="2" customWidth="1"/>
    <col min="10499" max="10499" width="16.08984375" style="2" customWidth="1"/>
    <col min="10500" max="10500" width="2.90625" style="2" customWidth="1"/>
    <col min="10501" max="10501" width="15.36328125" style="2" customWidth="1"/>
    <col min="10502" max="10502" width="3.54296875" style="2" customWidth="1"/>
    <col min="10503" max="10503" width="13.90625" style="2" bestFit="1" customWidth="1"/>
    <col min="10504" max="10504" width="2.90625" style="2" customWidth="1"/>
    <col min="10505" max="10505" width="13.90625" style="2" customWidth="1"/>
    <col min="10506" max="10506" width="3.90625" style="2" customWidth="1"/>
    <col min="10507" max="10507" width="12.54296875" style="2" customWidth="1"/>
    <col min="10508" max="10742" width="11.36328125" style="2"/>
    <col min="10743" max="10743" width="6.453125" style="2" customWidth="1"/>
    <col min="10744" max="10744" width="4.36328125" style="2" customWidth="1"/>
    <col min="10745" max="10745" width="64.453125" style="2" customWidth="1"/>
    <col min="10746" max="10746" width="2.36328125" style="2" customWidth="1"/>
    <col min="10747" max="10747" width="14.08984375" style="2" customWidth="1"/>
    <col min="10748" max="10748" width="3.36328125" style="2" customWidth="1"/>
    <col min="10749" max="10749" width="12.54296875" style="2" customWidth="1"/>
    <col min="10750" max="10750" width="2.90625" style="2" customWidth="1"/>
    <col min="10751" max="10751" width="20.6328125" style="2" customWidth="1"/>
    <col min="10752" max="10752" width="2.453125" style="2" customWidth="1"/>
    <col min="10753" max="10753" width="16" style="2" customWidth="1"/>
    <col min="10754" max="10754" width="3.08984375" style="2" customWidth="1"/>
    <col min="10755" max="10755" width="16.08984375" style="2" customWidth="1"/>
    <col min="10756" max="10756" width="2.90625" style="2" customWidth="1"/>
    <col min="10757" max="10757" width="15.36328125" style="2" customWidth="1"/>
    <col min="10758" max="10758" width="3.54296875" style="2" customWidth="1"/>
    <col min="10759" max="10759" width="13.90625" style="2" bestFit="1" customWidth="1"/>
    <col min="10760" max="10760" width="2.90625" style="2" customWidth="1"/>
    <col min="10761" max="10761" width="13.90625" style="2" customWidth="1"/>
    <col min="10762" max="10762" width="3.90625" style="2" customWidth="1"/>
    <col min="10763" max="10763" width="12.54296875" style="2" customWidth="1"/>
    <col min="10764" max="10998" width="11.36328125" style="2"/>
    <col min="10999" max="10999" width="6.453125" style="2" customWidth="1"/>
    <col min="11000" max="11000" width="4.36328125" style="2" customWidth="1"/>
    <col min="11001" max="11001" width="64.453125" style="2" customWidth="1"/>
    <col min="11002" max="11002" width="2.36328125" style="2" customWidth="1"/>
    <col min="11003" max="11003" width="14.08984375" style="2" customWidth="1"/>
    <col min="11004" max="11004" width="3.36328125" style="2" customWidth="1"/>
    <col min="11005" max="11005" width="12.54296875" style="2" customWidth="1"/>
    <col min="11006" max="11006" width="2.90625" style="2" customWidth="1"/>
    <col min="11007" max="11007" width="20.6328125" style="2" customWidth="1"/>
    <col min="11008" max="11008" width="2.453125" style="2" customWidth="1"/>
    <col min="11009" max="11009" width="16" style="2" customWidth="1"/>
    <col min="11010" max="11010" width="3.08984375" style="2" customWidth="1"/>
    <col min="11011" max="11011" width="16.08984375" style="2" customWidth="1"/>
    <col min="11012" max="11012" width="2.90625" style="2" customWidth="1"/>
    <col min="11013" max="11013" width="15.36328125" style="2" customWidth="1"/>
    <col min="11014" max="11014" width="3.54296875" style="2" customWidth="1"/>
    <col min="11015" max="11015" width="13.90625" style="2" bestFit="1" customWidth="1"/>
    <col min="11016" max="11016" width="2.90625" style="2" customWidth="1"/>
    <col min="11017" max="11017" width="13.90625" style="2" customWidth="1"/>
    <col min="11018" max="11018" width="3.90625" style="2" customWidth="1"/>
    <col min="11019" max="11019" width="12.54296875" style="2" customWidth="1"/>
    <col min="11020" max="11254" width="11.36328125" style="2"/>
    <col min="11255" max="11255" width="6.453125" style="2" customWidth="1"/>
    <col min="11256" max="11256" width="4.36328125" style="2" customWidth="1"/>
    <col min="11257" max="11257" width="64.453125" style="2" customWidth="1"/>
    <col min="11258" max="11258" width="2.36328125" style="2" customWidth="1"/>
    <col min="11259" max="11259" width="14.08984375" style="2" customWidth="1"/>
    <col min="11260" max="11260" width="3.36328125" style="2" customWidth="1"/>
    <col min="11261" max="11261" width="12.54296875" style="2" customWidth="1"/>
    <col min="11262" max="11262" width="2.90625" style="2" customWidth="1"/>
    <col min="11263" max="11263" width="20.6328125" style="2" customWidth="1"/>
    <col min="11264" max="11264" width="2.453125" style="2" customWidth="1"/>
    <col min="11265" max="11265" width="16" style="2" customWidth="1"/>
    <col min="11266" max="11266" width="3.08984375" style="2" customWidth="1"/>
    <col min="11267" max="11267" width="16.08984375" style="2" customWidth="1"/>
    <col min="11268" max="11268" width="2.90625" style="2" customWidth="1"/>
    <col min="11269" max="11269" width="15.36328125" style="2" customWidth="1"/>
    <col min="11270" max="11270" width="3.54296875" style="2" customWidth="1"/>
    <col min="11271" max="11271" width="13.90625" style="2" bestFit="1" customWidth="1"/>
    <col min="11272" max="11272" width="2.90625" style="2" customWidth="1"/>
    <col min="11273" max="11273" width="13.90625" style="2" customWidth="1"/>
    <col min="11274" max="11274" width="3.90625" style="2" customWidth="1"/>
    <col min="11275" max="11275" width="12.54296875" style="2" customWidth="1"/>
    <col min="11276" max="11510" width="11.36328125" style="2"/>
    <col min="11511" max="11511" width="6.453125" style="2" customWidth="1"/>
    <col min="11512" max="11512" width="4.36328125" style="2" customWidth="1"/>
    <col min="11513" max="11513" width="64.453125" style="2" customWidth="1"/>
    <col min="11514" max="11514" width="2.36328125" style="2" customWidth="1"/>
    <col min="11515" max="11515" width="14.08984375" style="2" customWidth="1"/>
    <col min="11516" max="11516" width="3.36328125" style="2" customWidth="1"/>
    <col min="11517" max="11517" width="12.54296875" style="2" customWidth="1"/>
    <col min="11518" max="11518" width="2.90625" style="2" customWidth="1"/>
    <col min="11519" max="11519" width="20.6328125" style="2" customWidth="1"/>
    <col min="11520" max="11520" width="2.453125" style="2" customWidth="1"/>
    <col min="11521" max="11521" width="16" style="2" customWidth="1"/>
    <col min="11522" max="11522" width="3.08984375" style="2" customWidth="1"/>
    <col min="11523" max="11523" width="16.08984375" style="2" customWidth="1"/>
    <col min="11524" max="11524" width="2.90625" style="2" customWidth="1"/>
    <col min="11525" max="11525" width="15.36328125" style="2" customWidth="1"/>
    <col min="11526" max="11526" width="3.54296875" style="2" customWidth="1"/>
    <col min="11527" max="11527" width="13.90625" style="2" bestFit="1" customWidth="1"/>
    <col min="11528" max="11528" width="2.90625" style="2" customWidth="1"/>
    <col min="11529" max="11529" width="13.90625" style="2" customWidth="1"/>
    <col min="11530" max="11530" width="3.90625" style="2" customWidth="1"/>
    <col min="11531" max="11531" width="12.54296875" style="2" customWidth="1"/>
    <col min="11532" max="11766" width="11.36328125" style="2"/>
    <col min="11767" max="11767" width="6.453125" style="2" customWidth="1"/>
    <col min="11768" max="11768" width="4.36328125" style="2" customWidth="1"/>
    <col min="11769" max="11769" width="64.453125" style="2" customWidth="1"/>
    <col min="11770" max="11770" width="2.36328125" style="2" customWidth="1"/>
    <col min="11771" max="11771" width="14.08984375" style="2" customWidth="1"/>
    <col min="11772" max="11772" width="3.36328125" style="2" customWidth="1"/>
    <col min="11773" max="11773" width="12.54296875" style="2" customWidth="1"/>
    <col min="11774" max="11774" width="2.90625" style="2" customWidth="1"/>
    <col min="11775" max="11775" width="20.6328125" style="2" customWidth="1"/>
    <col min="11776" max="11776" width="2.453125" style="2" customWidth="1"/>
    <col min="11777" max="11777" width="16" style="2" customWidth="1"/>
    <col min="11778" max="11778" width="3.08984375" style="2" customWidth="1"/>
    <col min="11779" max="11779" width="16.08984375" style="2" customWidth="1"/>
    <col min="11780" max="11780" width="2.90625" style="2" customWidth="1"/>
    <col min="11781" max="11781" width="15.36328125" style="2" customWidth="1"/>
    <col min="11782" max="11782" width="3.54296875" style="2" customWidth="1"/>
    <col min="11783" max="11783" width="13.90625" style="2" bestFit="1" customWidth="1"/>
    <col min="11784" max="11784" width="2.90625" style="2" customWidth="1"/>
    <col min="11785" max="11785" width="13.90625" style="2" customWidth="1"/>
    <col min="11786" max="11786" width="3.90625" style="2" customWidth="1"/>
    <col min="11787" max="11787" width="12.54296875" style="2" customWidth="1"/>
    <col min="11788" max="12022" width="11.36328125" style="2"/>
    <col min="12023" max="12023" width="6.453125" style="2" customWidth="1"/>
    <col min="12024" max="12024" width="4.36328125" style="2" customWidth="1"/>
    <col min="12025" max="12025" width="64.453125" style="2" customWidth="1"/>
    <col min="12026" max="12026" width="2.36328125" style="2" customWidth="1"/>
    <col min="12027" max="12027" width="14.08984375" style="2" customWidth="1"/>
    <col min="12028" max="12028" width="3.36328125" style="2" customWidth="1"/>
    <col min="12029" max="12029" width="12.54296875" style="2" customWidth="1"/>
    <col min="12030" max="12030" width="2.90625" style="2" customWidth="1"/>
    <col min="12031" max="12031" width="20.6328125" style="2" customWidth="1"/>
    <col min="12032" max="12032" width="2.453125" style="2" customWidth="1"/>
    <col min="12033" max="12033" width="16" style="2" customWidth="1"/>
    <col min="12034" max="12034" width="3.08984375" style="2" customWidth="1"/>
    <col min="12035" max="12035" width="16.08984375" style="2" customWidth="1"/>
    <col min="12036" max="12036" width="2.90625" style="2" customWidth="1"/>
    <col min="12037" max="12037" width="15.36328125" style="2" customWidth="1"/>
    <col min="12038" max="12038" width="3.54296875" style="2" customWidth="1"/>
    <col min="12039" max="12039" width="13.90625" style="2" bestFit="1" customWidth="1"/>
    <col min="12040" max="12040" width="2.90625" style="2" customWidth="1"/>
    <col min="12041" max="12041" width="13.90625" style="2" customWidth="1"/>
    <col min="12042" max="12042" width="3.90625" style="2" customWidth="1"/>
    <col min="12043" max="12043" width="12.54296875" style="2" customWidth="1"/>
    <col min="12044" max="12278" width="11.36328125" style="2"/>
    <col min="12279" max="12279" width="6.453125" style="2" customWidth="1"/>
    <col min="12280" max="12280" width="4.36328125" style="2" customWidth="1"/>
    <col min="12281" max="12281" width="64.453125" style="2" customWidth="1"/>
    <col min="12282" max="12282" width="2.36328125" style="2" customWidth="1"/>
    <col min="12283" max="12283" width="14.08984375" style="2" customWidth="1"/>
    <col min="12284" max="12284" width="3.36328125" style="2" customWidth="1"/>
    <col min="12285" max="12285" width="12.54296875" style="2" customWidth="1"/>
    <col min="12286" max="12286" width="2.90625" style="2" customWidth="1"/>
    <col min="12287" max="12287" width="20.6328125" style="2" customWidth="1"/>
    <col min="12288" max="12288" width="2.453125" style="2" customWidth="1"/>
    <col min="12289" max="12289" width="16" style="2" customWidth="1"/>
    <col min="12290" max="12290" width="3.08984375" style="2" customWidth="1"/>
    <col min="12291" max="12291" width="16.08984375" style="2" customWidth="1"/>
    <col min="12292" max="12292" width="2.90625" style="2" customWidth="1"/>
    <col min="12293" max="12293" width="15.36328125" style="2" customWidth="1"/>
    <col min="12294" max="12294" width="3.54296875" style="2" customWidth="1"/>
    <col min="12295" max="12295" width="13.90625" style="2" bestFit="1" customWidth="1"/>
    <col min="12296" max="12296" width="2.90625" style="2" customWidth="1"/>
    <col min="12297" max="12297" width="13.90625" style="2" customWidth="1"/>
    <col min="12298" max="12298" width="3.90625" style="2" customWidth="1"/>
    <col min="12299" max="12299" width="12.54296875" style="2" customWidth="1"/>
    <col min="12300" max="12534" width="11.36328125" style="2"/>
    <col min="12535" max="12535" width="6.453125" style="2" customWidth="1"/>
    <col min="12536" max="12536" width="4.36328125" style="2" customWidth="1"/>
    <col min="12537" max="12537" width="64.453125" style="2" customWidth="1"/>
    <col min="12538" max="12538" width="2.36328125" style="2" customWidth="1"/>
    <col min="12539" max="12539" width="14.08984375" style="2" customWidth="1"/>
    <col min="12540" max="12540" width="3.36328125" style="2" customWidth="1"/>
    <col min="12541" max="12541" width="12.54296875" style="2" customWidth="1"/>
    <col min="12542" max="12542" width="2.90625" style="2" customWidth="1"/>
    <col min="12543" max="12543" width="20.6328125" style="2" customWidth="1"/>
    <col min="12544" max="12544" width="2.453125" style="2" customWidth="1"/>
    <col min="12545" max="12545" width="16" style="2" customWidth="1"/>
    <col min="12546" max="12546" width="3.08984375" style="2" customWidth="1"/>
    <col min="12547" max="12547" width="16.08984375" style="2" customWidth="1"/>
    <col min="12548" max="12548" width="2.90625" style="2" customWidth="1"/>
    <col min="12549" max="12549" width="15.36328125" style="2" customWidth="1"/>
    <col min="12550" max="12550" width="3.54296875" style="2" customWidth="1"/>
    <col min="12551" max="12551" width="13.90625" style="2" bestFit="1" customWidth="1"/>
    <col min="12552" max="12552" width="2.90625" style="2" customWidth="1"/>
    <col min="12553" max="12553" width="13.90625" style="2" customWidth="1"/>
    <col min="12554" max="12554" width="3.90625" style="2" customWidth="1"/>
    <col min="12555" max="12555" width="12.54296875" style="2" customWidth="1"/>
    <col min="12556" max="12790" width="11.36328125" style="2"/>
    <col min="12791" max="12791" width="6.453125" style="2" customWidth="1"/>
    <col min="12792" max="12792" width="4.36328125" style="2" customWidth="1"/>
    <col min="12793" max="12793" width="64.453125" style="2" customWidth="1"/>
    <col min="12794" max="12794" width="2.36328125" style="2" customWidth="1"/>
    <col min="12795" max="12795" width="14.08984375" style="2" customWidth="1"/>
    <col min="12796" max="12796" width="3.36328125" style="2" customWidth="1"/>
    <col min="12797" max="12797" width="12.54296875" style="2" customWidth="1"/>
    <col min="12798" max="12798" width="2.90625" style="2" customWidth="1"/>
    <col min="12799" max="12799" width="20.6328125" style="2" customWidth="1"/>
    <col min="12800" max="12800" width="2.453125" style="2" customWidth="1"/>
    <col min="12801" max="12801" width="16" style="2" customWidth="1"/>
    <col min="12802" max="12802" width="3.08984375" style="2" customWidth="1"/>
    <col min="12803" max="12803" width="16.08984375" style="2" customWidth="1"/>
    <col min="12804" max="12804" width="2.90625" style="2" customWidth="1"/>
    <col min="12805" max="12805" width="15.36328125" style="2" customWidth="1"/>
    <col min="12806" max="12806" width="3.54296875" style="2" customWidth="1"/>
    <col min="12807" max="12807" width="13.90625" style="2" bestFit="1" customWidth="1"/>
    <col min="12808" max="12808" width="2.90625" style="2" customWidth="1"/>
    <col min="12809" max="12809" width="13.90625" style="2" customWidth="1"/>
    <col min="12810" max="12810" width="3.90625" style="2" customWidth="1"/>
    <col min="12811" max="12811" width="12.54296875" style="2" customWidth="1"/>
    <col min="12812" max="13046" width="11.36328125" style="2"/>
    <col min="13047" max="13047" width="6.453125" style="2" customWidth="1"/>
    <col min="13048" max="13048" width="4.36328125" style="2" customWidth="1"/>
    <col min="13049" max="13049" width="64.453125" style="2" customWidth="1"/>
    <col min="13050" max="13050" width="2.36328125" style="2" customWidth="1"/>
    <col min="13051" max="13051" width="14.08984375" style="2" customWidth="1"/>
    <col min="13052" max="13052" width="3.36328125" style="2" customWidth="1"/>
    <col min="13053" max="13053" width="12.54296875" style="2" customWidth="1"/>
    <col min="13054" max="13054" width="2.90625" style="2" customWidth="1"/>
    <col min="13055" max="13055" width="20.6328125" style="2" customWidth="1"/>
    <col min="13056" max="13056" width="2.453125" style="2" customWidth="1"/>
    <col min="13057" max="13057" width="16" style="2" customWidth="1"/>
    <col min="13058" max="13058" width="3.08984375" style="2" customWidth="1"/>
    <col min="13059" max="13059" width="16.08984375" style="2" customWidth="1"/>
    <col min="13060" max="13060" width="2.90625" style="2" customWidth="1"/>
    <col min="13061" max="13061" width="15.36328125" style="2" customWidth="1"/>
    <col min="13062" max="13062" width="3.54296875" style="2" customWidth="1"/>
    <col min="13063" max="13063" width="13.90625" style="2" bestFit="1" customWidth="1"/>
    <col min="13064" max="13064" width="2.90625" style="2" customWidth="1"/>
    <col min="13065" max="13065" width="13.90625" style="2" customWidth="1"/>
    <col min="13066" max="13066" width="3.90625" style="2" customWidth="1"/>
    <col min="13067" max="13067" width="12.54296875" style="2" customWidth="1"/>
    <col min="13068" max="13302" width="11.36328125" style="2"/>
    <col min="13303" max="13303" width="6.453125" style="2" customWidth="1"/>
    <col min="13304" max="13304" width="4.36328125" style="2" customWidth="1"/>
    <col min="13305" max="13305" width="64.453125" style="2" customWidth="1"/>
    <col min="13306" max="13306" width="2.36328125" style="2" customWidth="1"/>
    <col min="13307" max="13307" width="14.08984375" style="2" customWidth="1"/>
    <col min="13308" max="13308" width="3.36328125" style="2" customWidth="1"/>
    <col min="13309" max="13309" width="12.54296875" style="2" customWidth="1"/>
    <col min="13310" max="13310" width="2.90625" style="2" customWidth="1"/>
    <col min="13311" max="13311" width="20.6328125" style="2" customWidth="1"/>
    <col min="13312" max="13312" width="2.453125" style="2" customWidth="1"/>
    <col min="13313" max="13313" width="16" style="2" customWidth="1"/>
    <col min="13314" max="13314" width="3.08984375" style="2" customWidth="1"/>
    <col min="13315" max="13315" width="16.08984375" style="2" customWidth="1"/>
    <col min="13316" max="13316" width="2.90625" style="2" customWidth="1"/>
    <col min="13317" max="13317" width="15.36328125" style="2" customWidth="1"/>
    <col min="13318" max="13318" width="3.54296875" style="2" customWidth="1"/>
    <col min="13319" max="13319" width="13.90625" style="2" bestFit="1" customWidth="1"/>
    <col min="13320" max="13320" width="2.90625" style="2" customWidth="1"/>
    <col min="13321" max="13321" width="13.90625" style="2" customWidth="1"/>
    <col min="13322" max="13322" width="3.90625" style="2" customWidth="1"/>
    <col min="13323" max="13323" width="12.54296875" style="2" customWidth="1"/>
    <col min="13324" max="13558" width="11.36328125" style="2"/>
    <col min="13559" max="13559" width="6.453125" style="2" customWidth="1"/>
    <col min="13560" max="13560" width="4.36328125" style="2" customWidth="1"/>
    <col min="13561" max="13561" width="64.453125" style="2" customWidth="1"/>
    <col min="13562" max="13562" width="2.36328125" style="2" customWidth="1"/>
    <col min="13563" max="13563" width="14.08984375" style="2" customWidth="1"/>
    <col min="13564" max="13564" width="3.36328125" style="2" customWidth="1"/>
    <col min="13565" max="13565" width="12.54296875" style="2" customWidth="1"/>
    <col min="13566" max="13566" width="2.90625" style="2" customWidth="1"/>
    <col min="13567" max="13567" width="20.6328125" style="2" customWidth="1"/>
    <col min="13568" max="13568" width="2.453125" style="2" customWidth="1"/>
    <col min="13569" max="13569" width="16" style="2" customWidth="1"/>
    <col min="13570" max="13570" width="3.08984375" style="2" customWidth="1"/>
    <col min="13571" max="13571" width="16.08984375" style="2" customWidth="1"/>
    <col min="13572" max="13572" width="2.90625" style="2" customWidth="1"/>
    <col min="13573" max="13573" width="15.36328125" style="2" customWidth="1"/>
    <col min="13574" max="13574" width="3.54296875" style="2" customWidth="1"/>
    <col min="13575" max="13575" width="13.90625" style="2" bestFit="1" customWidth="1"/>
    <col min="13576" max="13576" width="2.90625" style="2" customWidth="1"/>
    <col min="13577" max="13577" width="13.90625" style="2" customWidth="1"/>
    <col min="13578" max="13578" width="3.90625" style="2" customWidth="1"/>
    <col min="13579" max="13579" width="12.54296875" style="2" customWidth="1"/>
    <col min="13580" max="13814" width="11.36328125" style="2"/>
    <col min="13815" max="13815" width="6.453125" style="2" customWidth="1"/>
    <col min="13816" max="13816" width="4.36328125" style="2" customWidth="1"/>
    <col min="13817" max="13817" width="64.453125" style="2" customWidth="1"/>
    <col min="13818" max="13818" width="2.36328125" style="2" customWidth="1"/>
    <col min="13819" max="13819" width="14.08984375" style="2" customWidth="1"/>
    <col min="13820" max="13820" width="3.36328125" style="2" customWidth="1"/>
    <col min="13821" max="13821" width="12.54296875" style="2" customWidth="1"/>
    <col min="13822" max="13822" width="2.90625" style="2" customWidth="1"/>
    <col min="13823" max="13823" width="20.6328125" style="2" customWidth="1"/>
    <col min="13824" max="13824" width="2.453125" style="2" customWidth="1"/>
    <col min="13825" max="13825" width="16" style="2" customWidth="1"/>
    <col min="13826" max="13826" width="3.08984375" style="2" customWidth="1"/>
    <col min="13827" max="13827" width="16.08984375" style="2" customWidth="1"/>
    <col min="13828" max="13828" width="2.90625" style="2" customWidth="1"/>
    <col min="13829" max="13829" width="15.36328125" style="2" customWidth="1"/>
    <col min="13830" max="13830" width="3.54296875" style="2" customWidth="1"/>
    <col min="13831" max="13831" width="13.90625" style="2" bestFit="1" customWidth="1"/>
    <col min="13832" max="13832" width="2.90625" style="2" customWidth="1"/>
    <col min="13833" max="13833" width="13.90625" style="2" customWidth="1"/>
    <col min="13834" max="13834" width="3.90625" style="2" customWidth="1"/>
    <col min="13835" max="13835" width="12.54296875" style="2" customWidth="1"/>
    <col min="13836" max="14070" width="11.36328125" style="2"/>
    <col min="14071" max="14071" width="6.453125" style="2" customWidth="1"/>
    <col min="14072" max="14072" width="4.36328125" style="2" customWidth="1"/>
    <col min="14073" max="14073" width="64.453125" style="2" customWidth="1"/>
    <col min="14074" max="14074" width="2.36328125" style="2" customWidth="1"/>
    <col min="14075" max="14075" width="14.08984375" style="2" customWidth="1"/>
    <col min="14076" max="14076" width="3.36328125" style="2" customWidth="1"/>
    <col min="14077" max="14077" width="12.54296875" style="2" customWidth="1"/>
    <col min="14078" max="14078" width="2.90625" style="2" customWidth="1"/>
    <col min="14079" max="14079" width="20.6328125" style="2" customWidth="1"/>
    <col min="14080" max="14080" width="2.453125" style="2" customWidth="1"/>
    <col min="14081" max="14081" width="16" style="2" customWidth="1"/>
    <col min="14082" max="14082" width="3.08984375" style="2" customWidth="1"/>
    <col min="14083" max="14083" width="16.08984375" style="2" customWidth="1"/>
    <col min="14084" max="14084" width="2.90625" style="2" customWidth="1"/>
    <col min="14085" max="14085" width="15.36328125" style="2" customWidth="1"/>
    <col min="14086" max="14086" width="3.54296875" style="2" customWidth="1"/>
    <col min="14087" max="14087" width="13.90625" style="2" bestFit="1" customWidth="1"/>
    <col min="14088" max="14088" width="2.90625" style="2" customWidth="1"/>
    <col min="14089" max="14089" width="13.90625" style="2" customWidth="1"/>
    <col min="14090" max="14090" width="3.90625" style="2" customWidth="1"/>
    <col min="14091" max="14091" width="12.54296875" style="2" customWidth="1"/>
    <col min="14092" max="14326" width="11.36328125" style="2"/>
    <col min="14327" max="14327" width="6.453125" style="2" customWidth="1"/>
    <col min="14328" max="14328" width="4.36328125" style="2" customWidth="1"/>
    <col min="14329" max="14329" width="64.453125" style="2" customWidth="1"/>
    <col min="14330" max="14330" width="2.36328125" style="2" customWidth="1"/>
    <col min="14331" max="14331" width="14.08984375" style="2" customWidth="1"/>
    <col min="14332" max="14332" width="3.36328125" style="2" customWidth="1"/>
    <col min="14333" max="14333" width="12.54296875" style="2" customWidth="1"/>
    <col min="14334" max="14334" width="2.90625" style="2" customWidth="1"/>
    <col min="14335" max="14335" width="20.6328125" style="2" customWidth="1"/>
    <col min="14336" max="14336" width="2.453125" style="2" customWidth="1"/>
    <col min="14337" max="14337" width="16" style="2" customWidth="1"/>
    <col min="14338" max="14338" width="3.08984375" style="2" customWidth="1"/>
    <col min="14339" max="14339" width="16.08984375" style="2" customWidth="1"/>
    <col min="14340" max="14340" width="2.90625" style="2" customWidth="1"/>
    <col min="14341" max="14341" width="15.36328125" style="2" customWidth="1"/>
    <col min="14342" max="14342" width="3.54296875" style="2" customWidth="1"/>
    <col min="14343" max="14343" width="13.90625" style="2" bestFit="1" customWidth="1"/>
    <col min="14344" max="14344" width="2.90625" style="2" customWidth="1"/>
    <col min="14345" max="14345" width="13.90625" style="2" customWidth="1"/>
    <col min="14346" max="14346" width="3.90625" style="2" customWidth="1"/>
    <col min="14347" max="14347" width="12.54296875" style="2" customWidth="1"/>
    <col min="14348" max="14582" width="11.36328125" style="2"/>
    <col min="14583" max="14583" width="6.453125" style="2" customWidth="1"/>
    <col min="14584" max="14584" width="4.36328125" style="2" customWidth="1"/>
    <col min="14585" max="14585" width="64.453125" style="2" customWidth="1"/>
    <col min="14586" max="14586" width="2.36328125" style="2" customWidth="1"/>
    <col min="14587" max="14587" width="14.08984375" style="2" customWidth="1"/>
    <col min="14588" max="14588" width="3.36328125" style="2" customWidth="1"/>
    <col min="14589" max="14589" width="12.54296875" style="2" customWidth="1"/>
    <col min="14590" max="14590" width="2.90625" style="2" customWidth="1"/>
    <col min="14591" max="14591" width="20.6328125" style="2" customWidth="1"/>
    <col min="14592" max="14592" width="2.453125" style="2" customWidth="1"/>
    <col min="14593" max="14593" width="16" style="2" customWidth="1"/>
    <col min="14594" max="14594" width="3.08984375" style="2" customWidth="1"/>
    <col min="14595" max="14595" width="16.08984375" style="2" customWidth="1"/>
    <col min="14596" max="14596" width="2.90625" style="2" customWidth="1"/>
    <col min="14597" max="14597" width="15.36328125" style="2" customWidth="1"/>
    <col min="14598" max="14598" width="3.54296875" style="2" customWidth="1"/>
    <col min="14599" max="14599" width="13.90625" style="2" bestFit="1" customWidth="1"/>
    <col min="14600" max="14600" width="2.90625" style="2" customWidth="1"/>
    <col min="14601" max="14601" width="13.90625" style="2" customWidth="1"/>
    <col min="14602" max="14602" width="3.90625" style="2" customWidth="1"/>
    <col min="14603" max="14603" width="12.54296875" style="2" customWidth="1"/>
    <col min="14604" max="14838" width="11.36328125" style="2"/>
    <col min="14839" max="14839" width="6.453125" style="2" customWidth="1"/>
    <col min="14840" max="14840" width="4.36328125" style="2" customWidth="1"/>
    <col min="14841" max="14841" width="64.453125" style="2" customWidth="1"/>
    <col min="14842" max="14842" width="2.36328125" style="2" customWidth="1"/>
    <col min="14843" max="14843" width="14.08984375" style="2" customWidth="1"/>
    <col min="14844" max="14844" width="3.36328125" style="2" customWidth="1"/>
    <col min="14845" max="14845" width="12.54296875" style="2" customWidth="1"/>
    <col min="14846" max="14846" width="2.90625" style="2" customWidth="1"/>
    <col min="14847" max="14847" width="20.6328125" style="2" customWidth="1"/>
    <col min="14848" max="14848" width="2.453125" style="2" customWidth="1"/>
    <col min="14849" max="14849" width="16" style="2" customWidth="1"/>
    <col min="14850" max="14850" width="3.08984375" style="2" customWidth="1"/>
    <col min="14851" max="14851" width="16.08984375" style="2" customWidth="1"/>
    <col min="14852" max="14852" width="2.90625" style="2" customWidth="1"/>
    <col min="14853" max="14853" width="15.36328125" style="2" customWidth="1"/>
    <col min="14854" max="14854" width="3.54296875" style="2" customWidth="1"/>
    <col min="14855" max="14855" width="13.90625" style="2" bestFit="1" customWidth="1"/>
    <col min="14856" max="14856" width="2.90625" style="2" customWidth="1"/>
    <col min="14857" max="14857" width="13.90625" style="2" customWidth="1"/>
    <col min="14858" max="14858" width="3.90625" style="2" customWidth="1"/>
    <col min="14859" max="14859" width="12.54296875" style="2" customWidth="1"/>
    <col min="14860" max="15094" width="11.36328125" style="2"/>
    <col min="15095" max="15095" width="6.453125" style="2" customWidth="1"/>
    <col min="15096" max="15096" width="4.36328125" style="2" customWidth="1"/>
    <col min="15097" max="15097" width="64.453125" style="2" customWidth="1"/>
    <col min="15098" max="15098" width="2.36328125" style="2" customWidth="1"/>
    <col min="15099" max="15099" width="14.08984375" style="2" customWidth="1"/>
    <col min="15100" max="15100" width="3.36328125" style="2" customWidth="1"/>
    <col min="15101" max="15101" width="12.54296875" style="2" customWidth="1"/>
    <col min="15102" max="15102" width="2.90625" style="2" customWidth="1"/>
    <col min="15103" max="15103" width="20.6328125" style="2" customWidth="1"/>
    <col min="15104" max="15104" width="2.453125" style="2" customWidth="1"/>
    <col min="15105" max="15105" width="16" style="2" customWidth="1"/>
    <col min="15106" max="15106" width="3.08984375" style="2" customWidth="1"/>
    <col min="15107" max="15107" width="16.08984375" style="2" customWidth="1"/>
    <col min="15108" max="15108" width="2.90625" style="2" customWidth="1"/>
    <col min="15109" max="15109" width="15.36328125" style="2" customWidth="1"/>
    <col min="15110" max="15110" width="3.54296875" style="2" customWidth="1"/>
    <col min="15111" max="15111" width="13.90625" style="2" bestFit="1" customWidth="1"/>
    <col min="15112" max="15112" width="2.90625" style="2" customWidth="1"/>
    <col min="15113" max="15113" width="13.90625" style="2" customWidth="1"/>
    <col min="15114" max="15114" width="3.90625" style="2" customWidth="1"/>
    <col min="15115" max="15115" width="12.54296875" style="2" customWidth="1"/>
    <col min="15116" max="15350" width="11.36328125" style="2"/>
    <col min="15351" max="15351" width="6.453125" style="2" customWidth="1"/>
    <col min="15352" max="15352" width="4.36328125" style="2" customWidth="1"/>
    <col min="15353" max="15353" width="64.453125" style="2" customWidth="1"/>
    <col min="15354" max="15354" width="2.36328125" style="2" customWidth="1"/>
    <col min="15355" max="15355" width="14.08984375" style="2" customWidth="1"/>
    <col min="15356" max="15356" width="3.36328125" style="2" customWidth="1"/>
    <col min="15357" max="15357" width="12.54296875" style="2" customWidth="1"/>
    <col min="15358" max="15358" width="2.90625" style="2" customWidth="1"/>
    <col min="15359" max="15359" width="20.6328125" style="2" customWidth="1"/>
    <col min="15360" max="15360" width="2.453125" style="2" customWidth="1"/>
    <col min="15361" max="15361" width="16" style="2" customWidth="1"/>
    <col min="15362" max="15362" width="3.08984375" style="2" customWidth="1"/>
    <col min="15363" max="15363" width="16.08984375" style="2" customWidth="1"/>
    <col min="15364" max="15364" width="2.90625" style="2" customWidth="1"/>
    <col min="15365" max="15365" width="15.36328125" style="2" customWidth="1"/>
    <col min="15366" max="15366" width="3.54296875" style="2" customWidth="1"/>
    <col min="15367" max="15367" width="13.90625" style="2" bestFit="1" customWidth="1"/>
    <col min="15368" max="15368" width="2.90625" style="2" customWidth="1"/>
    <col min="15369" max="15369" width="13.90625" style="2" customWidth="1"/>
    <col min="15370" max="15370" width="3.90625" style="2" customWidth="1"/>
    <col min="15371" max="15371" width="12.54296875" style="2" customWidth="1"/>
    <col min="15372" max="15606" width="11.36328125" style="2"/>
    <col min="15607" max="15607" width="6.453125" style="2" customWidth="1"/>
    <col min="15608" max="15608" width="4.36328125" style="2" customWidth="1"/>
    <col min="15609" max="15609" width="64.453125" style="2" customWidth="1"/>
    <col min="15610" max="15610" width="2.36328125" style="2" customWidth="1"/>
    <col min="15611" max="15611" width="14.08984375" style="2" customWidth="1"/>
    <col min="15612" max="15612" width="3.36328125" style="2" customWidth="1"/>
    <col min="15613" max="15613" width="12.54296875" style="2" customWidth="1"/>
    <col min="15614" max="15614" width="2.90625" style="2" customWidth="1"/>
    <col min="15615" max="15615" width="20.6328125" style="2" customWidth="1"/>
    <col min="15616" max="15616" width="2.453125" style="2" customWidth="1"/>
    <col min="15617" max="15617" width="16" style="2" customWidth="1"/>
    <col min="15618" max="15618" width="3.08984375" style="2" customWidth="1"/>
    <col min="15619" max="15619" width="16.08984375" style="2" customWidth="1"/>
    <col min="15620" max="15620" width="2.90625" style="2" customWidth="1"/>
    <col min="15621" max="15621" width="15.36328125" style="2" customWidth="1"/>
    <col min="15622" max="15622" width="3.54296875" style="2" customWidth="1"/>
    <col min="15623" max="15623" width="13.90625" style="2" bestFit="1" customWidth="1"/>
    <col min="15624" max="15624" width="2.90625" style="2" customWidth="1"/>
    <col min="15625" max="15625" width="13.90625" style="2" customWidth="1"/>
    <col min="15626" max="15626" width="3.90625" style="2" customWidth="1"/>
    <col min="15627" max="15627" width="12.54296875" style="2" customWidth="1"/>
    <col min="15628" max="15862" width="11.36328125" style="2"/>
    <col min="15863" max="15863" width="6.453125" style="2" customWidth="1"/>
    <col min="15864" max="15864" width="4.36328125" style="2" customWidth="1"/>
    <col min="15865" max="15865" width="64.453125" style="2" customWidth="1"/>
    <col min="15866" max="15866" width="2.36328125" style="2" customWidth="1"/>
    <col min="15867" max="15867" width="14.08984375" style="2" customWidth="1"/>
    <col min="15868" max="15868" width="3.36328125" style="2" customWidth="1"/>
    <col min="15869" max="15869" width="12.54296875" style="2" customWidth="1"/>
    <col min="15870" max="15870" width="2.90625" style="2" customWidth="1"/>
    <col min="15871" max="15871" width="20.6328125" style="2" customWidth="1"/>
    <col min="15872" max="15872" width="2.453125" style="2" customWidth="1"/>
    <col min="15873" max="15873" width="16" style="2" customWidth="1"/>
    <col min="15874" max="15874" width="3.08984375" style="2" customWidth="1"/>
    <col min="15875" max="15875" width="16.08984375" style="2" customWidth="1"/>
    <col min="15876" max="15876" width="2.90625" style="2" customWidth="1"/>
    <col min="15877" max="15877" width="15.36328125" style="2" customWidth="1"/>
    <col min="15878" max="15878" width="3.54296875" style="2" customWidth="1"/>
    <col min="15879" max="15879" width="13.90625" style="2" bestFit="1" customWidth="1"/>
    <col min="15880" max="15880" width="2.90625" style="2" customWidth="1"/>
    <col min="15881" max="15881" width="13.90625" style="2" customWidth="1"/>
    <col min="15882" max="15882" width="3.90625" style="2" customWidth="1"/>
    <col min="15883" max="15883" width="12.54296875" style="2" customWidth="1"/>
    <col min="15884" max="16118" width="11.36328125" style="2"/>
    <col min="16119" max="16119" width="6.453125" style="2" customWidth="1"/>
    <col min="16120" max="16120" width="4.36328125" style="2" customWidth="1"/>
    <col min="16121" max="16121" width="64.453125" style="2" customWidth="1"/>
    <col min="16122" max="16122" width="2.36328125" style="2" customWidth="1"/>
    <col min="16123" max="16123" width="14.08984375" style="2" customWidth="1"/>
    <col min="16124" max="16124" width="3.36328125" style="2" customWidth="1"/>
    <col min="16125" max="16125" width="12.54296875" style="2" customWidth="1"/>
    <col min="16126" max="16126" width="2.90625" style="2" customWidth="1"/>
    <col min="16127" max="16127" width="20.6328125" style="2" customWidth="1"/>
    <col min="16128" max="16128" width="2.453125" style="2" customWidth="1"/>
    <col min="16129" max="16129" width="16" style="2" customWidth="1"/>
    <col min="16130" max="16130" width="3.08984375" style="2" customWidth="1"/>
    <col min="16131" max="16131" width="16.08984375" style="2" customWidth="1"/>
    <col min="16132" max="16132" width="2.90625" style="2" customWidth="1"/>
    <col min="16133" max="16133" width="15.36328125" style="2" customWidth="1"/>
    <col min="16134" max="16134" width="3.54296875" style="2" customWidth="1"/>
    <col min="16135" max="16135" width="13.90625" style="2" bestFit="1" customWidth="1"/>
    <col min="16136" max="16136" width="2.90625" style="2" customWidth="1"/>
    <col min="16137" max="16137" width="13.90625" style="2" customWidth="1"/>
    <col min="16138" max="16138" width="3.90625" style="2" customWidth="1"/>
    <col min="16139" max="16139" width="12.54296875" style="2" customWidth="1"/>
    <col min="16140" max="16384" width="11.36328125" style="2"/>
  </cols>
  <sheetData>
    <row r="1" spans="1:20" ht="1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3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3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35">
      <c r="C6" s="4"/>
    </row>
    <row r="7" spans="1:20" ht="15" customHeight="1" x14ac:dyDescent="0.35">
      <c r="C7" s="4"/>
    </row>
    <row r="8" spans="1:20" ht="15" customHeight="1" x14ac:dyDescent="0.35">
      <c r="G8" s="8" t="s">
        <v>4</v>
      </c>
      <c r="I8" s="9" t="s">
        <v>5</v>
      </c>
      <c r="K8" s="8" t="s">
        <v>6</v>
      </c>
      <c r="O8" s="10" t="s">
        <v>7</v>
      </c>
      <c r="P8" s="10"/>
      <c r="Q8" s="10"/>
      <c r="R8" s="2"/>
      <c r="S8" s="11" t="s">
        <v>8</v>
      </c>
    </row>
    <row r="9" spans="1:20" ht="15" customHeight="1" x14ac:dyDescent="0.35">
      <c r="E9" s="12" t="s">
        <v>9</v>
      </c>
      <c r="F9" s="12"/>
      <c r="G9" s="8" t="s">
        <v>10</v>
      </c>
      <c r="H9" s="2" t="s">
        <v>11</v>
      </c>
      <c r="I9" s="9" t="s">
        <v>12</v>
      </c>
      <c r="J9" s="9" t="s">
        <v>13</v>
      </c>
      <c r="K9" s="8" t="s">
        <v>14</v>
      </c>
      <c r="M9" s="8" t="s">
        <v>15</v>
      </c>
      <c r="O9" s="13" t="s">
        <v>16</v>
      </c>
      <c r="P9" s="13"/>
      <c r="Q9" s="13"/>
      <c r="R9" s="2"/>
      <c r="S9" s="11" t="s">
        <v>17</v>
      </c>
    </row>
    <row r="10" spans="1:20" ht="15" customHeight="1" x14ac:dyDescent="0.35">
      <c r="C10" s="12" t="s">
        <v>18</v>
      </c>
      <c r="E10" s="12" t="s">
        <v>19</v>
      </c>
      <c r="F10" s="12"/>
      <c r="G10" s="8" t="s">
        <v>20</v>
      </c>
      <c r="I10" s="9" t="s">
        <v>21</v>
      </c>
      <c r="J10" s="9" t="s">
        <v>13</v>
      </c>
      <c r="K10" s="8" t="s">
        <v>22</v>
      </c>
      <c r="M10" s="8" t="s">
        <v>23</v>
      </c>
      <c r="O10" s="8" t="s">
        <v>24</v>
      </c>
      <c r="Q10" s="12" t="s">
        <v>25</v>
      </c>
      <c r="R10" s="12"/>
      <c r="S10" s="11" t="s">
        <v>26</v>
      </c>
    </row>
    <row r="11" spans="1:20" s="15" customFormat="1" ht="15" customHeight="1" x14ac:dyDescent="0.35">
      <c r="A11" s="14"/>
      <c r="C11" s="16" t="s">
        <v>27</v>
      </c>
      <c r="D11" s="15" t="s">
        <v>11</v>
      </c>
      <c r="E11" s="16" t="s">
        <v>28</v>
      </c>
      <c r="F11" s="12"/>
      <c r="G11" s="17" t="s">
        <v>29</v>
      </c>
      <c r="I11" s="18" t="s">
        <v>30</v>
      </c>
      <c r="J11" s="9" t="s">
        <v>13</v>
      </c>
      <c r="K11" s="17" t="s">
        <v>31</v>
      </c>
      <c r="L11" s="19" t="s">
        <v>11</v>
      </c>
      <c r="M11" s="17" t="s">
        <v>32</v>
      </c>
      <c r="N11" s="19"/>
      <c r="O11" s="20" t="s">
        <v>33</v>
      </c>
      <c r="Q11" s="21" t="s">
        <v>34</v>
      </c>
      <c r="R11" s="22"/>
      <c r="S11" s="23" t="s">
        <v>35</v>
      </c>
      <c r="T11" s="19"/>
    </row>
    <row r="12" spans="1:20" ht="15" customHeight="1" x14ac:dyDescent="0.35">
      <c r="J12" s="6" t="s">
        <v>13</v>
      </c>
      <c r="Q12" s="2"/>
      <c r="R12" s="2"/>
      <c r="T12" s="5" t="s">
        <v>36</v>
      </c>
    </row>
    <row r="13" spans="1:20" s="15" customFormat="1" ht="15" customHeight="1" x14ac:dyDescent="0.35">
      <c r="A13" s="14"/>
      <c r="B13" s="24" t="s">
        <v>37</v>
      </c>
      <c r="E13" s="12"/>
      <c r="F13" s="24"/>
      <c r="G13" s="25"/>
      <c r="H13" s="26"/>
      <c r="I13" s="27"/>
      <c r="J13" s="27"/>
      <c r="K13" s="19"/>
      <c r="L13" s="19"/>
      <c r="M13" s="19"/>
      <c r="N13" s="19"/>
      <c r="O13" s="19"/>
      <c r="P13" s="28"/>
      <c r="Q13" s="29"/>
      <c r="R13" s="30"/>
      <c r="S13" s="31"/>
      <c r="T13" s="19"/>
    </row>
    <row r="14" spans="1:20" s="15" customFormat="1" ht="15" customHeight="1" x14ac:dyDescent="0.35">
      <c r="A14" s="32">
        <v>2041</v>
      </c>
      <c r="B14" s="33"/>
      <c r="C14" s="2" t="s">
        <v>38</v>
      </c>
      <c r="D14" s="2"/>
      <c r="E14" s="4" t="s">
        <v>39</v>
      </c>
      <c r="F14" s="4" t="s">
        <v>40</v>
      </c>
      <c r="G14" s="25">
        <v>0</v>
      </c>
      <c r="H14" s="26"/>
      <c r="I14" s="34">
        <v>24458.9</v>
      </c>
      <c r="J14" s="35"/>
      <c r="K14" s="36">
        <v>24438.55</v>
      </c>
      <c r="L14" s="36"/>
      <c r="M14" s="36">
        <v>20</v>
      </c>
      <c r="N14" s="36"/>
      <c r="O14" s="36">
        <v>4</v>
      </c>
      <c r="P14" s="28"/>
      <c r="Q14" s="37">
        <v>0.02</v>
      </c>
      <c r="R14" s="38"/>
      <c r="S14" s="39">
        <v>5</v>
      </c>
      <c r="T14" s="36"/>
    </row>
    <row r="15" spans="1:20" s="15" customFormat="1" ht="15" customHeight="1" x14ac:dyDescent="0.35">
      <c r="A15" s="32">
        <v>2050</v>
      </c>
      <c r="B15" s="33"/>
      <c r="C15" s="2" t="s">
        <v>41</v>
      </c>
      <c r="D15" s="2"/>
      <c r="E15" s="4" t="s">
        <v>42</v>
      </c>
      <c r="F15" s="4" t="s">
        <v>40</v>
      </c>
      <c r="G15" s="25">
        <v>-10</v>
      </c>
      <c r="H15" s="26"/>
      <c r="I15" s="34">
        <v>1722763.66</v>
      </c>
      <c r="J15" s="35"/>
      <c r="K15" s="36">
        <v>1419182.94</v>
      </c>
      <c r="L15" s="36"/>
      <c r="M15" s="36">
        <v>475857</v>
      </c>
      <c r="N15" s="36"/>
      <c r="O15" s="36">
        <v>80887</v>
      </c>
      <c r="P15" s="28"/>
      <c r="Q15" s="37">
        <v>4.7</v>
      </c>
      <c r="R15" s="38"/>
      <c r="S15" s="39">
        <v>5.9</v>
      </c>
      <c r="T15" s="36"/>
    </row>
    <row r="16" spans="1:20" s="15" customFormat="1" ht="15" customHeight="1" x14ac:dyDescent="0.35">
      <c r="A16" s="32">
        <v>2110</v>
      </c>
      <c r="B16" s="33"/>
      <c r="C16" s="2" t="s">
        <v>43</v>
      </c>
      <c r="D16" s="2"/>
      <c r="E16" s="4" t="s">
        <v>44</v>
      </c>
      <c r="F16" s="4" t="s">
        <v>40</v>
      </c>
      <c r="G16" s="25">
        <v>-10</v>
      </c>
      <c r="H16" s="26"/>
      <c r="I16" s="40">
        <v>5955198.2000000002</v>
      </c>
      <c r="J16" s="35"/>
      <c r="K16" s="41">
        <v>2977438.4</v>
      </c>
      <c r="L16" s="36"/>
      <c r="M16" s="41">
        <v>3573280</v>
      </c>
      <c r="N16" s="36"/>
      <c r="O16" s="41">
        <v>527625</v>
      </c>
      <c r="P16" s="28"/>
      <c r="Q16" s="37">
        <v>8.86</v>
      </c>
      <c r="R16" s="38"/>
      <c r="S16" s="39">
        <v>6.8</v>
      </c>
      <c r="T16" s="36"/>
    </row>
    <row r="17" spans="1:20" s="15" customFormat="1" ht="15" customHeight="1" x14ac:dyDescent="0.35">
      <c r="A17" s="32"/>
      <c r="B17" s="33"/>
      <c r="C17" s="2"/>
      <c r="D17" s="2"/>
      <c r="E17" s="4"/>
      <c r="F17" s="33"/>
      <c r="G17" s="25"/>
      <c r="H17" s="26"/>
      <c r="I17" s="34"/>
      <c r="J17" s="35"/>
      <c r="K17" s="36"/>
      <c r="L17" s="36"/>
      <c r="M17" s="36"/>
      <c r="N17" s="36"/>
      <c r="O17" s="36"/>
      <c r="P17" s="28"/>
      <c r="Q17" s="37"/>
      <c r="R17" s="38"/>
      <c r="S17" s="39"/>
      <c r="T17" s="36"/>
    </row>
    <row r="18" spans="1:20" s="15" customFormat="1" ht="15" customHeight="1" x14ac:dyDescent="0.35">
      <c r="A18" s="32"/>
      <c r="B18" s="24" t="s">
        <v>45</v>
      </c>
      <c r="C18" s="2"/>
      <c r="D18" s="2"/>
      <c r="E18" s="4"/>
      <c r="F18" s="33"/>
      <c r="G18" s="25"/>
      <c r="H18" s="26"/>
      <c r="I18" s="42">
        <f>SUBTOTAL(9,I14:I17)</f>
        <v>7702420.7599999998</v>
      </c>
      <c r="J18" s="43"/>
      <c r="K18" s="44">
        <f>SUBTOTAL(9,K14:K17)</f>
        <v>4421059.8899999997</v>
      </c>
      <c r="L18" s="44"/>
      <c r="M18" s="44">
        <f>SUBTOTAL(9,M14:M17)</f>
        <v>4049157</v>
      </c>
      <c r="N18" s="44"/>
      <c r="O18" s="44">
        <f>SUBTOTAL(9,O14:O17)</f>
        <v>608516</v>
      </c>
      <c r="P18" s="28"/>
      <c r="Q18" s="29">
        <f>ROUND(O18/I18*100,2)</f>
        <v>7.9</v>
      </c>
      <c r="R18" s="30"/>
      <c r="S18" s="31">
        <f>ROUND(M18/O18,1)</f>
        <v>6.7</v>
      </c>
      <c r="T18" s="44"/>
    </row>
    <row r="19" spans="1:20" s="15" customFormat="1" ht="15" customHeight="1" x14ac:dyDescent="0.35">
      <c r="A19" s="32"/>
      <c r="B19" s="33"/>
      <c r="C19" s="2"/>
      <c r="D19" s="2"/>
      <c r="E19" s="4"/>
      <c r="F19" s="33"/>
      <c r="G19" s="25"/>
      <c r="H19" s="26"/>
      <c r="I19" s="34"/>
      <c r="J19" s="35"/>
      <c r="K19" s="36"/>
      <c r="L19" s="36"/>
      <c r="M19" s="36"/>
      <c r="N19" s="36"/>
      <c r="O19" s="36"/>
      <c r="P19" s="28"/>
      <c r="Q19" s="37"/>
      <c r="R19" s="38"/>
      <c r="S19" s="39"/>
      <c r="T19" s="36"/>
    </row>
    <row r="20" spans="1:20" s="15" customFormat="1" ht="15" customHeight="1" x14ac:dyDescent="0.35">
      <c r="A20" s="3"/>
      <c r="B20" s="24" t="s">
        <v>46</v>
      </c>
      <c r="C20" s="2"/>
      <c r="D20" s="2"/>
      <c r="E20" s="4"/>
      <c r="F20" s="33"/>
      <c r="G20" s="25"/>
      <c r="H20" s="26"/>
      <c r="I20" s="6"/>
      <c r="J20" s="6"/>
      <c r="K20" s="5"/>
      <c r="L20" s="5"/>
      <c r="M20" s="5"/>
      <c r="N20" s="5"/>
      <c r="O20" s="5"/>
      <c r="P20" s="28"/>
      <c r="Q20" s="37"/>
      <c r="R20" s="38"/>
      <c r="S20" s="39"/>
      <c r="T20" s="5"/>
    </row>
    <row r="21" spans="1:20" ht="15" customHeight="1" x14ac:dyDescent="0.35">
      <c r="A21" s="32">
        <v>2741</v>
      </c>
      <c r="B21" s="15"/>
      <c r="C21" s="2" t="s">
        <v>38</v>
      </c>
      <c r="E21" s="4" t="s">
        <v>47</v>
      </c>
      <c r="F21" s="24"/>
      <c r="G21" s="45">
        <v>0</v>
      </c>
      <c r="I21" s="6">
        <v>1095119.18</v>
      </c>
      <c r="K21" s="5">
        <v>642231.75</v>
      </c>
      <c r="M21" s="5">
        <v>452887</v>
      </c>
      <c r="O21" s="5">
        <v>11381</v>
      </c>
      <c r="Q21" s="37">
        <v>1.04</v>
      </c>
      <c r="R21" s="38"/>
      <c r="S21" s="39">
        <v>39.799999999999997</v>
      </c>
    </row>
    <row r="22" spans="1:20" ht="15" customHeight="1" x14ac:dyDescent="0.35">
      <c r="A22" s="32">
        <v>2750</v>
      </c>
      <c r="C22" s="2" t="s">
        <v>41</v>
      </c>
      <c r="E22" s="4" t="s">
        <v>48</v>
      </c>
      <c r="F22" s="33"/>
      <c r="G22" s="25">
        <v>-5</v>
      </c>
      <c r="H22" s="26"/>
      <c r="I22" s="6">
        <v>555988.27</v>
      </c>
      <c r="K22" s="5">
        <v>145936.20000000001</v>
      </c>
      <c r="M22" s="5">
        <v>437851</v>
      </c>
      <c r="O22" s="5">
        <v>7995</v>
      </c>
      <c r="P22" s="28"/>
      <c r="Q22" s="37">
        <v>1.44</v>
      </c>
      <c r="R22" s="38"/>
      <c r="S22" s="39">
        <v>54.8</v>
      </c>
    </row>
    <row r="23" spans="1:20" ht="15" customHeight="1" x14ac:dyDescent="0.35">
      <c r="A23" s="32"/>
      <c r="F23" s="33"/>
      <c r="G23" s="25"/>
      <c r="H23" s="26"/>
      <c r="P23" s="28"/>
      <c r="Q23" s="37"/>
      <c r="R23" s="38"/>
      <c r="S23" s="39"/>
    </row>
    <row r="24" spans="1:20" ht="15" customHeight="1" x14ac:dyDescent="0.35">
      <c r="A24" s="32"/>
      <c r="B24" s="2" t="s">
        <v>49</v>
      </c>
      <c r="F24" s="33"/>
      <c r="G24" s="25"/>
      <c r="H24" s="26"/>
      <c r="P24" s="28"/>
      <c r="Q24" s="37"/>
      <c r="R24" s="38"/>
      <c r="S24" s="39"/>
    </row>
    <row r="25" spans="1:20" ht="15" customHeight="1" x14ac:dyDescent="0.35">
      <c r="A25" s="32">
        <v>2761</v>
      </c>
      <c r="C25" s="2" t="s">
        <v>50</v>
      </c>
      <c r="E25" s="4" t="s">
        <v>51</v>
      </c>
      <c r="F25" s="33"/>
      <c r="G25" s="25">
        <v>-20</v>
      </c>
      <c r="H25" s="26"/>
      <c r="I25" s="6">
        <v>982749.37</v>
      </c>
      <c r="K25" s="5">
        <v>-122218.73</v>
      </c>
      <c r="M25" s="5">
        <v>1301518</v>
      </c>
      <c r="O25" s="5">
        <v>85500</v>
      </c>
      <c r="P25" s="28"/>
      <c r="Q25" s="37">
        <v>8.6999999999999993</v>
      </c>
      <c r="R25" s="38"/>
      <c r="S25" s="39">
        <v>15.2</v>
      </c>
    </row>
    <row r="26" spans="1:20" ht="15" customHeight="1" x14ac:dyDescent="0.35">
      <c r="A26" s="32">
        <v>2762</v>
      </c>
      <c r="C26" s="2" t="s">
        <v>52</v>
      </c>
      <c r="E26" s="4" t="s">
        <v>53</v>
      </c>
      <c r="F26" s="33"/>
      <c r="G26" s="25">
        <v>-20</v>
      </c>
      <c r="H26" s="26"/>
      <c r="I26" s="6">
        <v>83504429.579999998</v>
      </c>
      <c r="K26" s="5">
        <v>39512552.350000001</v>
      </c>
      <c r="M26" s="5">
        <v>60692763</v>
      </c>
      <c r="O26" s="5">
        <v>1373621</v>
      </c>
      <c r="P26" s="28"/>
      <c r="Q26" s="37">
        <v>1.64</v>
      </c>
      <c r="R26" s="38"/>
      <c r="S26" s="39">
        <v>44.2</v>
      </c>
    </row>
    <row r="27" spans="1:20" ht="15" customHeight="1" x14ac:dyDescent="0.35">
      <c r="A27" s="32">
        <v>2763</v>
      </c>
      <c r="C27" s="2" t="s">
        <v>54</v>
      </c>
      <c r="E27" s="4" t="s">
        <v>55</v>
      </c>
      <c r="F27" s="33"/>
      <c r="G27" s="25">
        <v>-20</v>
      </c>
      <c r="H27" s="26"/>
      <c r="I27" s="6">
        <v>149291612.99000001</v>
      </c>
      <c r="K27" s="5">
        <v>47525256.32</v>
      </c>
      <c r="M27" s="5">
        <v>131624679</v>
      </c>
      <c r="O27" s="5">
        <v>2279170</v>
      </c>
      <c r="P27" s="28"/>
      <c r="Q27" s="37">
        <v>1.53</v>
      </c>
      <c r="R27" s="38"/>
      <c r="S27" s="39">
        <v>57.8</v>
      </c>
    </row>
    <row r="28" spans="1:20" ht="15" customHeight="1" x14ac:dyDescent="0.35">
      <c r="A28" s="32">
        <v>2765</v>
      </c>
      <c r="C28" s="2" t="s">
        <v>56</v>
      </c>
      <c r="E28" s="4" t="s">
        <v>53</v>
      </c>
      <c r="F28" s="33"/>
      <c r="G28" s="25">
        <v>-20</v>
      </c>
      <c r="H28" s="26"/>
      <c r="I28" s="46">
        <v>34279326.539999999</v>
      </c>
      <c r="K28" s="47">
        <v>15918386.35</v>
      </c>
      <c r="M28" s="47">
        <v>25216805</v>
      </c>
      <c r="O28" s="47">
        <v>509068</v>
      </c>
      <c r="P28" s="28"/>
      <c r="Q28" s="37">
        <v>1.49</v>
      </c>
      <c r="R28" s="38"/>
      <c r="S28" s="39">
        <v>49.5</v>
      </c>
    </row>
    <row r="29" spans="1:20" ht="15" customHeight="1" x14ac:dyDescent="0.35">
      <c r="A29" s="32"/>
      <c r="B29" s="2" t="s">
        <v>57</v>
      </c>
      <c r="F29" s="33"/>
      <c r="G29" s="25"/>
      <c r="H29" s="26"/>
      <c r="I29" s="6">
        <f>SUBTOTAL(9,I25:I28)</f>
        <v>268058118.47999999</v>
      </c>
      <c r="K29" s="5">
        <f>SUBTOTAL(9,K25:K28)</f>
        <v>102833976.28999999</v>
      </c>
      <c r="M29" s="5">
        <f>SUBTOTAL(9,M25:M28)</f>
        <v>218835765</v>
      </c>
      <c r="O29" s="5">
        <f>SUBTOTAL(9,O25:O28)</f>
        <v>4247359</v>
      </c>
      <c r="P29" s="28"/>
      <c r="Q29" s="37">
        <f>ROUND(O29/I29*100,2)</f>
        <v>1.58</v>
      </c>
      <c r="R29" s="38"/>
      <c r="S29" s="39"/>
    </row>
    <row r="30" spans="1:20" ht="15" customHeight="1" x14ac:dyDescent="0.35">
      <c r="A30" s="32"/>
      <c r="F30" s="33"/>
      <c r="G30" s="25"/>
      <c r="H30" s="26"/>
      <c r="P30" s="28"/>
      <c r="Q30" s="37"/>
      <c r="R30" s="38"/>
      <c r="S30" s="39"/>
    </row>
    <row r="31" spans="1:20" s="15" customFormat="1" ht="15" customHeight="1" x14ac:dyDescent="0.35">
      <c r="A31" s="32">
        <v>2780</v>
      </c>
      <c r="B31" s="2"/>
      <c r="C31" s="2" t="s">
        <v>58</v>
      </c>
      <c r="D31" s="2"/>
      <c r="E31" s="4" t="s">
        <v>59</v>
      </c>
      <c r="F31" s="33"/>
      <c r="G31" s="25">
        <v>-25</v>
      </c>
      <c r="H31" s="26"/>
      <c r="I31" s="6">
        <v>6402913.0599999996</v>
      </c>
      <c r="J31" s="6"/>
      <c r="K31" s="5">
        <v>2338882.7799999998</v>
      </c>
      <c r="L31" s="5"/>
      <c r="M31" s="5">
        <v>5664759</v>
      </c>
      <c r="N31" s="5"/>
      <c r="O31" s="5">
        <v>130926</v>
      </c>
      <c r="P31" s="28"/>
      <c r="Q31" s="37">
        <v>2.04</v>
      </c>
      <c r="R31" s="38"/>
      <c r="S31" s="39">
        <v>43.3</v>
      </c>
      <c r="T31" s="5"/>
    </row>
    <row r="32" spans="1:20" s="15" customFormat="1" ht="15" customHeight="1" x14ac:dyDescent="0.35">
      <c r="A32" s="32">
        <v>2781</v>
      </c>
      <c r="B32" s="2"/>
      <c r="C32" s="2" t="s">
        <v>60</v>
      </c>
      <c r="D32" s="2"/>
      <c r="E32" s="4" t="s">
        <v>61</v>
      </c>
      <c r="F32" s="33"/>
      <c r="G32" s="25">
        <v>-25</v>
      </c>
      <c r="H32" s="26"/>
      <c r="I32" s="6">
        <v>1136972.8799999999</v>
      </c>
      <c r="J32" s="6"/>
      <c r="K32" s="5">
        <v>495731.32</v>
      </c>
      <c r="L32" s="5"/>
      <c r="M32" s="5">
        <v>925485</v>
      </c>
      <c r="N32" s="5"/>
      <c r="O32" s="5">
        <v>72375</v>
      </c>
      <c r="P32" s="28"/>
      <c r="Q32" s="37">
        <v>6.37</v>
      </c>
      <c r="R32" s="38"/>
      <c r="S32" s="39">
        <v>12.8</v>
      </c>
      <c r="T32" s="5"/>
    </row>
    <row r="33" spans="1:20" s="15" customFormat="1" ht="15" customHeight="1" x14ac:dyDescent="0.35">
      <c r="A33" s="32">
        <v>2782</v>
      </c>
      <c r="B33" s="2"/>
      <c r="C33" s="2" t="s">
        <v>62</v>
      </c>
      <c r="D33" s="2"/>
      <c r="E33" s="4" t="s">
        <v>63</v>
      </c>
      <c r="F33" s="33"/>
      <c r="G33" s="25">
        <v>-25</v>
      </c>
      <c r="H33" s="26"/>
      <c r="I33" s="6">
        <v>2302852.69</v>
      </c>
      <c r="J33" s="6"/>
      <c r="K33" s="5">
        <v>1014222.45</v>
      </c>
      <c r="L33" s="5"/>
      <c r="M33" s="5">
        <v>1864343</v>
      </c>
      <c r="N33" s="5"/>
      <c r="O33" s="5">
        <v>37922</v>
      </c>
      <c r="P33" s="28"/>
      <c r="Q33" s="37">
        <v>1.65</v>
      </c>
      <c r="R33" s="38"/>
      <c r="S33" s="39">
        <v>49.2</v>
      </c>
      <c r="T33" s="5"/>
    </row>
    <row r="34" spans="1:20" s="15" customFormat="1" ht="15" customHeight="1" x14ac:dyDescent="0.35">
      <c r="A34" s="32"/>
      <c r="B34" s="2"/>
      <c r="C34" s="2"/>
      <c r="D34" s="2"/>
      <c r="E34" s="4"/>
      <c r="F34" s="33"/>
      <c r="G34" s="25"/>
      <c r="H34" s="26"/>
      <c r="I34" s="6"/>
      <c r="J34" s="6"/>
      <c r="K34" s="5"/>
      <c r="L34" s="5"/>
      <c r="M34" s="5"/>
      <c r="N34" s="5"/>
      <c r="O34" s="5"/>
      <c r="P34" s="28"/>
      <c r="Q34" s="37"/>
      <c r="R34" s="38"/>
      <c r="S34" s="39"/>
      <c r="T34" s="5"/>
    </row>
    <row r="35" spans="1:20" s="15" customFormat="1" ht="15" customHeight="1" x14ac:dyDescent="0.35">
      <c r="A35" s="32"/>
      <c r="B35" s="2" t="s">
        <v>64</v>
      </c>
      <c r="C35" s="2"/>
      <c r="D35" s="2"/>
      <c r="E35" s="4"/>
      <c r="F35" s="33"/>
      <c r="G35" s="25"/>
      <c r="H35" s="26"/>
      <c r="I35" s="6"/>
      <c r="J35" s="6"/>
      <c r="K35" s="5"/>
      <c r="L35" s="5"/>
      <c r="M35" s="5"/>
      <c r="N35" s="5"/>
      <c r="O35" s="5"/>
      <c r="P35" s="28"/>
      <c r="Q35" s="37"/>
      <c r="R35" s="38"/>
      <c r="S35" s="39"/>
      <c r="T35" s="5"/>
    </row>
    <row r="36" spans="1:20" s="15" customFormat="1" ht="15" customHeight="1" x14ac:dyDescent="0.35">
      <c r="A36" s="32">
        <v>2801</v>
      </c>
      <c r="B36" s="2"/>
      <c r="C36" s="2" t="s">
        <v>50</v>
      </c>
      <c r="D36" s="2"/>
      <c r="E36" s="4" t="s">
        <v>65</v>
      </c>
      <c r="F36" s="33"/>
      <c r="G36" s="25">
        <v>-25</v>
      </c>
      <c r="H36" s="26"/>
      <c r="I36" s="6">
        <v>3529256.01</v>
      </c>
      <c r="J36" s="6"/>
      <c r="K36" s="5">
        <v>515332.03</v>
      </c>
      <c r="L36" s="5"/>
      <c r="M36" s="5">
        <v>3896238</v>
      </c>
      <c r="N36" s="5"/>
      <c r="O36" s="5">
        <v>186127</v>
      </c>
      <c r="P36" s="28"/>
      <c r="Q36" s="37">
        <v>5.27</v>
      </c>
      <c r="R36" s="38"/>
      <c r="S36" s="39">
        <v>20.9</v>
      </c>
      <c r="T36" s="5"/>
    </row>
    <row r="37" spans="1:20" s="15" customFormat="1" ht="15" customHeight="1" x14ac:dyDescent="0.35">
      <c r="A37" s="32">
        <v>2802</v>
      </c>
      <c r="B37" s="2"/>
      <c r="C37" s="2" t="s">
        <v>52</v>
      </c>
      <c r="D37" s="2"/>
      <c r="E37" s="4" t="s">
        <v>66</v>
      </c>
      <c r="F37" s="33"/>
      <c r="G37" s="25">
        <v>-25</v>
      </c>
      <c r="H37" s="26"/>
      <c r="I37" s="6">
        <v>8822095.3900000006</v>
      </c>
      <c r="J37" s="6"/>
      <c r="K37" s="5">
        <v>2270659.27</v>
      </c>
      <c r="L37" s="5"/>
      <c r="M37" s="5">
        <v>8756960</v>
      </c>
      <c r="N37" s="5"/>
      <c r="O37" s="5">
        <v>294302</v>
      </c>
      <c r="P37" s="28"/>
      <c r="Q37" s="37">
        <v>3.34</v>
      </c>
      <c r="R37" s="38"/>
      <c r="S37" s="39">
        <v>29.8</v>
      </c>
      <c r="T37" s="5"/>
    </row>
    <row r="38" spans="1:20" s="15" customFormat="1" ht="15" customHeight="1" x14ac:dyDescent="0.35">
      <c r="A38" s="32">
        <v>2803</v>
      </c>
      <c r="B38" s="2"/>
      <c r="C38" s="2" t="s">
        <v>54</v>
      </c>
      <c r="D38" s="2"/>
      <c r="E38" s="4" t="s">
        <v>67</v>
      </c>
      <c r="F38" s="33"/>
      <c r="G38" s="25">
        <v>-25</v>
      </c>
      <c r="H38" s="26"/>
      <c r="I38" s="46">
        <v>146553942.78</v>
      </c>
      <c r="J38" s="6"/>
      <c r="K38" s="47">
        <v>45265564.380000003</v>
      </c>
      <c r="L38" s="5"/>
      <c r="M38" s="47">
        <v>137926864</v>
      </c>
      <c r="N38" s="5"/>
      <c r="O38" s="47">
        <v>3500301</v>
      </c>
      <c r="P38" s="28"/>
      <c r="Q38" s="37">
        <v>2.39</v>
      </c>
      <c r="R38" s="38"/>
      <c r="S38" s="39">
        <v>39.4</v>
      </c>
      <c r="T38" s="5"/>
    </row>
    <row r="39" spans="1:20" s="15" customFormat="1" ht="15" customHeight="1" x14ac:dyDescent="0.35">
      <c r="A39" s="32"/>
      <c r="B39" s="2" t="s">
        <v>68</v>
      </c>
      <c r="C39" s="2"/>
      <c r="D39" s="2"/>
      <c r="E39" s="4"/>
      <c r="F39" s="33"/>
      <c r="G39" s="25"/>
      <c r="H39" s="26"/>
      <c r="I39" s="6">
        <f>SUBTOTAL(9,I36:I38)</f>
        <v>158905294.18000001</v>
      </c>
      <c r="J39" s="6"/>
      <c r="K39" s="5">
        <f>SUBTOTAL(9,K36:K38)</f>
        <v>48051555.68</v>
      </c>
      <c r="L39" s="5"/>
      <c r="M39" s="5">
        <f>SUBTOTAL(9,M36:M38)</f>
        <v>150580062</v>
      </c>
      <c r="N39" s="5"/>
      <c r="O39" s="5">
        <f>SUBTOTAL(9,O36:O38)</f>
        <v>3980730</v>
      </c>
      <c r="P39" s="28"/>
      <c r="Q39" s="37">
        <f>ROUND(O39/I39*100,2)</f>
        <v>2.5099999999999998</v>
      </c>
      <c r="R39" s="38"/>
      <c r="S39" s="39"/>
      <c r="T39" s="5"/>
    </row>
    <row r="40" spans="1:20" s="15" customFormat="1" ht="15" customHeight="1" x14ac:dyDescent="0.35">
      <c r="A40" s="32"/>
      <c r="B40" s="2"/>
      <c r="C40" s="2"/>
      <c r="D40" s="2"/>
      <c r="E40" s="4"/>
      <c r="F40" s="33"/>
      <c r="G40" s="25"/>
      <c r="H40" s="26"/>
      <c r="I40" s="6"/>
      <c r="J40" s="6"/>
      <c r="K40" s="5"/>
      <c r="L40" s="5"/>
      <c r="M40" s="5"/>
      <c r="N40" s="5"/>
      <c r="O40" s="5"/>
      <c r="P40" s="28"/>
      <c r="Q40" s="37"/>
      <c r="R40" s="38"/>
      <c r="S40" s="39"/>
      <c r="T40" s="5"/>
    </row>
    <row r="41" spans="1:20" s="15" customFormat="1" ht="15" customHeight="1" x14ac:dyDescent="0.35">
      <c r="A41" s="32">
        <v>2810</v>
      </c>
      <c r="B41" s="2"/>
      <c r="C41" s="2" t="s">
        <v>69</v>
      </c>
      <c r="D41" s="2"/>
      <c r="E41" s="4" t="s">
        <v>70</v>
      </c>
      <c r="F41" s="33"/>
      <c r="G41" s="25">
        <v>0</v>
      </c>
      <c r="H41" s="26"/>
      <c r="I41" s="6">
        <v>14160599.880000001</v>
      </c>
      <c r="J41" s="6"/>
      <c r="K41" s="5">
        <v>-4098109</v>
      </c>
      <c r="L41" s="5"/>
      <c r="M41" s="5">
        <v>18258709</v>
      </c>
      <c r="N41" s="5"/>
      <c r="O41" s="5">
        <v>1524720</v>
      </c>
      <c r="P41" s="28"/>
      <c r="Q41" s="37">
        <v>10.77</v>
      </c>
      <c r="R41" s="38"/>
      <c r="S41" s="39">
        <v>12</v>
      </c>
      <c r="T41" s="5"/>
    </row>
    <row r="42" spans="1:20" s="15" customFormat="1" ht="15" customHeight="1" x14ac:dyDescent="0.35">
      <c r="A42" s="32">
        <v>2820</v>
      </c>
      <c r="B42" s="2"/>
      <c r="C42" s="2" t="s">
        <v>71</v>
      </c>
      <c r="D42" s="2"/>
      <c r="E42" s="4" t="s">
        <v>72</v>
      </c>
      <c r="F42" s="33"/>
      <c r="G42" s="25">
        <v>0</v>
      </c>
      <c r="H42" s="26"/>
      <c r="I42" s="6">
        <v>10424840.449999999</v>
      </c>
      <c r="J42" s="6"/>
      <c r="K42" s="5">
        <v>2316473.84</v>
      </c>
      <c r="L42" s="5"/>
      <c r="M42" s="5">
        <v>8108367</v>
      </c>
      <c r="N42" s="5"/>
      <c r="O42" s="5">
        <v>398018</v>
      </c>
      <c r="P42" s="28"/>
      <c r="Q42" s="37">
        <v>3.82</v>
      </c>
      <c r="R42" s="38"/>
      <c r="S42" s="39">
        <v>20.399999999999999</v>
      </c>
      <c r="T42" s="5"/>
    </row>
    <row r="43" spans="1:20" s="15" customFormat="1" ht="15" customHeight="1" x14ac:dyDescent="0.35">
      <c r="A43" s="32">
        <v>2830</v>
      </c>
      <c r="B43" s="2"/>
      <c r="C43" s="2" t="s">
        <v>73</v>
      </c>
      <c r="D43" s="2"/>
      <c r="E43" s="4" t="s">
        <v>74</v>
      </c>
      <c r="F43" s="33"/>
      <c r="G43" s="25">
        <v>0</v>
      </c>
      <c r="H43" s="26"/>
      <c r="I43" s="6">
        <v>6650479.4299999997</v>
      </c>
      <c r="J43" s="6"/>
      <c r="K43" s="5">
        <v>2104614.1800000002</v>
      </c>
      <c r="L43" s="5"/>
      <c r="M43" s="5">
        <v>4545865</v>
      </c>
      <c r="N43" s="5"/>
      <c r="O43" s="5">
        <v>142834</v>
      </c>
      <c r="P43" s="28"/>
      <c r="Q43" s="37">
        <v>2.15</v>
      </c>
      <c r="R43" s="38"/>
      <c r="S43" s="39">
        <v>31.8</v>
      </c>
      <c r="T43" s="5"/>
    </row>
    <row r="44" spans="1:20" ht="15" customHeight="1" x14ac:dyDescent="0.35">
      <c r="A44" s="32">
        <v>2840</v>
      </c>
      <c r="C44" s="2" t="s">
        <v>75</v>
      </c>
      <c r="E44" s="4" t="s">
        <v>76</v>
      </c>
      <c r="F44" s="33"/>
      <c r="G44" s="25">
        <v>0</v>
      </c>
      <c r="H44" s="26"/>
      <c r="I44" s="6">
        <v>5816407.2999999998</v>
      </c>
      <c r="K44" s="5">
        <v>2351039.5499999998</v>
      </c>
      <c r="M44" s="5">
        <v>3465368</v>
      </c>
      <c r="O44" s="5">
        <v>92360</v>
      </c>
      <c r="P44" s="28"/>
      <c r="Q44" s="37">
        <v>1.59</v>
      </c>
      <c r="R44" s="38"/>
      <c r="S44" s="39">
        <v>37.5</v>
      </c>
    </row>
    <row r="45" spans="1:20" ht="15" customHeight="1" x14ac:dyDescent="0.35">
      <c r="A45" s="32">
        <v>2850</v>
      </c>
      <c r="C45" s="2" t="s">
        <v>77</v>
      </c>
      <c r="E45" s="4" t="s">
        <v>66</v>
      </c>
      <c r="F45" s="33"/>
      <c r="G45" s="25">
        <v>-10</v>
      </c>
      <c r="H45" s="26"/>
      <c r="I45" s="6">
        <v>455084.24</v>
      </c>
      <c r="K45" s="5">
        <v>425707.59</v>
      </c>
      <c r="M45" s="5">
        <v>74885</v>
      </c>
      <c r="O45" s="5">
        <v>2712</v>
      </c>
      <c r="P45" s="28"/>
      <c r="Q45" s="37">
        <v>0.6</v>
      </c>
      <c r="R45" s="38"/>
      <c r="S45" s="39">
        <v>27.6</v>
      </c>
    </row>
    <row r="46" spans="1:20" ht="15" customHeight="1" x14ac:dyDescent="0.35">
      <c r="A46" s="32">
        <v>2851</v>
      </c>
      <c r="C46" s="2" t="s">
        <v>78</v>
      </c>
      <c r="E46" s="4" t="s">
        <v>79</v>
      </c>
      <c r="F46" s="33"/>
      <c r="G46" s="25">
        <v>-10</v>
      </c>
      <c r="H46" s="26"/>
      <c r="I46" s="6">
        <v>64790.82</v>
      </c>
      <c r="K46" s="5">
        <v>47088.86</v>
      </c>
      <c r="M46" s="5">
        <v>24181</v>
      </c>
      <c r="O46" s="5">
        <v>2361</v>
      </c>
      <c r="P46" s="28"/>
      <c r="Q46" s="37">
        <v>3.64</v>
      </c>
      <c r="R46" s="38"/>
      <c r="S46" s="39">
        <v>10.199999999999999</v>
      </c>
    </row>
    <row r="47" spans="1:20" ht="15" customHeight="1" x14ac:dyDescent="0.35">
      <c r="A47" s="32">
        <v>2870</v>
      </c>
      <c r="C47" s="2" t="s">
        <v>80</v>
      </c>
      <c r="E47" s="4" t="s">
        <v>81</v>
      </c>
      <c r="F47" s="33"/>
      <c r="G47" s="25">
        <v>0</v>
      </c>
      <c r="H47" s="26"/>
      <c r="I47" s="6">
        <v>21446.76</v>
      </c>
      <c r="K47" s="5">
        <v>22691.94</v>
      </c>
      <c r="M47" s="5">
        <v>-1245</v>
      </c>
      <c r="O47" s="5">
        <v>0</v>
      </c>
      <c r="P47" s="28"/>
      <c r="Q47" s="37">
        <v>0</v>
      </c>
      <c r="R47" s="38"/>
      <c r="S47" s="39">
        <v>0</v>
      </c>
    </row>
    <row r="48" spans="1:20" ht="15" customHeight="1" x14ac:dyDescent="0.35">
      <c r="A48" s="32">
        <v>2871</v>
      </c>
      <c r="C48" s="2" t="s">
        <v>82</v>
      </c>
      <c r="E48" s="4" t="s">
        <v>83</v>
      </c>
      <c r="F48" s="33"/>
      <c r="G48" s="25">
        <v>0</v>
      </c>
      <c r="H48" s="26"/>
      <c r="I48" s="46">
        <v>28290.11</v>
      </c>
      <c r="K48" s="47">
        <v>20415.28</v>
      </c>
      <c r="M48" s="47">
        <v>7875</v>
      </c>
      <c r="O48" s="47">
        <v>497</v>
      </c>
      <c r="P48" s="28"/>
      <c r="Q48" s="37">
        <v>1.76</v>
      </c>
      <c r="R48" s="38"/>
      <c r="S48" s="39">
        <v>15.8</v>
      </c>
    </row>
    <row r="49" spans="1:20" ht="15" customHeight="1" x14ac:dyDescent="0.35">
      <c r="E49" s="2"/>
      <c r="F49" s="33"/>
      <c r="G49" s="2"/>
      <c r="H49" s="26"/>
      <c r="P49" s="28"/>
      <c r="Q49" s="37"/>
      <c r="R49" s="38"/>
      <c r="S49" s="39"/>
    </row>
    <row r="50" spans="1:20" ht="15" customHeight="1" x14ac:dyDescent="0.35">
      <c r="A50" s="14"/>
      <c r="B50" s="24" t="s">
        <v>84</v>
      </c>
      <c r="C50" s="15"/>
      <c r="E50" s="12"/>
      <c r="F50" s="24"/>
      <c r="G50" s="25"/>
      <c r="H50" s="26"/>
      <c r="I50" s="27">
        <f>SUBTOTAL(9,I21:I48)</f>
        <v>476079197.73000002</v>
      </c>
      <c r="J50" s="27"/>
      <c r="K50" s="19">
        <f>SUBTOTAL(9,K21:K48)</f>
        <v>158712458.71000004</v>
      </c>
      <c r="L50" s="19"/>
      <c r="M50" s="19">
        <f>SUBTOTAL(9,M21:M48)</f>
        <v>413245157</v>
      </c>
      <c r="N50" s="19"/>
      <c r="O50" s="19">
        <f>SUBTOTAL(9,O21:O48)</f>
        <v>10652190</v>
      </c>
      <c r="P50" s="48"/>
      <c r="Q50" s="29">
        <f>ROUND(O50/I50*100,2)</f>
        <v>2.2400000000000002</v>
      </c>
      <c r="R50" s="30"/>
      <c r="S50" s="31">
        <f t="shared" ref="S50" si="0">ROUND(M50/O50,1)</f>
        <v>38.799999999999997</v>
      </c>
      <c r="T50" s="19"/>
    </row>
    <row r="51" spans="1:20" ht="15" customHeight="1" x14ac:dyDescent="0.35">
      <c r="F51" s="33"/>
      <c r="G51" s="25"/>
      <c r="H51" s="26"/>
      <c r="P51" s="28"/>
      <c r="Q51" s="37"/>
      <c r="R51" s="38"/>
      <c r="S51" s="39"/>
    </row>
    <row r="52" spans="1:20" ht="15" customHeight="1" x14ac:dyDescent="0.35">
      <c r="B52" s="24" t="s">
        <v>85</v>
      </c>
      <c r="F52" s="33"/>
      <c r="G52" s="25"/>
      <c r="H52" s="26"/>
      <c r="P52" s="28"/>
      <c r="Q52" s="37"/>
      <c r="R52" s="38"/>
      <c r="S52" s="39"/>
    </row>
    <row r="53" spans="1:20" ht="15" customHeight="1" x14ac:dyDescent="0.35">
      <c r="A53" s="3">
        <v>2910</v>
      </c>
      <c r="C53" s="2" t="s">
        <v>86</v>
      </c>
      <c r="E53" s="4" t="s">
        <v>87</v>
      </c>
      <c r="F53" s="33"/>
      <c r="G53" s="45">
        <v>0</v>
      </c>
      <c r="H53" s="26"/>
      <c r="I53" s="6">
        <v>13861.47</v>
      </c>
      <c r="K53" s="5">
        <v>13921.36</v>
      </c>
      <c r="M53" s="5">
        <v>-60</v>
      </c>
      <c r="O53" s="5">
        <v>0</v>
      </c>
      <c r="P53" s="28"/>
      <c r="Q53" s="37">
        <v>0</v>
      </c>
      <c r="R53" s="49" t="s">
        <v>88</v>
      </c>
      <c r="S53" s="39">
        <v>0</v>
      </c>
    </row>
    <row r="54" spans="1:20" ht="15" customHeight="1" x14ac:dyDescent="0.35">
      <c r="A54" s="3">
        <v>2911</v>
      </c>
      <c r="C54" s="2" t="s">
        <v>89</v>
      </c>
      <c r="E54" s="4" t="s">
        <v>90</v>
      </c>
      <c r="F54" s="33"/>
      <c r="G54" s="45">
        <v>0</v>
      </c>
      <c r="H54" s="26"/>
      <c r="I54" s="6">
        <v>310654.92</v>
      </c>
      <c r="K54" s="5">
        <v>75510.92</v>
      </c>
      <c r="M54" s="5">
        <v>235144</v>
      </c>
      <c r="O54" s="5">
        <v>71308</v>
      </c>
      <c r="P54" s="28"/>
      <c r="Q54" s="37">
        <v>22.95</v>
      </c>
      <c r="R54" s="49"/>
      <c r="S54" s="39">
        <v>3.3</v>
      </c>
    </row>
    <row r="55" spans="1:20" ht="15" customHeight="1" x14ac:dyDescent="0.35">
      <c r="A55" s="3">
        <v>2921</v>
      </c>
      <c r="C55" s="2" t="s">
        <v>91</v>
      </c>
      <c r="E55" s="4" t="s">
        <v>92</v>
      </c>
      <c r="F55" s="33"/>
      <c r="G55" s="45">
        <v>5</v>
      </c>
      <c r="H55" s="26"/>
      <c r="I55" s="6">
        <v>65845.27</v>
      </c>
      <c r="K55" s="5">
        <v>64371.27</v>
      </c>
      <c r="M55" s="5">
        <v>-1818</v>
      </c>
      <c r="O55" s="5">
        <v>0</v>
      </c>
      <c r="P55" s="28"/>
      <c r="Q55" s="37">
        <v>0</v>
      </c>
      <c r="R55" s="49" t="s">
        <v>88</v>
      </c>
      <c r="S55" s="39">
        <v>0</v>
      </c>
    </row>
    <row r="56" spans="1:20" ht="15" customHeight="1" x14ac:dyDescent="0.35">
      <c r="A56" s="3">
        <v>2940</v>
      </c>
      <c r="C56" s="2" t="s">
        <v>93</v>
      </c>
      <c r="E56" s="4" t="s">
        <v>94</v>
      </c>
      <c r="F56" s="33"/>
      <c r="G56" s="45">
        <v>0</v>
      </c>
      <c r="H56" s="26"/>
      <c r="I56" s="6">
        <v>1278772.08</v>
      </c>
      <c r="K56" s="5">
        <v>724895.78</v>
      </c>
      <c r="M56" s="5">
        <v>553876</v>
      </c>
      <c r="O56" s="5">
        <v>60153</v>
      </c>
      <c r="P56" s="15"/>
      <c r="Q56" s="37">
        <v>4.7</v>
      </c>
      <c r="R56" s="38"/>
      <c r="S56" s="39">
        <v>9.1999999999999993</v>
      </c>
    </row>
    <row r="57" spans="1:20" ht="15" customHeight="1" x14ac:dyDescent="0.35">
      <c r="A57" s="3">
        <v>2970</v>
      </c>
      <c r="C57" s="2" t="s">
        <v>95</v>
      </c>
      <c r="E57" s="4" t="s">
        <v>96</v>
      </c>
      <c r="F57" s="33"/>
      <c r="G57" s="45">
        <v>0</v>
      </c>
      <c r="H57" s="26"/>
      <c r="I57" s="6">
        <v>2830460.27</v>
      </c>
      <c r="K57" s="5">
        <v>60972</v>
      </c>
      <c r="M57" s="5">
        <v>2769488</v>
      </c>
      <c r="O57" s="5">
        <v>191441</v>
      </c>
      <c r="P57" s="15"/>
      <c r="Q57" s="37">
        <v>6.76</v>
      </c>
      <c r="R57" s="38"/>
      <c r="S57" s="39">
        <v>14.5</v>
      </c>
    </row>
    <row r="58" spans="1:20" ht="15" customHeight="1" x14ac:dyDescent="0.35">
      <c r="A58" s="3">
        <v>2980</v>
      </c>
      <c r="C58" s="2" t="s">
        <v>97</v>
      </c>
      <c r="E58" s="4" t="s">
        <v>87</v>
      </c>
      <c r="F58" s="33"/>
      <c r="G58" s="45">
        <v>0</v>
      </c>
      <c r="H58" s="26"/>
      <c r="I58" s="46">
        <v>83590.710000000006</v>
      </c>
      <c r="K58" s="47">
        <v>22886.240000000002</v>
      </c>
      <c r="M58" s="47">
        <v>60704</v>
      </c>
      <c r="O58" s="47">
        <v>11037</v>
      </c>
      <c r="Q58" s="37">
        <v>13.2</v>
      </c>
      <c r="R58" s="38"/>
      <c r="S58" s="39">
        <v>5.5</v>
      </c>
    </row>
    <row r="59" spans="1:20" ht="15" customHeight="1" x14ac:dyDescent="0.35">
      <c r="G59" s="25"/>
      <c r="Q59" s="37"/>
      <c r="R59" s="38"/>
      <c r="S59" s="39"/>
    </row>
    <row r="60" spans="1:20" ht="15" customHeight="1" x14ac:dyDescent="0.35">
      <c r="A60" s="14"/>
      <c r="B60" s="24" t="s">
        <v>98</v>
      </c>
      <c r="C60" s="15"/>
      <c r="E60" s="12"/>
      <c r="F60" s="12"/>
      <c r="G60" s="8"/>
      <c r="I60" s="27">
        <f>SUBTOTAL(9,I53:I58)</f>
        <v>4583184.72</v>
      </c>
      <c r="J60" s="27"/>
      <c r="K60" s="19">
        <f>SUBTOTAL(9,K53:K58)</f>
        <v>962557.57000000007</v>
      </c>
      <c r="L60" s="19"/>
      <c r="M60" s="19">
        <f>SUBTOTAL(9,M53:M58)</f>
        <v>3617334</v>
      </c>
      <c r="N60" s="19"/>
      <c r="O60" s="19">
        <f>SUBTOTAL(9,O53:O58)</f>
        <v>333939</v>
      </c>
      <c r="P60" s="15"/>
      <c r="Q60" s="29">
        <f>ROUND(O60/I60*100,2)</f>
        <v>7.29</v>
      </c>
      <c r="R60" s="30"/>
      <c r="S60" s="31">
        <f t="shared" ref="S60:S62" si="1">ROUND(M60/O60,1)</f>
        <v>10.8</v>
      </c>
      <c r="T60" s="19"/>
    </row>
    <row r="61" spans="1:20" ht="15" customHeight="1" x14ac:dyDescent="0.35">
      <c r="G61" s="25"/>
      <c r="Q61" s="37"/>
      <c r="R61" s="38"/>
      <c r="S61" s="39"/>
    </row>
    <row r="62" spans="1:20" ht="15" customHeight="1" x14ac:dyDescent="0.35">
      <c r="B62" s="24" t="s">
        <v>99</v>
      </c>
      <c r="C62" s="15"/>
      <c r="E62" s="12"/>
      <c r="F62" s="12"/>
      <c r="G62" s="8"/>
      <c r="I62" s="50">
        <f>SUBTOTAL(9,I13:I61)</f>
        <v>488364803.20999998</v>
      </c>
      <c r="J62" s="27"/>
      <c r="K62" s="51">
        <f>SUBTOTAL(9,K13:K61)</f>
        <v>164096076.17000005</v>
      </c>
      <c r="L62" s="19"/>
      <c r="M62" s="51">
        <f>SUBTOTAL(9,M13:M61)</f>
        <v>420911648</v>
      </c>
      <c r="N62" s="19"/>
      <c r="O62" s="51">
        <f>SUBTOTAL(9,O13:O61)</f>
        <v>11594645</v>
      </c>
      <c r="P62" s="15"/>
      <c r="Q62" s="29">
        <f>ROUND(O62/I62*100,2)</f>
        <v>2.37</v>
      </c>
      <c r="R62" s="38"/>
      <c r="S62" s="31">
        <f t="shared" si="1"/>
        <v>36.299999999999997</v>
      </c>
      <c r="T62" s="19"/>
    </row>
    <row r="63" spans="1:20" ht="15" customHeight="1" x14ac:dyDescent="0.35">
      <c r="G63" s="25"/>
      <c r="K63" s="2"/>
      <c r="L63" s="2"/>
      <c r="M63" s="2"/>
      <c r="N63" s="2"/>
      <c r="O63" s="2"/>
      <c r="Q63" s="37"/>
      <c r="R63" s="38"/>
      <c r="T63" s="2"/>
    </row>
    <row r="64" spans="1:20" ht="15" customHeight="1" x14ac:dyDescent="0.35">
      <c r="A64" s="14"/>
      <c r="B64" s="15" t="s">
        <v>100</v>
      </c>
      <c r="C64" s="15"/>
      <c r="D64" s="15"/>
      <c r="E64" s="12"/>
      <c r="F64" s="12"/>
      <c r="G64" s="19"/>
      <c r="I64" s="27"/>
      <c r="J64" s="27"/>
      <c r="K64" s="19"/>
      <c r="L64" s="19"/>
      <c r="M64" s="19"/>
      <c r="N64" s="19"/>
      <c r="O64" s="19"/>
      <c r="Q64" s="29"/>
      <c r="R64" s="30"/>
      <c r="S64" s="52"/>
      <c r="T64" s="19"/>
    </row>
    <row r="65" spans="1:20" ht="15" customHeight="1" x14ac:dyDescent="0.35">
      <c r="A65" s="32">
        <v>2030</v>
      </c>
      <c r="B65" s="33"/>
      <c r="C65" s="2" t="s">
        <v>101</v>
      </c>
      <c r="E65" s="12"/>
      <c r="F65" s="12"/>
      <c r="G65" s="19"/>
      <c r="I65" s="6">
        <v>8728213.7400000002</v>
      </c>
      <c r="K65" s="5">
        <v>4717583.25</v>
      </c>
      <c r="L65" s="19"/>
      <c r="M65" s="19"/>
      <c r="N65" s="19"/>
      <c r="O65" s="19"/>
      <c r="Q65" s="29"/>
      <c r="R65" s="30"/>
      <c r="S65" s="52"/>
      <c r="T65" s="19"/>
    </row>
    <row r="66" spans="1:20" s="15" customFormat="1" ht="15" customHeight="1" x14ac:dyDescent="0.35">
      <c r="A66" s="32">
        <v>2031</v>
      </c>
      <c r="B66" s="33"/>
      <c r="C66" s="2" t="s">
        <v>102</v>
      </c>
      <c r="D66" s="2"/>
      <c r="E66" s="12"/>
      <c r="F66" s="12"/>
      <c r="G66" s="19"/>
      <c r="H66" s="2"/>
      <c r="I66" s="6">
        <v>2551238.23</v>
      </c>
      <c r="J66" s="6"/>
      <c r="K66" s="5">
        <v>82443.7</v>
      </c>
      <c r="L66" s="19"/>
      <c r="M66" s="19"/>
      <c r="N66" s="19"/>
      <c r="O66" s="19"/>
      <c r="P66" s="2"/>
      <c r="Q66" s="29"/>
      <c r="R66" s="30"/>
      <c r="S66" s="52"/>
      <c r="T66" s="19"/>
    </row>
    <row r="67" spans="1:20" ht="15" customHeight="1" x14ac:dyDescent="0.35">
      <c r="A67" s="3">
        <v>2040</v>
      </c>
      <c r="B67" s="15"/>
      <c r="C67" s="2" t="s">
        <v>103</v>
      </c>
      <c r="E67" s="12"/>
      <c r="F67" s="12"/>
      <c r="G67" s="19"/>
      <c r="I67" s="6">
        <v>117711.07</v>
      </c>
      <c r="L67" s="19"/>
      <c r="M67" s="19"/>
      <c r="N67" s="19"/>
      <c r="O67" s="19"/>
      <c r="Q67" s="29"/>
      <c r="R67" s="30"/>
      <c r="S67" s="52"/>
      <c r="T67" s="19"/>
    </row>
    <row r="68" spans="1:20" ht="15" customHeight="1" x14ac:dyDescent="0.35">
      <c r="A68" s="3">
        <v>2740</v>
      </c>
      <c r="B68" s="15"/>
      <c r="C68" s="2" t="s">
        <v>103</v>
      </c>
      <c r="D68" s="15"/>
      <c r="E68" s="12"/>
      <c r="F68" s="12"/>
      <c r="G68" s="19"/>
      <c r="I68" s="46">
        <v>43358.14</v>
      </c>
      <c r="K68" s="47">
        <v>4.3600000000000003</v>
      </c>
      <c r="L68" s="19"/>
      <c r="M68" s="19"/>
      <c r="N68" s="19"/>
      <c r="O68" s="19"/>
      <c r="Q68" s="29"/>
      <c r="R68" s="30"/>
      <c r="S68" s="52"/>
      <c r="T68" s="19"/>
    </row>
    <row r="69" spans="1:20" ht="15" customHeight="1" x14ac:dyDescent="0.35">
      <c r="A69" s="53"/>
      <c r="B69" s="53"/>
      <c r="C69" s="54"/>
      <c r="D69" s="15"/>
      <c r="E69" s="12"/>
      <c r="F69" s="12"/>
      <c r="G69" s="19"/>
      <c r="I69" s="27"/>
      <c r="J69" s="27"/>
      <c r="K69" s="27"/>
      <c r="L69" s="19"/>
      <c r="M69" s="19"/>
      <c r="N69" s="19"/>
      <c r="O69" s="19"/>
      <c r="Q69" s="29"/>
      <c r="R69" s="30"/>
      <c r="S69" s="52"/>
      <c r="T69" s="19"/>
    </row>
    <row r="70" spans="1:20" ht="15" customHeight="1" x14ac:dyDescent="0.35">
      <c r="A70" s="14"/>
      <c r="B70" s="15" t="s">
        <v>104</v>
      </c>
      <c r="C70" s="15"/>
      <c r="D70" s="15"/>
      <c r="E70" s="12"/>
      <c r="F70" s="12"/>
      <c r="G70" s="19"/>
      <c r="I70" s="27">
        <f>SUBTOTAL(9,I65:I68)</f>
        <v>11440521.180000002</v>
      </c>
      <c r="J70" s="43"/>
      <c r="K70" s="44">
        <f>SUBTOTAL(9,K65:K68)</f>
        <v>4800031.3100000005</v>
      </c>
      <c r="L70" s="19"/>
      <c r="M70" s="19"/>
      <c r="N70" s="19"/>
      <c r="O70" s="19"/>
      <c r="Q70" s="30"/>
      <c r="R70" s="30"/>
      <c r="S70" s="52"/>
      <c r="T70" s="19"/>
    </row>
    <row r="71" spans="1:20" ht="15" customHeight="1" x14ac:dyDescent="0.35">
      <c r="A71" s="14"/>
      <c r="B71" s="15"/>
      <c r="C71" s="15"/>
      <c r="D71" s="15"/>
      <c r="E71" s="12"/>
      <c r="F71" s="12"/>
      <c r="G71" s="19"/>
      <c r="H71" s="15"/>
      <c r="I71" s="27"/>
      <c r="J71" s="27"/>
      <c r="K71" s="19"/>
      <c r="L71" s="19"/>
      <c r="M71" s="19"/>
      <c r="N71" s="19"/>
      <c r="O71" s="19"/>
      <c r="Q71" s="30"/>
      <c r="R71" s="30"/>
      <c r="S71" s="52"/>
      <c r="T71" s="19"/>
    </row>
    <row r="72" spans="1:20" ht="15" customHeight="1" thickBot="1" x14ac:dyDescent="0.4">
      <c r="A72" s="14"/>
      <c r="B72" s="15" t="s">
        <v>105</v>
      </c>
      <c r="C72" s="15"/>
      <c r="D72" s="15"/>
      <c r="E72" s="12"/>
      <c r="F72" s="12"/>
      <c r="G72" s="19"/>
      <c r="I72" s="55">
        <f>SUBTOTAL(9,I13:I70)</f>
        <v>499805324.38999999</v>
      </c>
      <c r="J72" s="27"/>
      <c r="K72" s="56">
        <f>SUBTOTAL(9,K13:K70)</f>
        <v>168896107.48000005</v>
      </c>
      <c r="L72" s="19"/>
      <c r="M72" s="56">
        <f>SUBTOTAL(9,M13:M70)</f>
        <v>420911648</v>
      </c>
      <c r="N72" s="19"/>
      <c r="O72" s="56">
        <f>SUBTOTAL(9,O13:O70)</f>
        <v>11594645</v>
      </c>
      <c r="Q72" s="30"/>
      <c r="R72" s="30"/>
      <c r="S72" s="52"/>
      <c r="T72" s="19"/>
    </row>
    <row r="73" spans="1:20" ht="15" customHeight="1" thickTop="1" x14ac:dyDescent="0.35">
      <c r="B73" s="15"/>
      <c r="D73" s="15"/>
      <c r="E73" s="12"/>
      <c r="F73" s="12"/>
      <c r="G73" s="19"/>
      <c r="H73" s="15"/>
      <c r="I73" s="27"/>
      <c r="J73" s="27"/>
      <c r="K73" s="19"/>
      <c r="L73" s="19"/>
      <c r="M73" s="19"/>
      <c r="N73" s="19"/>
      <c r="O73" s="19"/>
      <c r="Q73" s="30"/>
      <c r="R73" s="30"/>
      <c r="S73" s="52"/>
      <c r="T73" s="19"/>
    </row>
    <row r="74" spans="1:20" ht="15" customHeight="1" x14ac:dyDescent="0.35">
      <c r="A74" s="57" t="s">
        <v>40</v>
      </c>
      <c r="B74" s="2" t="s">
        <v>106</v>
      </c>
      <c r="D74" s="15"/>
      <c r="E74" s="12"/>
      <c r="F74" s="12"/>
      <c r="G74" s="19"/>
      <c r="H74" s="15"/>
      <c r="I74" s="27"/>
      <c r="J74" s="27"/>
      <c r="K74" s="19"/>
      <c r="L74" s="19"/>
      <c r="M74" s="19"/>
      <c r="N74" s="19"/>
      <c r="O74" s="19"/>
      <c r="Q74" s="30"/>
      <c r="R74" s="30"/>
      <c r="S74" s="52"/>
      <c r="T74" s="19"/>
    </row>
    <row r="75" spans="1:20" ht="15" customHeight="1" x14ac:dyDescent="0.35">
      <c r="A75" s="57" t="s">
        <v>88</v>
      </c>
      <c r="B75" s="2" t="s">
        <v>107</v>
      </c>
      <c r="D75" s="15"/>
      <c r="E75" s="12"/>
      <c r="F75" s="12"/>
      <c r="G75" s="19"/>
      <c r="H75" s="15"/>
      <c r="I75" s="27"/>
      <c r="J75" s="27"/>
      <c r="K75" s="19"/>
      <c r="L75" s="19"/>
      <c r="M75" s="19"/>
      <c r="N75" s="19"/>
      <c r="O75" s="19"/>
      <c r="Q75" s="30"/>
      <c r="R75" s="30"/>
      <c r="S75" s="52"/>
      <c r="T75" s="19"/>
    </row>
    <row r="76" spans="1:20" ht="15" customHeight="1" x14ac:dyDescent="0.35">
      <c r="A76" s="57"/>
      <c r="D76" s="15"/>
      <c r="E76" s="12"/>
      <c r="F76" s="12"/>
      <c r="G76" s="19"/>
      <c r="H76" s="15"/>
      <c r="I76" s="27"/>
      <c r="J76" s="27"/>
      <c r="K76" s="19"/>
      <c r="L76" s="19"/>
      <c r="M76" s="19"/>
      <c r="N76" s="19"/>
      <c r="O76" s="19"/>
      <c r="Q76" s="30"/>
      <c r="R76" s="30"/>
      <c r="S76" s="52"/>
      <c r="T76" s="19"/>
    </row>
    <row r="77" spans="1:20" s="15" customFormat="1" ht="15" customHeight="1" x14ac:dyDescent="0.35">
      <c r="A77" s="58"/>
      <c r="B77" s="59"/>
      <c r="C77" s="60" t="s">
        <v>18</v>
      </c>
      <c r="D77" s="61"/>
      <c r="E77" s="60" t="s">
        <v>25</v>
      </c>
      <c r="F77" s="62"/>
      <c r="G77" s="63"/>
      <c r="H77" s="61"/>
      <c r="I77" s="6"/>
      <c r="J77" s="6"/>
      <c r="K77" s="5"/>
      <c r="L77" s="63"/>
      <c r="M77" s="63"/>
      <c r="N77" s="63"/>
      <c r="O77" s="63"/>
      <c r="P77" s="64"/>
      <c r="Q77" s="63"/>
      <c r="R77" s="63"/>
      <c r="S77" s="65"/>
      <c r="T77" s="63"/>
    </row>
    <row r="78" spans="1:20" s="15" customFormat="1" ht="15" customHeight="1" x14ac:dyDescent="0.35">
      <c r="A78" s="3"/>
      <c r="B78" s="2"/>
      <c r="C78" s="2"/>
      <c r="D78" s="2"/>
      <c r="E78" s="4"/>
      <c r="F78" s="4"/>
      <c r="G78" s="5"/>
      <c r="H78" s="2"/>
      <c r="I78" s="6"/>
      <c r="J78" s="6"/>
      <c r="K78" s="5"/>
      <c r="L78" s="5"/>
      <c r="M78" s="5"/>
      <c r="N78" s="5"/>
      <c r="O78" s="5"/>
      <c r="P78" s="2"/>
      <c r="Q78" s="5"/>
      <c r="R78" s="5"/>
      <c r="S78" s="7"/>
      <c r="T78" s="5"/>
    </row>
    <row r="79" spans="1:20" s="15" customFormat="1" ht="15" customHeight="1" x14ac:dyDescent="0.35">
      <c r="A79" s="3"/>
      <c r="B79" s="2"/>
      <c r="C79" s="33" t="s">
        <v>108</v>
      </c>
      <c r="D79" s="4"/>
      <c r="E79" s="49">
        <v>5</v>
      </c>
      <c r="F79" s="4"/>
      <c r="G79" s="5"/>
      <c r="H79" s="2"/>
      <c r="I79" s="6"/>
      <c r="J79" s="6"/>
      <c r="K79" s="5"/>
      <c r="L79" s="5"/>
      <c r="M79" s="5"/>
      <c r="N79" s="5"/>
      <c r="O79" s="5"/>
      <c r="P79" s="2"/>
      <c r="Q79" s="5"/>
      <c r="R79" s="5"/>
      <c r="S79" s="7"/>
      <c r="T79" s="5"/>
    </row>
    <row r="80" spans="1:20" s="15" customFormat="1" ht="15" customHeight="1" x14ac:dyDescent="0.35">
      <c r="A80" s="3"/>
      <c r="B80" s="2"/>
      <c r="C80" s="33" t="s">
        <v>109</v>
      </c>
      <c r="D80" s="4"/>
      <c r="E80" s="4">
        <v>6.99</v>
      </c>
      <c r="F80" s="4"/>
      <c r="G80" s="5"/>
      <c r="H80" s="2"/>
      <c r="I80" s="6"/>
      <c r="J80" s="6"/>
      <c r="K80" s="5"/>
      <c r="L80" s="5"/>
      <c r="M80" s="5"/>
      <c r="N80" s="5"/>
      <c r="O80" s="5"/>
      <c r="P80" s="2"/>
      <c r="Q80" s="5"/>
      <c r="R80" s="5"/>
      <c r="S80" s="7"/>
      <c r="T80" s="5"/>
    </row>
    <row r="81" spans="1:19" s="5" customFormat="1" ht="15" customHeight="1" x14ac:dyDescent="0.35">
      <c r="A81" s="3"/>
      <c r="B81" s="2"/>
      <c r="C81" s="2"/>
      <c r="D81" s="2"/>
      <c r="E81" s="4"/>
      <c r="F81" s="4"/>
      <c r="H81" s="2"/>
      <c r="I81" s="6"/>
      <c r="J81" s="6"/>
      <c r="P81" s="2"/>
      <c r="S81" s="7"/>
    </row>
    <row r="82" spans="1:19" s="5" customFormat="1" ht="15" customHeight="1" x14ac:dyDescent="0.35">
      <c r="A82" s="57" t="s">
        <v>110</v>
      </c>
      <c r="B82" s="2" t="s">
        <v>111</v>
      </c>
      <c r="C82" s="2"/>
      <c r="D82" s="2"/>
      <c r="E82" s="4"/>
      <c r="F82" s="4"/>
      <c r="H82" s="2"/>
      <c r="I82" s="6"/>
      <c r="J82" s="6"/>
      <c r="P82" s="2"/>
      <c r="S82" s="7"/>
    </row>
    <row r="83" spans="1:19" s="5" customFormat="1" ht="15" customHeight="1" x14ac:dyDescent="0.35">
      <c r="A83" s="3"/>
      <c r="B83" s="2"/>
      <c r="C83" s="2"/>
      <c r="D83" s="2"/>
      <c r="E83" s="4"/>
      <c r="F83" s="4"/>
      <c r="H83" s="2"/>
      <c r="I83" s="6"/>
      <c r="J83" s="6"/>
      <c r="P83" s="2"/>
      <c r="S83" s="7"/>
    </row>
    <row r="84" spans="1:19" s="5" customFormat="1" ht="15" customHeight="1" x14ac:dyDescent="0.35">
      <c r="A84" s="3"/>
      <c r="B84" s="2"/>
      <c r="C84" s="60" t="s">
        <v>18</v>
      </c>
      <c r="D84" s="61"/>
      <c r="E84" s="60" t="s">
        <v>25</v>
      </c>
      <c r="F84" s="4"/>
      <c r="H84" s="2"/>
      <c r="I84" s="6"/>
      <c r="J84" s="6"/>
      <c r="P84" s="2"/>
      <c r="S84" s="7"/>
    </row>
    <row r="85" spans="1:19" s="5" customFormat="1" ht="15" customHeight="1" x14ac:dyDescent="0.35">
      <c r="A85" s="3"/>
      <c r="B85" s="2"/>
      <c r="C85" s="2"/>
      <c r="D85" s="2"/>
      <c r="E85" s="4"/>
      <c r="F85" s="4"/>
      <c r="H85" s="2"/>
      <c r="I85" s="6"/>
      <c r="J85" s="6"/>
      <c r="P85" s="2"/>
      <c r="S85" s="7"/>
    </row>
    <row r="86" spans="1:19" s="5" customFormat="1" ht="15" customHeight="1" x14ac:dyDescent="0.35">
      <c r="A86" s="3"/>
      <c r="B86" s="2"/>
      <c r="C86" s="33" t="s">
        <v>112</v>
      </c>
      <c r="D86" s="4"/>
      <c r="E86" s="49">
        <v>8.6999999999999993</v>
      </c>
      <c r="F86" s="4"/>
      <c r="H86" s="2"/>
      <c r="I86" s="6"/>
      <c r="J86" s="6"/>
      <c r="P86" s="2"/>
      <c r="S86" s="7"/>
    </row>
    <row r="87" spans="1:19" s="5" customFormat="1" ht="15" customHeight="1" x14ac:dyDescent="0.35">
      <c r="A87" s="3"/>
      <c r="B87" s="2"/>
      <c r="C87" s="33" t="s">
        <v>113</v>
      </c>
      <c r="D87" s="4"/>
      <c r="E87" s="49">
        <v>6.9</v>
      </c>
      <c r="F87" s="4"/>
      <c r="H87" s="2"/>
      <c r="I87" s="6"/>
      <c r="J87" s="6"/>
      <c r="P87" s="2"/>
      <c r="S87" s="7"/>
    </row>
    <row r="88" spans="1:19" s="5" customFormat="1" ht="15" customHeight="1" x14ac:dyDescent="0.35">
      <c r="A88" s="3"/>
      <c r="B88" s="2"/>
      <c r="C88" s="2"/>
      <c r="D88" s="2"/>
      <c r="E88" s="4"/>
      <c r="F88" s="4"/>
      <c r="H88" s="2"/>
      <c r="I88" s="6"/>
      <c r="J88" s="6"/>
      <c r="P88" s="2"/>
      <c r="S88" s="7"/>
    </row>
    <row r="89" spans="1:19" s="5" customFormat="1" ht="15" customHeight="1" x14ac:dyDescent="0.35">
      <c r="A89" s="3"/>
      <c r="B89" s="2"/>
      <c r="C89" s="2"/>
      <c r="D89" s="2"/>
      <c r="E89" s="4"/>
      <c r="F89" s="4"/>
      <c r="H89" s="2"/>
      <c r="I89" s="6"/>
      <c r="J89" s="6"/>
      <c r="P89" s="2"/>
      <c r="S89" s="7"/>
    </row>
    <row r="90" spans="1:19" s="5" customFormat="1" ht="15" customHeight="1" x14ac:dyDescent="0.35">
      <c r="A90" s="3"/>
      <c r="B90" s="2"/>
      <c r="C90" s="2"/>
      <c r="D90" s="2"/>
      <c r="E90" s="4"/>
      <c r="F90" s="4"/>
      <c r="H90" s="2"/>
      <c r="I90" s="6"/>
      <c r="J90" s="6"/>
      <c r="P90" s="2"/>
      <c r="S90" s="7"/>
    </row>
    <row r="91" spans="1:19" s="5" customFormat="1" ht="15" customHeight="1" x14ac:dyDescent="0.35">
      <c r="A91" s="3"/>
      <c r="B91" s="2"/>
      <c r="C91" s="2"/>
      <c r="D91" s="2"/>
      <c r="E91" s="4"/>
      <c r="F91" s="4"/>
      <c r="H91" s="2"/>
      <c r="I91" s="6"/>
      <c r="J91" s="6"/>
      <c r="P91" s="2"/>
      <c r="S91" s="7"/>
    </row>
    <row r="92" spans="1:19" s="5" customFormat="1" ht="15" customHeight="1" x14ac:dyDescent="0.35">
      <c r="A92" s="3"/>
      <c r="B92" s="2"/>
      <c r="C92" s="2"/>
      <c r="D92" s="2"/>
      <c r="E92" s="4"/>
      <c r="F92" s="4"/>
      <c r="H92" s="2"/>
      <c r="I92" s="6"/>
      <c r="J92" s="6"/>
      <c r="P92" s="2"/>
      <c r="S92" s="7"/>
    </row>
    <row r="93" spans="1:19" s="5" customFormat="1" ht="15" customHeight="1" x14ac:dyDescent="0.35">
      <c r="A93" s="3"/>
      <c r="B93" s="2"/>
      <c r="C93" s="2"/>
      <c r="D93" s="2"/>
      <c r="E93" s="4"/>
      <c r="F93" s="4"/>
      <c r="H93" s="2"/>
      <c r="I93" s="6"/>
      <c r="J93" s="6"/>
      <c r="P93" s="2"/>
      <c r="S93" s="7"/>
    </row>
    <row r="94" spans="1:19" s="5" customFormat="1" ht="15" customHeight="1" x14ac:dyDescent="0.35">
      <c r="A94" s="3"/>
      <c r="B94" s="2"/>
      <c r="C94" s="2"/>
      <c r="D94" s="2"/>
      <c r="E94" s="4"/>
      <c r="F94" s="4"/>
      <c r="H94" s="2"/>
      <c r="I94" s="6"/>
      <c r="J94" s="6"/>
      <c r="P94" s="2"/>
      <c r="S94" s="7"/>
    </row>
    <row r="95" spans="1:19" s="5" customFormat="1" ht="15" customHeight="1" x14ac:dyDescent="0.35">
      <c r="A95" s="3"/>
      <c r="B95" s="2"/>
      <c r="C95" s="2"/>
      <c r="D95" s="2"/>
      <c r="E95" s="4"/>
      <c r="F95" s="4"/>
      <c r="H95" s="2"/>
      <c r="I95" s="6"/>
      <c r="J95" s="6"/>
      <c r="P95" s="2"/>
      <c r="S95" s="7"/>
    </row>
    <row r="96" spans="1:19" s="5" customFormat="1" ht="15" customHeight="1" x14ac:dyDescent="0.35">
      <c r="A96" s="3"/>
      <c r="B96" s="2"/>
      <c r="C96" s="2"/>
      <c r="D96" s="2"/>
      <c r="E96" s="4"/>
      <c r="F96" s="4"/>
      <c r="H96" s="2"/>
      <c r="I96" s="6"/>
      <c r="J96" s="6"/>
      <c r="P96" s="2"/>
      <c r="S96" s="7"/>
    </row>
  </sheetData>
  <printOptions horizontalCentered="1"/>
  <pageMargins left="1" right="0.5" top="1.25" bottom="0.25" header="0.75" footer="0.25"/>
  <pageSetup scale="34" orientation="portrait" r:id="rId1"/>
  <headerFooter>
    <oddHeader>&amp;R&amp;"Times New Roman,Bold"&amp;12KyPSC Case No. 2021-00190
AG-DR-02-019(d) Attachment
Page &amp;P of &amp;N</oddHeader>
  </headerFooter>
  <rowBreaks count="1" manualBreakCount="1">
    <brk id="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>Raiford</Witness>
  </documentManagement>
</p:properties>
</file>

<file path=customXml/itemProps1.xml><?xml version="1.0" encoding="utf-8"?>
<ds:datastoreItem xmlns:ds="http://schemas.openxmlformats.org/officeDocument/2006/customXml" ds:itemID="{CA2FA6E6-C3F2-4B17-B9D9-BDA8564124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CF3933-0D8F-4352-9300-E114DF851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4625D-3A3D-4962-9713-486570CABEFD}">
  <ds:schemaRefs>
    <ds:schemaRef ds:uri="cf0100b5-1501-4fd1-abc2-4edbffacf3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48392ff-e111-4ddb-bb98-e239aebbafc5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Breakdown 1</vt:lpstr>
      <vt:lpstr>'Rate Breakdown 1'!Print_Area</vt:lpstr>
      <vt:lpstr>'Rate Breakdown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Net Salvage Percent</dc:subject>
  <dc:creator>Lepisto, Denise</dc:creator>
  <cp:lastModifiedBy>Sunderman, Minna</cp:lastModifiedBy>
  <cp:lastPrinted>2021-08-17T17:38:58Z</cp:lastPrinted>
  <dcterms:created xsi:type="dcterms:W3CDTF">2021-08-10T17:44:42Z</dcterms:created>
  <dcterms:modified xsi:type="dcterms:W3CDTF">2021-08-17T17:39:01Z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0x010100C8EFACE5D00A1E4A87E09B004D05D64D</vt:lpwstr>
  </property>
</Properties>
</file>