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STAFF's 1st Set Data Requests/"/>
    </mc:Choice>
  </mc:AlternateContent>
  <xr:revisionPtr revIDLastSave="0" documentId="13_ncr:1_{5E8B5C54-14A2-4B66-A7C9-44DEECCAEE8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TD - 21b" sheetId="1" r:id="rId1"/>
    <sheet name="UL PAYMENT SCHEDULE" sheetId="3" r:id="rId2"/>
  </sheets>
  <definedNames>
    <definedName name="_Dist_Bin" hidden="1">#REF!</definedName>
    <definedName name="_Dist_Values" hidden="1">#REF!</definedName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17" i="1" l="1"/>
  <c r="G35" i="1" l="1"/>
  <c r="E25" i="1"/>
  <c r="A14" i="1"/>
  <c r="A16" i="1" s="1"/>
  <c r="A17" i="1" s="1"/>
  <c r="A19" i="1" s="1"/>
  <c r="A20" i="1" s="1"/>
  <c r="A22" i="1" s="1"/>
  <c r="A23" i="1" s="1"/>
  <c r="A25" i="1" s="1"/>
  <c r="A27" i="1" l="1"/>
  <c r="A29" i="1" s="1"/>
  <c r="A30" i="1" s="1"/>
  <c r="A32" i="1" s="1"/>
  <c r="A34" i="1" s="1"/>
  <c r="A35" i="1" s="1"/>
  <c r="H23" i="1" l="1"/>
  <c r="H14" i="1" l="1"/>
  <c r="H25" i="1" s="1"/>
  <c r="H27" i="1" s="1"/>
</calcChain>
</file>

<file path=xl/sharedStrings.xml><?xml version="1.0" encoding="utf-8"?>
<sst xmlns="http://schemas.openxmlformats.org/spreadsheetml/2006/main" count="72" uniqueCount="70">
  <si>
    <t>Interest Cost Rate in sufficient detail to show the items of costs that cause the difference.</t>
  </si>
  <si>
    <t>Note:  In all instances where the Effective Interest Cost Rate is different from the Nominal Interest Rate, provide a calculation of the effective</t>
  </si>
  <si>
    <t>Average Short-Term Debt]  [Report in Col. (f) of this schedule]</t>
  </si>
  <si>
    <t xml:space="preserve">Test-Year Interest Cost Rate [Actual Interest / </t>
  </si>
  <si>
    <t>Average Short-Term Debt - Format 3, Schedule 2, Line 15 Col. (d) [Report in Col. (g) of this Schedule]</t>
  </si>
  <si>
    <t>Debt during the Test Year [report in Col. (g) of this schedule]</t>
  </si>
  <si>
    <t>Actual Interest Paid or Accrued on Short-Term</t>
  </si>
  <si>
    <t>Annualized Cost Rate [Total Col. (g) / Total Col. (d)]</t>
  </si>
  <si>
    <t>Total Short-Term Debt</t>
  </si>
  <si>
    <t>Amount Sold for Cash/Classified as Receivable</t>
  </si>
  <si>
    <t>Other:</t>
  </si>
  <si>
    <t>(g)</t>
  </si>
  <si>
    <t>(f)</t>
  </si>
  <si>
    <t>(e)</t>
  </si>
  <si>
    <t>(d)</t>
  </si>
  <si>
    <t>(c)</t>
  </si>
  <si>
    <t>(b)</t>
  </si>
  <si>
    <t>(a)</t>
  </si>
  <si>
    <t>Rate</t>
  </si>
  <si>
    <t xml:space="preserve">Rate </t>
  </si>
  <si>
    <t>Outstanding</t>
  </si>
  <si>
    <t>Maturity</t>
  </si>
  <si>
    <t>Issue</t>
  </si>
  <si>
    <t>Debt Issue</t>
  </si>
  <si>
    <t>No.</t>
  </si>
  <si>
    <t>Interest</t>
  </si>
  <si>
    <t xml:space="preserve">Amount </t>
  </si>
  <si>
    <t>Date of</t>
  </si>
  <si>
    <t xml:space="preserve">Date of </t>
  </si>
  <si>
    <t>Type of</t>
  </si>
  <si>
    <t>Line</t>
  </si>
  <si>
    <t>Annualized</t>
  </si>
  <si>
    <t>Effective</t>
  </si>
  <si>
    <t>Nominal</t>
  </si>
  <si>
    <t>Schedule of Short-Term Debt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</si>
  <si>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</si>
  <si>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</si>
  <si>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</si>
  <si>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</si>
  <si>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</si>
  <si>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</si>
  <si>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</si>
  <si>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</si>
  <si>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</si>
  <si>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</si>
  <si>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</si>
  <si>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Effective Interest Cost</t>
  </si>
  <si>
    <t>Type</t>
  </si>
  <si>
    <t>DUKE ENERGY KENTUCKY, INC.</t>
  </si>
  <si>
    <t>For The Period Ended December 31, 2018</t>
  </si>
  <si>
    <t>Notes Payable - Money Pool</t>
  </si>
  <si>
    <t>Notes Payable to Associated Companies:</t>
  </si>
  <si>
    <t>Current Maturities:</t>
  </si>
  <si>
    <t>Current Maturities of Senior Notes:</t>
  </si>
  <si>
    <t>Date issued</t>
  </si>
  <si>
    <t>Principal Amount</t>
  </si>
  <si>
    <t>Face Amount Outstanding</t>
  </si>
  <si>
    <t>Unamort. (Discount) or Premium</t>
  </si>
  <si>
    <t>Unamort. Debt Expense</t>
  </si>
  <si>
    <t>Carrying Value</t>
  </si>
  <si>
    <t>Coupon Interst Rate</t>
  </si>
  <si>
    <t>Annual Discount  or Premium Amortization</t>
  </si>
  <si>
    <t>Annual Debt Expense Amortization</t>
  </si>
  <si>
    <t>Col. (f) x Col. (d)</t>
  </si>
  <si>
    <t>Interest Cost</t>
  </si>
  <si>
    <t>Pollution Control Bond (Put Date 11/1/21)</t>
  </si>
  <si>
    <t>PCB</t>
  </si>
  <si>
    <t>Put Date</t>
  </si>
  <si>
    <t>Current Unamortized Debt Expense</t>
  </si>
  <si>
    <t>CASE NO. 2021-00190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</si>
</sst>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dd\-mmm\-yy_)"/>
    <numFmt numFmtId="168" formatCode="_(* #,##0.0000000_);_(* \(#,##0.0000000\);_(* &quot;-&quot;??_);_(@_)"/>
  </numFmts>
  <fonts count="13" x14ac:knownFonts="1"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8"/>
      <name val="Arial"/>
      <family val="2"/>
    </font>
    <font>
      <b/>
      <i/>
      <vertAlign val="superscript"/>
      <sz val="8"/>
      <name val="Arial"/>
      <family val="2"/>
    </font>
    <font>
      <sz val="10"/>
      <color rgb="FF0000FF"/>
      <name val="Arial"/>
      <family val="2"/>
    </font>
    <font>
      <i/>
      <sz val="8"/>
      <color indexed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4" fontId="9" fillId="0" borderId="0" applyFont="0" applyFill="0" applyBorder="0" applyAlignment="0" applyProtection="0"/>
    <xf numFmtId="0" fontId="10" fillId="0" borderId="4">
      <alignment horizontal="center"/>
    </xf>
    <xf numFmtId="0" fontId="2" fillId="0" borderId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4" applyFont="1" applyFill="1"/>
    <xf numFmtId="37" fontId="2" fillId="0" borderId="0" xfId="4" applyNumberFormat="1" applyFont="1" applyFill="1"/>
    <xf numFmtId="0" fontId="3" fillId="0" borderId="0" xfId="4" applyFont="1" applyFill="1"/>
    <xf numFmtId="0" fontId="4" fillId="0" borderId="0" xfId="4" applyFont="1" applyFill="1" applyProtection="1"/>
    <xf numFmtId="10" fontId="2" fillId="0" borderId="0" xfId="3" applyNumberFormat="1" applyFont="1" applyFill="1"/>
    <xf numFmtId="164" fontId="2" fillId="0" borderId="1" xfId="3" applyNumberFormat="1" applyFont="1" applyFill="1" applyBorder="1"/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center"/>
    </xf>
    <xf numFmtId="165" fontId="2" fillId="0" borderId="0" xfId="4" applyNumberFormat="1" applyFont="1" applyFill="1"/>
    <xf numFmtId="165" fontId="5" fillId="0" borderId="0" xfId="2" applyNumberFormat="1" applyFont="1" applyFill="1" applyProtection="1">
      <protection locked="0"/>
    </xf>
    <xf numFmtId="166" fontId="6" fillId="0" borderId="0" xfId="1" applyNumberFormat="1" applyFont="1" applyFill="1"/>
    <xf numFmtId="0" fontId="6" fillId="0" borderId="0" xfId="4" applyFont="1" applyFill="1" applyAlignment="1">
      <alignment horizontal="right"/>
    </xf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Protection="1"/>
    <xf numFmtId="166" fontId="2" fillId="0" borderId="2" xfId="1" applyNumberFormat="1" applyFont="1" applyFill="1" applyBorder="1"/>
    <xf numFmtId="164" fontId="2" fillId="0" borderId="2" xfId="4" applyNumberFormat="1" applyFont="1" applyFill="1" applyBorder="1"/>
    <xf numFmtId="164" fontId="2" fillId="0" borderId="2" xfId="3" applyNumberFormat="1" applyFont="1" applyFill="1" applyBorder="1"/>
    <xf numFmtId="37" fontId="2" fillId="0" borderId="2" xfId="4" applyNumberFormat="1" applyFont="1" applyFill="1" applyBorder="1"/>
    <xf numFmtId="0" fontId="2" fillId="0" borderId="2" xfId="4" applyFont="1" applyFill="1" applyBorder="1"/>
    <xf numFmtId="0" fontId="2" fillId="0" borderId="2" xfId="4" applyFont="1" applyFill="1" applyBorder="1" applyAlignment="1" applyProtection="1">
      <alignment horizontal="center"/>
    </xf>
    <xf numFmtId="164" fontId="2" fillId="0" borderId="0" xfId="3" applyNumberFormat="1" applyFont="1" applyFill="1"/>
    <xf numFmtId="166" fontId="2" fillId="0" borderId="0" xfId="1" applyNumberFormat="1" applyFont="1" applyFill="1"/>
    <xf numFmtId="164" fontId="2" fillId="0" borderId="0" xfId="4" applyNumberFormat="1" applyFont="1" applyFill="1"/>
    <xf numFmtId="167" fontId="2" fillId="0" borderId="0" xfId="4" applyNumberFormat="1" applyFont="1" applyFill="1" applyProtection="1">
      <protection locked="0"/>
    </xf>
    <xf numFmtId="10" fontId="2" fillId="0" borderId="0" xfId="4" applyNumberFormat="1" applyFont="1" applyFill="1"/>
    <xf numFmtId="164" fontId="5" fillId="0" borderId="0" xfId="3" applyNumberFormat="1" applyFont="1" applyFill="1"/>
    <xf numFmtId="166" fontId="5" fillId="0" borderId="0" xfId="1" applyNumberFormat="1" applyFont="1" applyFill="1"/>
    <xf numFmtId="164" fontId="2" fillId="0" borderId="0" xfId="3" applyNumberFormat="1" applyFont="1" applyFill="1" applyAlignment="1">
      <alignment horizontal="left" indent="2"/>
    </xf>
    <xf numFmtId="0" fontId="5" fillId="0" borderId="0" xfId="4" applyFont="1" applyFill="1"/>
    <xf numFmtId="0" fontId="2" fillId="0" borderId="0" xfId="4" applyFont="1" applyFill="1" applyBorder="1" applyAlignment="1" applyProtection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quotePrefix="1" applyFont="1" applyFill="1" applyBorder="1" applyAlignment="1" applyProtection="1">
      <alignment horizontal="center"/>
    </xf>
    <xf numFmtId="0" fontId="2" fillId="0" borderId="0" xfId="4" applyFont="1" applyFill="1" applyBorder="1"/>
    <xf numFmtId="0" fontId="2" fillId="0" borderId="3" xfId="4" applyFont="1" applyFill="1" applyBorder="1" applyAlignment="1" applyProtection="1">
      <alignment horizontal="center"/>
    </xf>
    <xf numFmtId="0" fontId="2" fillId="0" borderId="3" xfId="4" quotePrefix="1" applyFont="1" applyFill="1" applyBorder="1" applyAlignment="1">
      <alignment horizontal="center"/>
    </xf>
    <xf numFmtId="0" fontId="2" fillId="0" borderId="3" xfId="4" quotePrefix="1" applyFont="1" applyFill="1" applyBorder="1" applyAlignment="1" applyProtection="1">
      <alignment horizontal="center"/>
    </xf>
    <xf numFmtId="0" fontId="2" fillId="0" borderId="3" xfId="4" applyFont="1" applyFill="1" applyBorder="1"/>
    <xf numFmtId="0" fontId="7" fillId="0" borderId="0" xfId="4" applyFont="1" applyFill="1"/>
    <xf numFmtId="0" fontId="7" fillId="0" borderId="0" xfId="4" applyFont="1" applyFill="1" applyAlignment="1" applyProtection="1">
      <alignment horizontal="center"/>
    </xf>
    <xf numFmtId="0" fontId="7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37" fontId="2" fillId="0" borderId="0" xfId="4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>
      <alignment horizontal="center"/>
    </xf>
    <xf numFmtId="167" fontId="2" fillId="0" borderId="0" xfId="4" applyNumberFormat="1" applyFont="1" applyFill="1" applyBorder="1" applyAlignment="1" applyProtection="1">
      <alignment horizontal="center"/>
      <protection locked="0"/>
    </xf>
    <xf numFmtId="37" fontId="2" fillId="0" borderId="0" xfId="4" applyNumberFormat="1" applyFont="1" applyFill="1" applyBorder="1" applyAlignment="1" applyProtection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 applyProtection="1">
      <alignment horizontal="left"/>
    </xf>
    <xf numFmtId="167" fontId="2" fillId="0" borderId="0" xfId="4" applyNumberFormat="1" applyFont="1" applyFill="1" applyBorder="1" applyAlignment="1" applyProtection="1">
      <alignment horizontal="left"/>
      <protection locked="0"/>
    </xf>
    <xf numFmtId="37" fontId="2" fillId="0" borderId="3" xfId="4" applyNumberFormat="1" applyFont="1" applyFill="1" applyBorder="1" applyAlignment="1" applyProtection="1">
      <alignment horizontal="left"/>
    </xf>
    <xf numFmtId="0" fontId="2" fillId="0" borderId="3" xfId="4" applyFont="1" applyFill="1" applyBorder="1" applyAlignment="1">
      <alignment horizontal="left"/>
    </xf>
    <xf numFmtId="167" fontId="2" fillId="0" borderId="3" xfId="4" applyNumberFormat="1" applyFont="1" applyFill="1" applyBorder="1" applyAlignment="1" applyProtection="1">
      <alignment horizontal="left"/>
      <protection locked="0"/>
    </xf>
    <xf numFmtId="0" fontId="2" fillId="0" borderId="3" xfId="4" applyFont="1" applyFill="1" applyBorder="1" applyAlignment="1" applyProtection="1">
      <alignment horizontal="left"/>
    </xf>
    <xf numFmtId="37" fontId="2" fillId="0" borderId="0" xfId="4" applyNumberFormat="1" applyFont="1" applyFill="1" applyAlignment="1" applyProtection="1">
      <alignment horizontal="centerContinuous"/>
    </xf>
    <xf numFmtId="0" fontId="2" fillId="0" borderId="0" xfId="4" applyFont="1" applyFill="1" applyAlignment="1">
      <alignment horizontal="centerContinuous"/>
    </xf>
    <xf numFmtId="167" fontId="2" fillId="0" borderId="0" xfId="4" applyNumberFormat="1" applyFont="1" applyFill="1" applyAlignment="1" applyProtection="1">
      <alignment horizontal="centerContinuous"/>
      <protection locked="0"/>
    </xf>
    <xf numFmtId="0" fontId="2" fillId="0" borderId="0" xfId="4" applyFont="1" applyFill="1" applyAlignment="1" applyProtection="1">
      <alignment horizontal="centerContinuous"/>
    </xf>
    <xf numFmtId="37" fontId="2" fillId="0" borderId="0" xfId="4" applyNumberFormat="1" applyFont="1" applyFill="1" applyAlignment="1" applyProtection="1">
      <alignment horizontal="centerContinuous"/>
      <protection locked="0"/>
    </xf>
    <xf numFmtId="0" fontId="2" fillId="0" borderId="0" xfId="4" applyFont="1" applyFill="1" applyAlignment="1" applyProtection="1">
      <alignment horizontal="centerContinuous"/>
      <protection locked="0"/>
    </xf>
    <xf numFmtId="0" fontId="8" fillId="0" borderId="0" xfId="4" applyFont="1" applyFill="1" applyAlignment="1" applyProtection="1">
      <alignment horizontal="centerContinuous"/>
    </xf>
    <xf numFmtId="0" fontId="2" fillId="0" borderId="0" xfId="10"/>
    <xf numFmtId="14" fontId="2" fillId="0" borderId="0" xfId="10" applyNumberFormat="1"/>
    <xf numFmtId="43" fontId="11" fillId="0" borderId="0" xfId="10" applyNumberFormat="1" applyFont="1"/>
    <xf numFmtId="0" fontId="11" fillId="0" borderId="0" xfId="10" applyFont="1" applyAlignment="1">
      <alignment horizontal="center"/>
    </xf>
    <xf numFmtId="164" fontId="11" fillId="0" borderId="0" xfId="10" applyNumberFormat="1" applyFont="1" applyBorder="1" applyAlignment="1">
      <alignment horizontal="center"/>
    </xf>
    <xf numFmtId="0" fontId="11" fillId="0" borderId="0" xfId="10" applyFont="1" applyBorder="1" applyAlignment="1">
      <alignment horizontal="center"/>
    </xf>
    <xf numFmtId="164" fontId="11" fillId="0" borderId="0" xfId="6" applyNumberFormat="1" applyFont="1" applyBorder="1" applyAlignment="1">
      <alignment horizontal="center"/>
    </xf>
    <xf numFmtId="44" fontId="11" fillId="0" borderId="0" xfId="11" applyFont="1" applyBorder="1" applyAlignment="1">
      <alignment horizontal="center"/>
    </xf>
    <xf numFmtId="168" fontId="11" fillId="0" borderId="0" xfId="5" applyNumberFormat="1" applyFont="1" applyAlignment="1">
      <alignment horizontal="center"/>
    </xf>
    <xf numFmtId="8" fontId="11" fillId="0" borderId="0" xfId="10" applyNumberFormat="1" applyFont="1" applyAlignment="1">
      <alignment horizontal="center"/>
    </xf>
    <xf numFmtId="44" fontId="11" fillId="0" borderId="0" xfId="11" applyFont="1" applyAlignment="1">
      <alignment horizontal="center"/>
    </xf>
    <xf numFmtId="14" fontId="11" fillId="0" borderId="0" xfId="10" applyNumberFormat="1" applyFont="1" applyAlignment="1">
      <alignment horizontal="center"/>
    </xf>
    <xf numFmtId="8" fontId="11" fillId="0" borderId="0" xfId="10" applyNumberFormat="1" applyFont="1" applyBorder="1" applyAlignment="1">
      <alignment horizontal="center"/>
    </xf>
    <xf numFmtId="14" fontId="11" fillId="0" borderId="3" xfId="10" applyNumberFormat="1" applyFont="1" applyBorder="1" applyAlignment="1">
      <alignment horizontal="center"/>
    </xf>
    <xf numFmtId="0" fontId="11" fillId="0" borderId="6" xfId="10" applyFont="1" applyBorder="1" applyAlignment="1">
      <alignment horizontal="center"/>
    </xf>
    <xf numFmtId="0" fontId="12" fillId="0" borderId="5" xfId="10" applyFont="1" applyBorder="1" applyAlignment="1">
      <alignment horizontal="center" wrapText="1"/>
    </xf>
    <xf numFmtId="0" fontId="12" fillId="0" borderId="3" xfId="10" applyFont="1" applyBorder="1" applyAlignment="1">
      <alignment horizontal="center" wrapText="1"/>
    </xf>
    <xf numFmtId="0" fontId="12" fillId="0" borderId="6" xfId="10" applyFont="1" applyBorder="1" applyAlignment="1">
      <alignment horizontal="center" wrapText="1"/>
    </xf>
    <xf numFmtId="0" fontId="12" fillId="0" borderId="7" xfId="10" applyFont="1" applyBorder="1" applyAlignment="1">
      <alignment horizontal="center" wrapText="1"/>
    </xf>
    <xf numFmtId="0" fontId="12" fillId="0" borderId="2" xfId="10" applyFont="1" applyBorder="1" applyAlignment="1">
      <alignment horizontal="center" wrapText="1"/>
    </xf>
    <xf numFmtId="0" fontId="12" fillId="0" borderId="8" xfId="10" applyFont="1" applyBorder="1" applyAlignment="1">
      <alignment horizontal="center" wrapText="1"/>
    </xf>
    <xf numFmtId="8" fontId="2" fillId="0" borderId="0" xfId="10" applyNumberFormat="1"/>
    <xf numFmtId="164" fontId="11" fillId="0" borderId="3" xfId="3" applyNumberFormat="1" applyFont="1" applyBorder="1" applyAlignment="1">
      <alignment horizontal="center"/>
    </xf>
    <xf numFmtId="6" fontId="11" fillId="0" borderId="3" xfId="10" applyNumberFormat="1" applyFont="1" applyBorder="1" applyAlignment="1">
      <alignment horizontal="center"/>
    </xf>
    <xf numFmtId="6" fontId="11" fillId="0" borderId="3" xfId="11" applyNumberFormat="1" applyFont="1" applyBorder="1" applyAlignment="1">
      <alignment horizontal="center"/>
    </xf>
    <xf numFmtId="164" fontId="11" fillId="0" borderId="5" xfId="10" applyNumberFormat="1" applyFont="1" applyBorder="1" applyAlignment="1">
      <alignment horizontal="center"/>
    </xf>
    <xf numFmtId="43" fontId="11" fillId="0" borderId="3" xfId="10" applyNumberFormat="1" applyFont="1" applyBorder="1" applyAlignment="1">
      <alignment horizontal="center"/>
    </xf>
    <xf numFmtId="43" fontId="11" fillId="0" borderId="3" xfId="11" applyNumberFormat="1" applyFont="1" applyBorder="1" applyAlignment="1">
      <alignment horizontal="center"/>
    </xf>
  </cellXfs>
  <cellStyles count="12">
    <cellStyle name="Comma" xfId="1" builtinId="3"/>
    <cellStyle name="Comma 2" xfId="5" xr:uid="{00000000-0005-0000-0000-000001000000}"/>
    <cellStyle name="Currency" xfId="2" builtinId="4"/>
    <cellStyle name="Currency 2" xfId="11" xr:uid="{00000000-0005-0000-0000-000003000000}"/>
    <cellStyle name="Normal" xfId="0" builtinId="0"/>
    <cellStyle name="Normal 2" xfId="4" xr:uid="{00000000-0005-0000-0000-000005000000}"/>
    <cellStyle name="Normal 3" xfId="10" xr:uid="{00000000-0005-0000-0000-000006000000}"/>
    <cellStyle name="Percent" xfId="3" builtinId="5"/>
    <cellStyle name="Percent 2" xfId="6" xr:uid="{00000000-0005-0000-0000-000009000000}"/>
    <cellStyle name="PSChar" xfId="7" xr:uid="{00000000-0005-0000-0000-00000A000000}"/>
    <cellStyle name="PSDec" xfId="8" xr:uid="{00000000-0005-0000-0000-00000B000000}"/>
    <cellStyle name="PSHeading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view="pageLayout" zoomScale="70" zoomScaleNormal="100" zoomScalePageLayoutView="70" workbookViewId="0">
      <selection activeCell="G17" sqref="G17"/>
    </sheetView>
  </sheetViews>
  <sheetFormatPr defaultColWidth="9.28515625" defaultRowHeight="12.75" x14ac:dyDescent="0.2"/>
  <cols>
    <col min="1" max="1" width="7.7109375" style="1" customWidth="1"/>
    <col min="2" max="2" width="51" style="1" customWidth="1"/>
    <col min="3" max="4" width="12.7109375" style="1" customWidth="1"/>
    <col min="5" max="5" width="16" style="1" customWidth="1"/>
    <col min="6" max="7" width="12.7109375" style="1" customWidth="1"/>
    <col min="8" max="8" width="16.28515625" style="1" customWidth="1"/>
    <col min="9" max="9" width="12.7109375" style="1" customWidth="1"/>
    <col min="10" max="10" width="15.7109375" style="1" customWidth="1"/>
    <col min="11" max="11" width="9.28515625" style="1"/>
    <col min="12" max="12" width="15.140625" style="1" customWidth="1"/>
    <col min="13" max="16384" width="9.28515625" style="1"/>
  </cols>
  <sheetData>
    <row r="1" spans="1:8" s="41" customFormat="1" x14ac:dyDescent="0.2">
      <c r="A1" s="59" t="s">
        <v>48</v>
      </c>
      <c r="B1" s="53"/>
      <c r="C1" s="58"/>
      <c r="D1" s="57"/>
      <c r="E1" s="53"/>
      <c r="F1" s="55"/>
      <c r="G1" s="54"/>
      <c r="H1" s="53"/>
    </row>
    <row r="2" spans="1:8" s="41" customFormat="1" x14ac:dyDescent="0.2">
      <c r="A2" s="56" t="s">
        <v>69</v>
      </c>
      <c r="B2" s="57"/>
      <c r="C2" s="58"/>
      <c r="D2" s="58"/>
      <c r="E2" s="57"/>
      <c r="F2" s="55"/>
      <c r="G2" s="54"/>
      <c r="H2" s="53"/>
    </row>
    <row r="3" spans="1:8" s="41" customFormat="1" x14ac:dyDescent="0.2">
      <c r="A3" s="56" t="s">
        <v>34</v>
      </c>
      <c r="B3" s="54"/>
      <c r="C3" s="54"/>
      <c r="D3" s="53"/>
      <c r="E3" s="54"/>
      <c r="F3" s="55"/>
      <c r="G3" s="54"/>
      <c r="H3" s="53"/>
    </row>
    <row r="4" spans="1:8" s="41" customFormat="1" x14ac:dyDescent="0.2">
      <c r="A4" s="56" t="s">
        <v>49</v>
      </c>
      <c r="B4" s="56"/>
      <c r="C4" s="54"/>
      <c r="D4" s="53"/>
      <c r="E4" s="53"/>
      <c r="F4" s="55"/>
      <c r="G4" s="54"/>
      <c r="H4" s="53"/>
    </row>
    <row r="5" spans="1:8" s="41" customFormat="1" x14ac:dyDescent="0.2">
      <c r="A5" s="52"/>
      <c r="B5" s="52"/>
      <c r="C5" s="50"/>
      <c r="D5" s="49"/>
      <c r="E5" s="49"/>
      <c r="F5" s="51"/>
      <c r="G5" s="50"/>
      <c r="H5" s="49"/>
    </row>
    <row r="6" spans="1:8" s="41" customFormat="1" x14ac:dyDescent="0.2">
      <c r="A6" s="47"/>
      <c r="B6" s="47"/>
      <c r="C6" s="46"/>
      <c r="D6" s="45"/>
      <c r="E6" s="45"/>
      <c r="F6" s="48"/>
      <c r="G6" s="46"/>
      <c r="H6" s="45"/>
    </row>
    <row r="7" spans="1:8" s="41" customFormat="1" x14ac:dyDescent="0.2">
      <c r="A7" s="47"/>
      <c r="B7" s="47"/>
      <c r="C7" s="46"/>
      <c r="D7" s="45"/>
      <c r="E7" s="45"/>
      <c r="F7" s="44" t="s">
        <v>33</v>
      </c>
      <c r="G7" s="43" t="s">
        <v>32</v>
      </c>
      <c r="H7" s="42" t="s">
        <v>31</v>
      </c>
    </row>
    <row r="8" spans="1:8" x14ac:dyDescent="0.2">
      <c r="A8" s="13" t="s">
        <v>30</v>
      </c>
      <c r="B8" s="8" t="s">
        <v>29</v>
      </c>
      <c r="C8" s="13" t="s">
        <v>28</v>
      </c>
      <c r="D8" s="13" t="s">
        <v>27</v>
      </c>
      <c r="E8" s="13" t="s">
        <v>26</v>
      </c>
      <c r="F8" s="13" t="s">
        <v>25</v>
      </c>
      <c r="G8" s="13" t="s">
        <v>25</v>
      </c>
      <c r="H8" s="13" t="s">
        <v>64</v>
      </c>
    </row>
    <row r="9" spans="1:8" s="38" customFormat="1" x14ac:dyDescent="0.2">
      <c r="A9" s="39" t="s">
        <v>24</v>
      </c>
      <c r="B9" s="40" t="s">
        <v>23</v>
      </c>
      <c r="C9" s="39" t="s">
        <v>22</v>
      </c>
      <c r="D9" s="39" t="s">
        <v>21</v>
      </c>
      <c r="E9" s="39" t="s">
        <v>20</v>
      </c>
      <c r="F9" s="39" t="s">
        <v>19</v>
      </c>
      <c r="G9" s="39" t="s">
        <v>18</v>
      </c>
      <c r="H9" s="39" t="s">
        <v>63</v>
      </c>
    </row>
    <row r="10" spans="1:8" x14ac:dyDescent="0.2">
      <c r="A10" s="37"/>
      <c r="B10" s="35" t="s">
        <v>17</v>
      </c>
      <c r="C10" s="36" t="s">
        <v>16</v>
      </c>
      <c r="D10" s="34" t="s">
        <v>15</v>
      </c>
      <c r="E10" s="34" t="s">
        <v>14</v>
      </c>
      <c r="F10" s="35" t="s">
        <v>13</v>
      </c>
      <c r="G10" s="34" t="s">
        <v>12</v>
      </c>
      <c r="H10" s="34" t="s">
        <v>11</v>
      </c>
    </row>
    <row r="11" spans="1:8" x14ac:dyDescent="0.2">
      <c r="A11" s="33"/>
      <c r="B11" s="31"/>
      <c r="C11" s="32"/>
      <c r="D11" s="30"/>
      <c r="E11" s="30"/>
      <c r="F11" s="31"/>
      <c r="G11" s="30"/>
      <c r="H11" s="30"/>
    </row>
    <row r="12" spans="1:8" ht="15.75" customHeight="1" x14ac:dyDescent="0.2">
      <c r="A12" s="13"/>
      <c r="B12" s="21"/>
      <c r="C12" s="29"/>
      <c r="D12" s="29"/>
      <c r="H12" s="22"/>
    </row>
    <row r="13" spans="1:8" ht="15.75" customHeight="1" x14ac:dyDescent="0.2">
      <c r="A13" s="13">
        <v>1</v>
      </c>
      <c r="B13" s="21" t="s">
        <v>51</v>
      </c>
      <c r="C13" s="29"/>
      <c r="D13" s="29"/>
      <c r="E13" s="27"/>
      <c r="F13" s="26"/>
      <c r="G13" s="26"/>
      <c r="H13" s="22"/>
    </row>
    <row r="14" spans="1:8" ht="15.75" customHeight="1" x14ac:dyDescent="0.2">
      <c r="A14" s="13">
        <f>A13+1</f>
        <v>2</v>
      </c>
      <c r="B14" s="28" t="s">
        <v>50</v>
      </c>
      <c r="C14" s="29"/>
      <c r="D14" s="29"/>
      <c r="E14" s="27">
        <v>75472000</v>
      </c>
      <c r="F14" s="26">
        <v>2.5959999999999998E-3</v>
      </c>
      <c r="G14" s="26">
        <v>2.5959999999999998E-3</v>
      </c>
      <c r="H14" s="22">
        <f>G14*E14</f>
        <v>195925.31199999998</v>
      </c>
    </row>
    <row r="15" spans="1:8" ht="15.75" customHeight="1" x14ac:dyDescent="0.2">
      <c r="A15" s="13"/>
      <c r="B15" s="21"/>
      <c r="C15" s="29"/>
      <c r="D15" s="29"/>
      <c r="H15" s="22"/>
    </row>
    <row r="16" spans="1:8" ht="15.75" customHeight="1" x14ac:dyDescent="0.2">
      <c r="A16" s="13">
        <f>A14+1</f>
        <v>3</v>
      </c>
      <c r="B16" s="21" t="s">
        <v>52</v>
      </c>
      <c r="C16" s="29"/>
      <c r="D16" s="29"/>
      <c r="H16" s="22"/>
    </row>
    <row r="17" spans="1:13" ht="15.75" customHeight="1" x14ac:dyDescent="0.2">
      <c r="A17" s="13">
        <f>A16+1</f>
        <v>4</v>
      </c>
      <c r="B17" s="28" t="s">
        <v>65</v>
      </c>
      <c r="C17" s="29"/>
      <c r="D17" s="29"/>
      <c r="E17" s="27">
        <v>50000000</v>
      </c>
      <c r="F17" s="26">
        <v>1.089E-2</v>
      </c>
      <c r="G17" s="26">
        <v>1.13969701177652E-2</v>
      </c>
      <c r="H17" s="22">
        <f t="shared" ref="H17" si="0">G17*E17</f>
        <v>569848.50588825997</v>
      </c>
    </row>
    <row r="18" spans="1:13" ht="15.75" customHeight="1" x14ac:dyDescent="0.2">
      <c r="A18" s="13"/>
      <c r="B18" s="21"/>
      <c r="C18" s="29"/>
      <c r="D18" s="29"/>
      <c r="E18" s="27"/>
      <c r="F18" s="26"/>
      <c r="H18" s="22"/>
    </row>
    <row r="19" spans="1:13" ht="15.75" customHeight="1" x14ac:dyDescent="0.2">
      <c r="A19" s="13">
        <f>A17+1</f>
        <v>5</v>
      </c>
      <c r="B19" s="21" t="s">
        <v>68</v>
      </c>
      <c r="C19" s="29"/>
      <c r="D19" s="29"/>
      <c r="E19" s="27"/>
      <c r="F19" s="26"/>
      <c r="H19" s="22"/>
    </row>
    <row r="20" spans="1:13" ht="15.75" customHeight="1" x14ac:dyDescent="0.2">
      <c r="A20" s="13">
        <f>A19+1</f>
        <v>6</v>
      </c>
      <c r="B20" s="28" t="s">
        <v>65</v>
      </c>
      <c r="C20" s="29"/>
      <c r="D20" s="29"/>
      <c r="E20" s="27">
        <v>-155230</v>
      </c>
      <c r="F20" s="26"/>
      <c r="H20" s="22">
        <f>-E20</f>
        <v>155230</v>
      </c>
    </row>
    <row r="21" spans="1:13" ht="15.75" customHeight="1" x14ac:dyDescent="0.2">
      <c r="A21" s="13"/>
      <c r="B21" s="21"/>
      <c r="C21" s="29"/>
      <c r="D21" s="29"/>
      <c r="E21" s="27"/>
      <c r="F21" s="26"/>
      <c r="H21" s="22"/>
    </row>
    <row r="22" spans="1:13" x14ac:dyDescent="0.2">
      <c r="A22" s="13">
        <f>A20+1</f>
        <v>7</v>
      </c>
      <c r="B22" s="21" t="s">
        <v>10</v>
      </c>
      <c r="H22" s="22"/>
    </row>
    <row r="23" spans="1:13" x14ac:dyDescent="0.2">
      <c r="A23" s="13">
        <f>A22+1</f>
        <v>8</v>
      </c>
      <c r="B23" s="28" t="s">
        <v>9</v>
      </c>
      <c r="E23" s="27">
        <v>38662566</v>
      </c>
      <c r="F23" s="26">
        <v>9.3713201142857118E-3</v>
      </c>
      <c r="G23" s="26">
        <v>9.3713201142857118E-3</v>
      </c>
      <c r="H23" s="22">
        <f>G23*E23</f>
        <v>362319.28242569888</v>
      </c>
      <c r="K23" s="25"/>
    </row>
    <row r="24" spans="1:13" x14ac:dyDescent="0.2">
      <c r="A24" s="13"/>
      <c r="C24" s="24"/>
      <c r="D24" s="24"/>
      <c r="E24" s="22"/>
      <c r="F24" s="21"/>
      <c r="G24" s="23"/>
      <c r="H24" s="22"/>
      <c r="M24" s="21"/>
    </row>
    <row r="25" spans="1:13" x14ac:dyDescent="0.2">
      <c r="A25" s="20">
        <f>A23+1</f>
        <v>9</v>
      </c>
      <c r="B25" s="19" t="s">
        <v>8</v>
      </c>
      <c r="C25" s="19"/>
      <c r="D25" s="19"/>
      <c r="E25" s="18">
        <f>SUM(E12:E24)</f>
        <v>163979336</v>
      </c>
      <c r="F25" s="17"/>
      <c r="G25" s="16"/>
      <c r="H25" s="15">
        <f>SUM(H12:H24)</f>
        <v>1283323.1003139587</v>
      </c>
    </row>
    <row r="26" spans="1:13" x14ac:dyDescent="0.2">
      <c r="A26" s="14"/>
      <c r="E26" s="12"/>
      <c r="G26" s="11"/>
      <c r="H26" s="11"/>
    </row>
    <row r="27" spans="1:13" ht="13.5" thickBot="1" x14ac:dyDescent="0.25">
      <c r="A27" s="13">
        <f>A25+1</f>
        <v>10</v>
      </c>
      <c r="B27" s="1" t="s">
        <v>7</v>
      </c>
      <c r="E27" s="12"/>
      <c r="G27" s="11"/>
      <c r="H27" s="6">
        <f>H25/E25</f>
        <v>7.826126947568313E-3</v>
      </c>
    </row>
    <row r="28" spans="1:13" ht="13.5" thickTop="1" x14ac:dyDescent="0.2">
      <c r="A28" s="13"/>
      <c r="B28" s="7"/>
      <c r="E28" s="12"/>
      <c r="G28" s="11"/>
    </row>
    <row r="29" spans="1:13" x14ac:dyDescent="0.2">
      <c r="A29" s="13">
        <f>A27+1</f>
        <v>11</v>
      </c>
      <c r="B29" s="1" t="s">
        <v>6</v>
      </c>
      <c r="E29" s="12"/>
      <c r="G29" s="11"/>
      <c r="H29" s="11"/>
    </row>
    <row r="30" spans="1:13" x14ac:dyDescent="0.2">
      <c r="A30" s="13">
        <f>A29+1</f>
        <v>12</v>
      </c>
      <c r="B30" s="7" t="s">
        <v>5</v>
      </c>
      <c r="E30" s="12"/>
      <c r="G30" s="11"/>
      <c r="H30" s="10">
        <v>1482618</v>
      </c>
    </row>
    <row r="31" spans="1:13" x14ac:dyDescent="0.2">
      <c r="A31" s="8"/>
    </row>
    <row r="32" spans="1:13" x14ac:dyDescent="0.2">
      <c r="A32" s="8">
        <f>A30+1</f>
        <v>13</v>
      </c>
      <c r="B32" s="1" t="s">
        <v>4</v>
      </c>
      <c r="H32" s="10">
        <v>142977060</v>
      </c>
      <c r="I32" s="9"/>
    </row>
    <row r="33" spans="1:9" x14ac:dyDescent="0.2">
      <c r="A33" s="8"/>
    </row>
    <row r="34" spans="1:9" x14ac:dyDescent="0.2">
      <c r="A34" s="8">
        <f>A32+1</f>
        <v>14</v>
      </c>
      <c r="B34" s="1" t="s">
        <v>3</v>
      </c>
    </row>
    <row r="35" spans="1:9" ht="13.5" thickBot="1" x14ac:dyDescent="0.25">
      <c r="A35" s="8">
        <f>A34+1</f>
        <v>15</v>
      </c>
      <c r="B35" s="7" t="s">
        <v>2</v>
      </c>
      <c r="G35" s="6">
        <f>H30/H32</f>
        <v>1.0369621532293363E-2</v>
      </c>
      <c r="I35" s="5"/>
    </row>
    <row r="36" spans="1:9" ht="13.5" thickTop="1" x14ac:dyDescent="0.2"/>
    <row r="37" spans="1:9" x14ac:dyDescent="0.2">
      <c r="A37" s="4"/>
      <c r="B37" s="3"/>
    </row>
    <row r="38" spans="1:9" x14ac:dyDescent="0.2">
      <c r="B38" s="1" t="s">
        <v>1</v>
      </c>
    </row>
    <row r="39" spans="1:9" x14ac:dyDescent="0.2">
      <c r="B39" s="1" t="s">
        <v>0</v>
      </c>
    </row>
    <row r="46" spans="1:9" x14ac:dyDescent="0.2">
      <c r="E46" s="2"/>
    </row>
  </sheetData>
  <printOptions horizontalCentered="1"/>
  <pageMargins left="0.25" right="0.25" top="1.5" bottom="0.75" header="1" footer="0"/>
  <pageSetup scale="87" orientation="landscape" blackAndWhite="1" horizontalDpi="300" verticalDpi="300" r:id="rId1"/>
  <headerFooter alignWithMargins="0">
    <oddHeader>&amp;R&amp;"Times New Roman,Bold"
KyPSC Case No. 2021-00190
STAFF-DR-01-023(b) Attachment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zoomScale="120" zoomScaleNormal="120" workbookViewId="0">
      <selection activeCell="B5" sqref="B5"/>
    </sheetView>
  </sheetViews>
  <sheetFormatPr defaultColWidth="9.85546875" defaultRowHeight="12.75" x14ac:dyDescent="0.2"/>
  <cols>
    <col min="1" max="1" width="10.85546875" style="60" customWidth="1"/>
    <col min="2" max="2" width="10.42578125" style="60" customWidth="1"/>
    <col min="3" max="3" width="13.140625" style="60" customWidth="1"/>
    <col min="4" max="4" width="11.5703125" style="60" customWidth="1"/>
    <col min="5" max="5" width="12.42578125" style="60" customWidth="1"/>
    <col min="6" max="6" width="12.7109375" style="60" customWidth="1"/>
    <col min="7" max="7" width="10.5703125" style="60" customWidth="1"/>
    <col min="8" max="8" width="10.42578125" style="60" customWidth="1"/>
    <col min="9" max="9" width="14.42578125" style="60" customWidth="1"/>
    <col min="10" max="10" width="12.85546875" style="60" customWidth="1"/>
    <col min="11" max="11" width="12" style="60" customWidth="1"/>
    <col min="12" max="12" width="10" style="60" customWidth="1"/>
    <col min="13" max="19" width="9.85546875" style="60" bestFit="1" customWidth="1"/>
    <col min="20" max="16384" width="9.85546875" style="60"/>
  </cols>
  <sheetData>
    <row r="1" spans="1:20" x14ac:dyDescent="0.2">
      <c r="A1" s="63"/>
      <c r="B1" s="71"/>
      <c r="C1" s="70"/>
      <c r="D1" s="63"/>
      <c r="E1" s="72"/>
      <c r="F1" s="68"/>
      <c r="G1" s="66"/>
      <c r="H1" s="67"/>
      <c r="I1" s="66"/>
      <c r="J1" s="65"/>
      <c r="K1" s="64"/>
      <c r="L1" s="63"/>
    </row>
    <row r="2" spans="1:20" x14ac:dyDescent="0.2">
      <c r="A2" s="60" t="s">
        <v>53</v>
      </c>
      <c r="B2" s="71"/>
      <c r="C2" s="70"/>
      <c r="E2" s="69"/>
      <c r="F2" s="68"/>
      <c r="G2" s="66"/>
      <c r="H2" s="67"/>
      <c r="I2" s="66"/>
      <c r="J2" s="65"/>
      <c r="K2" s="64"/>
      <c r="L2" s="63"/>
    </row>
    <row r="3" spans="1:20" ht="45" x14ac:dyDescent="0.2">
      <c r="A3" s="80" t="s">
        <v>47</v>
      </c>
      <c r="B3" s="79" t="s">
        <v>60</v>
      </c>
      <c r="C3" s="79" t="s">
        <v>54</v>
      </c>
      <c r="D3" s="79" t="s">
        <v>67</v>
      </c>
      <c r="E3" s="79" t="s">
        <v>55</v>
      </c>
      <c r="F3" s="79" t="s">
        <v>56</v>
      </c>
      <c r="G3" s="79" t="s">
        <v>57</v>
      </c>
      <c r="H3" s="79" t="s">
        <v>58</v>
      </c>
      <c r="I3" s="79" t="s">
        <v>59</v>
      </c>
      <c r="J3" s="79" t="s">
        <v>61</v>
      </c>
      <c r="K3" s="79" t="s">
        <v>62</v>
      </c>
      <c r="L3" s="78" t="s">
        <v>46</v>
      </c>
      <c r="M3" s="62"/>
      <c r="N3" s="62"/>
      <c r="O3" s="62"/>
      <c r="P3" s="62"/>
      <c r="Q3" s="62"/>
      <c r="R3" s="62"/>
      <c r="S3" s="62"/>
      <c r="T3" s="62"/>
    </row>
    <row r="4" spans="1:20" x14ac:dyDescent="0.2">
      <c r="A4" s="77" t="s">
        <v>45</v>
      </c>
      <c r="B4" s="76"/>
      <c r="C4" s="76" t="s">
        <v>44</v>
      </c>
      <c r="D4" s="76" t="s">
        <v>43</v>
      </c>
      <c r="E4" s="76" t="s">
        <v>42</v>
      </c>
      <c r="F4" s="76" t="s">
        <v>41</v>
      </c>
      <c r="G4" s="76" t="s">
        <v>40</v>
      </c>
      <c r="H4" s="76" t="s">
        <v>39</v>
      </c>
      <c r="I4" s="76" t="s">
        <v>38</v>
      </c>
      <c r="J4" s="76" t="s">
        <v>37</v>
      </c>
      <c r="K4" s="76" t="s">
        <v>36</v>
      </c>
      <c r="L4" s="75" t="s">
        <v>35</v>
      </c>
      <c r="M4" s="62"/>
      <c r="N4" s="62"/>
      <c r="O4" s="62"/>
      <c r="P4" s="62"/>
      <c r="Q4" s="62"/>
      <c r="R4" s="62"/>
      <c r="S4" s="62"/>
      <c r="T4" s="62"/>
    </row>
    <row r="5" spans="1:20" x14ac:dyDescent="0.2">
      <c r="A5" s="74" t="s">
        <v>66</v>
      </c>
      <c r="B5" s="82">
        <v>1.089E-2</v>
      </c>
      <c r="C5" s="73">
        <v>42678</v>
      </c>
      <c r="D5" s="73">
        <v>44501</v>
      </c>
      <c r="E5" s="83">
        <v>50000000</v>
      </c>
      <c r="F5" s="83">
        <v>50000000</v>
      </c>
      <c r="G5" s="83">
        <v>0</v>
      </c>
      <c r="H5" s="86">
        <v>155230.37</v>
      </c>
      <c r="I5" s="84">
        <v>49844769.630000003</v>
      </c>
      <c r="J5" s="84">
        <v>0</v>
      </c>
      <c r="K5" s="87">
        <v>23579.349999999995</v>
      </c>
      <c r="L5" s="85">
        <v>1.1396970117765191E-2</v>
      </c>
      <c r="M5" s="62"/>
      <c r="N5" s="62"/>
      <c r="O5" s="62"/>
      <c r="P5" s="62"/>
      <c r="Q5" s="62"/>
      <c r="R5" s="62"/>
      <c r="S5" s="62"/>
      <c r="T5" s="62"/>
    </row>
    <row r="6" spans="1:20" x14ac:dyDescent="0.2">
      <c r="M6" s="62"/>
      <c r="N6" s="62"/>
      <c r="O6" s="62"/>
      <c r="P6" s="62"/>
      <c r="Q6" s="62"/>
      <c r="R6" s="62"/>
      <c r="S6" s="62"/>
    </row>
    <row r="7" spans="1:20" x14ac:dyDescent="0.2">
      <c r="G7" s="81"/>
      <c r="H7" s="81"/>
      <c r="M7" s="62"/>
      <c r="N7" s="62"/>
      <c r="O7" s="62"/>
      <c r="P7" s="62"/>
      <c r="Q7" s="62"/>
      <c r="R7" s="62"/>
      <c r="S7" s="62"/>
    </row>
    <row r="21" spans="3:4" x14ac:dyDescent="0.2">
      <c r="C21" s="61"/>
      <c r="D21" s="61"/>
    </row>
    <row r="22" spans="3:4" x14ac:dyDescent="0.2">
      <c r="C22" s="61"/>
      <c r="D22" s="61"/>
    </row>
    <row r="23" spans="3:4" x14ac:dyDescent="0.2">
      <c r="C23" s="61"/>
      <c r="D23" s="61"/>
    </row>
  </sheetData>
  <pageMargins left="0.16" right="0.16" top="1" bottom="0.7" header="0.21" footer="0.17"/>
  <pageSetup scale="48" orientation="landscape" r:id="rId1"/>
  <headerFooter alignWithMargins="0">
    <oddHeader>&amp;LEffective Interest Cost Rate Calculation&amp;R&amp;"Times New Roman,Bold"KyPSC Case No. 2019-00xxx
STAFF-DR-01-004(b) Attachment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Bauer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5C4F6-51C8-4C36-AAD4-F601AD1C8E22}">
  <ds:schemaRefs>
    <ds:schemaRef ds:uri="e48392ff-e111-4ddb-bb98-e239aebbafc5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f0100b5-1501-4fd1-abc2-4edbffacf32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7493AD-E56C-45C4-96E7-86618B88C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2A3D42-092C-4A7E-A6BD-2F8D6B139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STD - 21b</vt:lpstr>
      <vt:lpstr>UL PAYMENT SCHEDULE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ST Debt as of December 31, 2020</dc:subject>
  <dc:creator>Czupik, Ted Jr</dc:creator>
  <cp:lastModifiedBy>Brown, Jay P</cp:lastModifiedBy>
  <cp:lastPrinted>2021-06-10T11:06:36Z</cp:lastPrinted>
  <dcterms:created xsi:type="dcterms:W3CDTF">2018-09-06T15:08:48Z</dcterms:created>
  <dcterms:modified xsi:type="dcterms:W3CDTF">2021-06-14T17:50:42Z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0x010100C8EFACE5D00A1E4A87E09B004D05D64D</vt:lpwstr>
  </property>
  <property fmtid="{D5CDD505-2E9C-101B-9397-08002B2CF9AE}" pid="4" name="SV_HIDDEN_GRID_QUERY_LIST_4F35BF76-6C0D-4D9B-82B2-816C12CF3733">
    <vt:lpwstr>empty_477D106A-C0D6-4607-AEBD-E2C9D60EA279</vt:lpwstr>
  </property>
</Properties>
</file>