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C0B9A11D-8470-4A15-8D25-2A2B298C2F44}" xr6:coauthVersionLast="45" xr6:coauthVersionMax="45" xr10:uidLastSave="{00000000-0000-0000-0000-000000000000}"/>
  <bookViews>
    <workbookView xWindow="-108" yWindow="-108" windowWidth="23256" windowHeight="12576" xr2:uid="{925095F7-D07E-45E5-998E-397F0C43F088}"/>
  </bookViews>
  <sheets>
    <sheet name="3.4 Moody's Bond Yields" sheetId="3" r:id="rId1"/>
    <sheet name="3.5 Bond Ratings" sheetId="1" r:id="rId2"/>
    <sheet name="3.6 MOODY_S&amp;P numbericl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________bb" hidden="1">#REF!</definedName>
    <definedName name="__________sort" hidden="1">#REF!</definedName>
    <definedName name="_________bb" hidden="1">#REF!</definedName>
    <definedName name="_________Sort" hidden="1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key1" hidden="1">#REF!</definedName>
    <definedName name="______sort1" hidden="1">#REF!</definedName>
    <definedName name="_____BB" hidden="1">#REF!</definedName>
    <definedName name="_____Sort" hidden="1">#REF!</definedName>
    <definedName name="____sort" hidden="1">#REF!</definedName>
    <definedName name="___bb" hidden="1">#REF!</definedName>
    <definedName name="___Key1" hidden="1">#REF!</definedName>
    <definedName name="___Sort" hidden="1">#REF!</definedName>
    <definedName name="__123Graph_A" hidden="1">'[1]Plant in Ser'!#REF!</definedName>
    <definedName name="__123Graph_Achart" hidden="1">'[2]Chart Data'!$E$30:$E$233</definedName>
    <definedName name="__123Graph_ACurrent" hidden="1">[3]Summary!#REF!</definedName>
    <definedName name="__123Graph_AHOBKEN4H" hidden="1">#REF!</definedName>
    <definedName name="__123Graph_AJCCASH4" hidden="1">#REF!</definedName>
    <definedName name="__123Graph_AJCCASH5" hidden="1">#REF!</definedName>
    <definedName name="__123Graph_AJCCASH6" hidden="1">#REF!</definedName>
    <definedName name="__123Graph_AJCCASH7" hidden="1">#REF!</definedName>
    <definedName name="__123Graph_B" hidden="1">[4]SD!#REF!</definedName>
    <definedName name="__123Graph_BCurrent" hidden="1">[3]Summary!#REF!</definedName>
    <definedName name="__123Graph_BHOBKEN4H" hidden="1">#REF!</definedName>
    <definedName name="__123Graph_BHOBOKEN" hidden="1">#REF!</definedName>
    <definedName name="__123Graph_BJCCASH4" hidden="1">#REF!</definedName>
    <definedName name="__123Graph_BJCCASH5" hidden="1">#REF!</definedName>
    <definedName name="__123Graph_BJCCASH6" hidden="1">#REF!</definedName>
    <definedName name="__123Graph_BJCCASH7" hidden="1">#REF!</definedName>
    <definedName name="__123Graph_C" hidden="1">#REF!</definedName>
    <definedName name="__123Graph_D" hidden="1">[5]TOPrs!#REF!</definedName>
    <definedName name="__123Graph_E" hidden="1">[6]Stmt!#REF!</definedName>
    <definedName name="__123Graph_F" hidden="1">[6]Stmt!#REF!</definedName>
    <definedName name="__123Graph_LBL_A" hidden="1">[7]Report!#REF!</definedName>
    <definedName name="__123Graph_X" hidden="1">#REF!</definedName>
    <definedName name="__123Graph_XCHART" hidden="1">'[2]Chart Data'!$B$30:$B$222</definedName>
    <definedName name="__123Graph_XCurrent" hidden="1">[3]Summary!#REF!</definedName>
    <definedName name="__123Graph_XJCCASH4" hidden="1">#REF!</definedName>
    <definedName name="__123Graph_XJCCASH5" hidden="1">#REF!</definedName>
    <definedName name="__123Graph_XJCCASH6" hidden="1">#REF!</definedName>
    <definedName name="__123Graph_XJCCASH7" hidden="1">#REF!</definedName>
    <definedName name="__BB" hidden="1">#REF!</definedName>
    <definedName name="__Div02">'[8]Alloc factors'!$D$12</definedName>
    <definedName name="__DIV12">'[9]Alloc factors'!$D$13</definedName>
    <definedName name="__key1" hidden="1">#REF!</definedName>
    <definedName name="__Sort" hidden="1">#REF!</definedName>
    <definedName name="__Sort1" hidden="1">#REF!</definedName>
    <definedName name="__swe80">[10]Input!$E$29</definedName>
    <definedName name="__ucg80">[10]Input!$E$31</definedName>
    <definedName name="_1" localSheetId="0" hidden="1">{#N/A,#N/A,FALSE,"SCA";#N/A,#N/A,FALSE,"NCA";#N/A,#N/A,FALSE,"SAZ";#N/A,#N/A,FALSE,"CAZ";#N/A,#N/A,FALSE,"SNV";#N/A,#N/A,FALSE,"NNV";#N/A,#N/A,FALSE,"PP";#N/A,#N/A,FALSE,"SA"}</definedName>
    <definedName name="_1" hidden="1">{#N/A,#N/A,FALSE,"SCA";#N/A,#N/A,FALSE,"NCA";#N/A,#N/A,FALSE,"SAZ";#N/A,#N/A,FALSE,"CAZ";#N/A,#N/A,FALSE,"SNV";#N/A,#N/A,FALSE,"NNV";#N/A,#N/A,FALSE,"PP";#N/A,#N/A,FALSE,"SA"}</definedName>
    <definedName name="_1__123Graph_ACHART_1" hidden="1">[11]Data!$K$30:$K$228</definedName>
    <definedName name="_1__123Graph_AYIELD_CURVES" hidden="1">[12]Yield_curve!#REF!</definedName>
    <definedName name="_1_0__123Grap" hidden="1">'[13]Plant in Ser'!#REF!</definedName>
    <definedName name="_10" localSheetId="0" hidden="1">{"FAC_SUMMARY",#N/A,FALSE,"Summaries"}</definedName>
    <definedName name="_10" hidden="1">{"FAC_SUMMARY",#N/A,FALSE,"Summaries"}</definedName>
    <definedName name="_10__123Graph_ACHART_5" hidden="1">[14]Data!$O$30:$O$226</definedName>
    <definedName name="_10__123Graph_CCHART_6" hidden="1">[11]Data!#REF!</definedName>
    <definedName name="_100" localSheetId="0" hidden="1">{#N/A,#N/A,FALSE,"OTHERINPUTS";#N/A,#N/A,FALSE,"DITRATEINPUTS";#N/A,#N/A,FALSE,"SUPPLIEDADJINPUT";#N/A,#N/A,FALSE,"TIMINGDIFFINPUTS";#N/A,#N/A,FALSE,"BR&amp;SUPADJ."}</definedName>
    <definedName name="_100" hidden="1">{#N/A,#N/A,FALSE,"OTHERINPUTS";#N/A,#N/A,FALSE,"DITRATEINPUTS";#N/A,#N/A,FALSE,"SUPPLIEDADJINPUT";#N/A,#N/A,FALSE,"TIMINGDIFFINPUTS";#N/A,#N/A,FALSE,"BR&amp;SUPADJ."}</definedName>
    <definedName name="_101" localSheetId="0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1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2" localSheetId="0" hidden="1">{#N/A,#N/A,FALSE,"RORMEMO";#N/A,#N/A,FALSE,"RORSUMMARY";#N/A,#N/A,FALSE,"RORDETAIL"}</definedName>
    <definedName name="_102" hidden="1">{#N/A,#N/A,FALSE,"RORMEMO";#N/A,#N/A,FALSE,"RORSUMMARY";#N/A,#N/A,FALSE,"RORDETAIL"}</definedName>
    <definedName name="_102__123Graph_ACHART_6" hidden="1">[14]Data!$E$30:$E$229</definedName>
    <definedName name="_103" localSheetId="0" hidden="1">{#N/A,#N/A,FALSE,"GLDwnLoad"}</definedName>
    <definedName name="_103" hidden="1">{#N/A,#N/A,FALSE,"GLDwnLoad"}</definedName>
    <definedName name="_104" localSheetId="0" hidden="1">{#N/A,#N/A,FALSE,"OTHERINPUTS";#N/A,#N/A,FALSE,"SUPPLIEDADJINPUT";#N/A,#N/A,FALSE,"BR&amp;SUPADJ."}</definedName>
    <definedName name="_104" hidden="1">{#N/A,#N/A,FALSE,"OTHERINPUTS";#N/A,#N/A,FALSE,"SUPPLIEDADJINPUT";#N/A,#N/A,FALSE,"BR&amp;SUPADJ."}</definedName>
    <definedName name="_105" localSheetId="0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__123Graph_ACHART_5" hidden="1">[15]Data!$O$30:$O$226</definedName>
    <definedName name="_106" localSheetId="0" hidden="1">{"SPA_FAC",#N/A,FALSE,"OMPA SPA FAC"}</definedName>
    <definedName name="_106" hidden="1">{"SPA_FAC",#N/A,FALSE,"OMPA SPA FAC"}</definedName>
    <definedName name="_107" localSheetId="0" hidden="1">{#N/A,#N/A,FALSE,"GLDwnLoad"}</definedName>
    <definedName name="_107" hidden="1">{#N/A,#N/A,FALSE,"GLDwnLoad"}</definedName>
    <definedName name="_108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__123Graph_ACHART_6" hidden="1">[14]Data!$E$30:$E$229</definedName>
    <definedName name="_109" localSheetId="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09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1" localSheetId="0" hidden="1">{#N/A,#N/A,TRUE,"1990";#N/A,#N/A,TRUE,"1991";#N/A,#N/A,TRUE,"1992";#N/A,#N/A,TRUE,"1993"}</definedName>
    <definedName name="_11" hidden="1">{#N/A,#N/A,TRUE,"1990";#N/A,#N/A,TRUE,"1991";#N/A,#N/A,TRUE,"1992";#N/A,#N/A,TRUE,"1993"}</definedName>
    <definedName name="_11__123Graph_XCHART_1" hidden="1">[11]Data!$B$30:$B$222</definedName>
    <definedName name="_110" localSheetId="0" hidden="1">{"print1",#N/A,FALSE,"D21CUSTS";"print2",#N/A,FALSE,"D21CUSTS";"print3",#N/A,FALSE,"D21CUSTS";"print4",#N/A,FALSE,"D21CUSTS"}</definedName>
    <definedName name="_110" hidden="1">{"print1",#N/A,FALSE,"D21CUSTS";"print2",#N/A,FALSE,"D21CUSTS";"print3",#N/A,FALSE,"D21CUSTS";"print4",#N/A,FALSE,"D21CUSTS"}</definedName>
    <definedName name="_111" localSheetId="0" hidden="1">{"Fuel by Type",#N/A,FALSE,"00whfuel";"Fuel by Account",#N/A,FALSE,"00whfuel";"NTEC",#N/A,FALSE,"00whfuel";"Hope",#N/A,FALSE,"00whfuel";"Net Energy Load",#N/A,FALSE,"00whfuel";"Purchased Power",#N/A,FALSE,"00whfuel"}</definedName>
    <definedName name="_111" hidden="1">{"Fuel by Type",#N/A,FALSE,"00whfuel";"Fuel by Account",#N/A,FALSE,"00whfuel";"NTEC",#N/A,FALSE,"00whfuel";"Hope",#N/A,FALSE,"00whfuel";"Net Energy Load",#N/A,FALSE,"00whfuel";"Purchased Power",#N/A,FALSE,"00whfuel"}</definedName>
    <definedName name="_112" localSheetId="0" hidden="1">{"WEATHER_CUSTOMERS",#N/A,FALSE,"Ok_Fuel&amp;Rev"}</definedName>
    <definedName name="_112" hidden="1">{"WEATHER_CUSTOMERS",#N/A,FALSE,"Ok_Fuel&amp;Rev"}</definedName>
    <definedName name="_113" localSheetId="0" hidden="1">{#N/A,#N/A,FALSE,"GLDwnLoad"}</definedName>
    <definedName name="_113" hidden="1">{#N/A,#N/A,FALSE,"GLDwnLoad"}</definedName>
    <definedName name="_114" localSheetId="0" hidden="1">{#N/A,#N/A,FALSE,"OTHERINPUTS";#N/A,#N/A,FALSE,"DITRATEINPUTS";#N/A,#N/A,FALSE,"SUPPLIEDADJINPUT";#N/A,#N/A,FALSE,"TIMINGDIFFINPUTS";#N/A,#N/A,FALSE,"BR&amp;SUPADJ."}</definedName>
    <definedName name="_114" hidden="1">{#N/A,#N/A,FALSE,"OTHERINPUTS";#N/A,#N/A,FALSE,"DITRATEINPUTS";#N/A,#N/A,FALSE,"SUPPLIEDADJINPUT";#N/A,#N/A,FALSE,"TIMINGDIFFINPUTS";#N/A,#N/A,FALSE,"BR&amp;SUPADJ."}</definedName>
    <definedName name="_115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5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6" localSheetId="0" hidden="1">{#N/A,#N/A,FALSE,"GLDwnLoad"}</definedName>
    <definedName name="_116" hidden="1">{#N/A,#N/A,FALSE,"GLDwnLoad"}</definedName>
    <definedName name="_118__123Graph_BCHART_6" hidden="1">[16]Data!#REF!</definedName>
    <definedName name="_119__123Graph_BCHART_5" hidden="1">[14]Data!$P$30:$P$229</definedName>
    <definedName name="_12" localSheetId="0" hidden="1">{#N/A,#N/A,TRUE,"1990";#N/A,#N/A,TRUE,"1991";#N/A,#N/A,TRUE,"1992";#N/A,#N/A,TRUE,"1993"}</definedName>
    <definedName name="_12" hidden="1">{#N/A,#N/A,TRUE,"1990";#N/A,#N/A,TRUE,"1991";#N/A,#N/A,TRUE,"1992";#N/A,#N/A,TRUE,"1993"}</definedName>
    <definedName name="_12__123Graph_ACHART_6" hidden="1">[14]Data!$E$30:$E$229</definedName>
    <definedName name="_12__123Graph_XCHART_2" hidden="1">[11]Data!$B$30:$B$222</definedName>
    <definedName name="_123Graph_ACHART" hidden="1">'[2]Chart Data'!$E$30:$E$229</definedName>
    <definedName name="_126__123Graph_ACHART_6" hidden="1">[15]Data!$E$30:$E$229</definedName>
    <definedName name="_126__123Graph_BCHART_5" hidden="1">[14]Data!$P$30:$P$229</definedName>
    <definedName name="_13" localSheetId="0" hidden="1">{"summary",#N/A,TRUE,"E93ADJ";"detail",#N/A,TRUE,"E93ADJ"}</definedName>
    <definedName name="_13" hidden="1">{"summary",#N/A,TRUE,"E93ADJ";"detail",#N/A,TRUE,"E93ADJ"}</definedName>
    <definedName name="_13__123Graph_XCHART_3" hidden="1">[11]Data!$B$30:$B$222</definedName>
    <definedName name="_132__123Graph_CCHART_4" hidden="1">[16]Data!$C$30:$C$233</definedName>
    <definedName name="_14" localSheetId="0" hidden="1">{"summary",#N/A,TRUE,"E93ADJ";"detail",#N/A,TRUE,"E93ADJ"}</definedName>
    <definedName name="_14" hidden="1">{"summary",#N/A,TRUE,"E93ADJ";"detail",#N/A,TRUE,"E93ADJ"}</definedName>
    <definedName name="_14__123Graph_ACHART_1" hidden="1">[16]Data!$K$30:$K$228</definedName>
    <definedName name="_14__123Graph_BCHART_5" hidden="1">[14]Data!$P$30:$P$229</definedName>
    <definedName name="_14__123Graph_XCHART_4" hidden="1">[11]Data!$B$30:$B$222</definedName>
    <definedName name="_144__123Graph_BCHART_6" hidden="1">[14]Data!#REF!</definedName>
    <definedName name="_147__123Graph_BCHART_5" hidden="1">[15]Data!$P$30:$P$229</definedName>
    <definedName name="_15" localSheetId="0" hidden="1">{#N/A,#N/A,TRUE,"1990";#N/A,#N/A,TRUE,"1991";#N/A,#N/A,TRUE,"1992";#N/A,#N/A,TRUE,"1993"}</definedName>
    <definedName name="_15" hidden="1">{#N/A,#N/A,TRUE,"1990";#N/A,#N/A,TRUE,"1991";#N/A,#N/A,TRUE,"1992";#N/A,#N/A,TRUE,"1993"}</definedName>
    <definedName name="_15__123Graph_XCHART_5" hidden="1">[11]Data!$B$30:$B$222</definedName>
    <definedName name="_152__123Graph_BCHART_6" hidden="1">[14]Data!#REF!</definedName>
    <definedName name="_152__123Graph_CCHART_6" hidden="1">[16]Data!#REF!</definedName>
    <definedName name="_16" localSheetId="0" hidden="1">{"summary",#N/A,TRUE,"E93ADJ";"detail",#N/A,TRUE,"E93ADJ"}</definedName>
    <definedName name="_16" hidden="1">{"summary",#N/A,TRUE,"E93ADJ";"detail",#N/A,TRUE,"E93ADJ"}</definedName>
    <definedName name="_16__123Graph_BCHART_6" hidden="1">[14]Data!#REF!</definedName>
    <definedName name="_16__123Graph_XCHART_6" hidden="1">[11]Data!$B$30:$B$222</definedName>
    <definedName name="_161__123Graph_CCHART_4" hidden="1">[14]Data!$C$30:$C$233</definedName>
    <definedName name="_166__123Graph_XCHART_1" hidden="1">[16]Data!$B$30:$B$222</definedName>
    <definedName name="_17" localSheetId="0" hidden="1">{"ARK_JURIS_FUEL",#N/A,FALSE,"Ark_Fuel&amp;Rev"}</definedName>
    <definedName name="_17" hidden="1">{"ARK_JURIS_FUEL",#N/A,FALSE,"Ark_Fuel&amp;Rev"}</definedName>
    <definedName name="_17__123Graph_ACHART_1" hidden="1">[14]Data!$K$30:$K$228</definedName>
    <definedName name="_170__123Graph_CCHART_4" hidden="1">[14]Data!$C$30:$C$233</definedName>
    <definedName name="_173__123Graph_BCHART_6" hidden="1">[15]Data!#REF!</definedName>
    <definedName name="_18" localSheetId="0" hidden="1">{#N/A,#N/A,FALSE,"SCA";#N/A,#N/A,FALSE,"NCA";#N/A,#N/A,FALSE,"SAZ";#N/A,#N/A,FALSE,"CAZ";#N/A,#N/A,FALSE,"SNV";#N/A,#N/A,FALSE,"NNV";#N/A,#N/A,FALSE,"PP";#N/A,#N/A,FALSE,"SA"}</definedName>
    <definedName name="_18" hidden="1">{#N/A,#N/A,FALSE,"SCA";#N/A,#N/A,FALSE,"NCA";#N/A,#N/A,FALSE,"SAZ";#N/A,#N/A,FALSE,"CAZ";#N/A,#N/A,FALSE,"SNV";#N/A,#N/A,FALSE,"NNV";#N/A,#N/A,FALSE,"PP";#N/A,#N/A,FALSE,"SA"}</definedName>
    <definedName name="_18__123Graph_ACHART_1" hidden="1">[14]Data!$K$30:$K$228</definedName>
    <definedName name="_18__123Graph_CCHART_4" hidden="1">[14]Data!$C$30:$C$233</definedName>
    <definedName name="_180__123Graph_XCHART_2" hidden="1">[16]Data!$B$30:$B$222</definedName>
    <definedName name="_186__123Graph_CCHART_6" hidden="1">[14]Data!#REF!</definedName>
    <definedName name="_19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4__123Graph_CCHART_4" hidden="1">[15]Data!$C$30:$C$233</definedName>
    <definedName name="_194__123Graph_XCHART_3" hidden="1">[16]Data!$B$30:$B$222</definedName>
    <definedName name="_196__123Graph_CCHART_6" hidden="1">[14]Data!#REF!</definedName>
    <definedName name="_1Q_0_Regressio" hidden="1">#REF!</definedName>
    <definedName name="_2" localSheetId="0" hidden="1">{#N/A,#N/A,FALSE,"SCA";#N/A,#N/A,FALSE,"NCA";#N/A,#N/A,FALSE,"SAZ";#N/A,#N/A,FALSE,"CAZ";#N/A,#N/A,FALSE,"SNV";#N/A,#N/A,FALSE,"NNV";#N/A,#N/A,FALSE,"PP";#N/A,#N/A,FALSE,"SA"}</definedName>
    <definedName name="_2" hidden="1">{#N/A,#N/A,FALSE,"SCA";#N/A,#N/A,FALSE,"NCA";#N/A,#N/A,FALSE,"SAZ";#N/A,#N/A,FALSE,"CAZ";#N/A,#N/A,FALSE,"SNV";#N/A,#N/A,FALSE,"NNV";#N/A,#N/A,FALSE,"PP";#N/A,#N/A,FALSE,"SA"}</definedName>
    <definedName name="_2__123Graph_ACHART_1" hidden="1">[14]Data!$K$30:$K$228</definedName>
    <definedName name="_2__123Graph_ACHART_2" hidden="1">[11]Data!$G$30:$G$229</definedName>
    <definedName name="_2__123Graph_BYIELD_CURVES" hidden="1">[12]Yield_curve!#REF!</definedName>
    <definedName name="_20" localSheetId="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__123Graph_CCHART_6" hidden="1">[14]Data!#REF!</definedName>
    <definedName name="_203__123Graph_XCHART_1" hidden="1">[14]Data!$B$30:$B$222</definedName>
    <definedName name="_208__123Graph_XCHART_4" hidden="1">[16]Data!$B$30:$B$222</definedName>
    <definedName name="_21" localSheetId="0" hidden="1">{"wp_h4.2",#N/A,FALSE,"WP_H4.2";"wp_h4.3",#N/A,FALSE,"WP_H4.3"}</definedName>
    <definedName name="_21" hidden="1">{"wp_h4.2",#N/A,FALSE,"WP_H4.2";"wp_h4.3",#N/A,FALSE,"WP_H4.3"}</definedName>
    <definedName name="_21__123Graph_ACHART_1" hidden="1">[15]Data!$K$30:$K$228</definedName>
    <definedName name="_214__123Graph_XCHART_1" hidden="1">[14]Data!$B$30:$B$222</definedName>
    <definedName name="_22" localSheetId="0" hidden="1">{#N/A,#N/A,TRUE,"1990";#N/A,#N/A,TRUE,"1991";#N/A,#N/A,TRUE,"1992";#N/A,#N/A,TRUE,"1993"}</definedName>
    <definedName name="_22" hidden="1">{#N/A,#N/A,TRUE,"1990";#N/A,#N/A,TRUE,"1991";#N/A,#N/A,TRUE,"1992";#N/A,#N/A,TRUE,"1993"}</definedName>
    <definedName name="_22__123Graph_XCHART_1" hidden="1">[14]Data!$B$30:$B$222</definedName>
    <definedName name="_220__123Graph_CCHART_6" hidden="1">[15]Data!#REF!</definedName>
    <definedName name="_220__123Graph_XCHART_2" hidden="1">[14]Data!$B$30:$B$222</definedName>
    <definedName name="_222__123Graph_XCHART_5" hidden="1">[16]Data!$B$30:$B$222</definedName>
    <definedName name="_23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2__123Graph_XCHART_2" hidden="1">[14]Data!$B$30:$B$222</definedName>
    <definedName name="_236__123Graph_XCHART_6" hidden="1">[16]Data!$B$30:$B$222</definedName>
    <definedName name="_237__123Graph_XCHART_3" hidden="1">[14]Data!$B$30:$B$222</definedName>
    <definedName name="_24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__123Graph_XCHART_2" hidden="1">[14]Data!$B$30:$B$222</definedName>
    <definedName name="_241__123Graph_XCHART_1" hidden="1">[15]Data!$B$30:$B$222</definedName>
    <definedName name="_25" localSheetId="0" hidden="1">{"ARK_JURIS_FAC",#N/A,FALSE,"Ark_Fuel&amp;Rev"}</definedName>
    <definedName name="_25" hidden="1">{"ARK_JURIS_FAC",#N/A,FALSE,"Ark_Fuel&amp;Rev"}</definedName>
    <definedName name="_250__123Graph_XCHART_3" hidden="1">[14]Data!$B$30:$B$222</definedName>
    <definedName name="_254__123Graph_XCHART_4" hidden="1">[14]Data!$B$30:$B$222</definedName>
    <definedName name="_26" localSheetId="0" hidden="1">{"OMPA_FAC",#N/A,FALSE,"OMPA FAC"}</definedName>
    <definedName name="_26" hidden="1">{"OMPA_FAC",#N/A,FALSE,"OMPA FAC"}</definedName>
    <definedName name="_26__123Graph_XCHART_3" hidden="1">[14]Data!$B$30:$B$222</definedName>
    <definedName name="_262__123Graph_XCHART_2" hidden="1">[15]Data!$B$30:$B$222</definedName>
    <definedName name="_268__123Graph_XCHART_4" hidden="1">[14]Data!$B$30:$B$222</definedName>
    <definedName name="_27" localSheetId="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1__123Graph_XCHART_5" hidden="1">[14]Data!$B$30:$B$222</definedName>
    <definedName name="_28" localSheetId="0" hidden="1">{#N/A,#N/A,FALSE,"SCA";#N/A,#N/A,FALSE,"NCA";#N/A,#N/A,FALSE,"SAZ";#N/A,#N/A,FALSE,"CAZ";#N/A,#N/A,FALSE,"SNV";#N/A,#N/A,FALSE,"NNV";#N/A,#N/A,FALSE,"PP";#N/A,#N/A,FALSE,"SA"}</definedName>
    <definedName name="_28" hidden="1">{#N/A,#N/A,FALSE,"SCA";#N/A,#N/A,FALSE,"NCA";#N/A,#N/A,FALSE,"SAZ";#N/A,#N/A,FALSE,"CAZ";#N/A,#N/A,FALSE,"SNV";#N/A,#N/A,FALSE,"NNV";#N/A,#N/A,FALSE,"PP";#N/A,#N/A,FALSE,"SA"}</definedName>
    <definedName name="_28__123Graph_ACHART_2" hidden="1">[16]Data!$G$30:$G$229</definedName>
    <definedName name="_28__123Graph_XCHART_4" hidden="1">[14]Data!$B$30:$B$222</definedName>
    <definedName name="_283__123Graph_XCHART_3" hidden="1">[15]Data!$B$30:$B$222</definedName>
    <definedName name="_286__123Graph_XCHART_5" hidden="1">[14]Data!$B$30:$B$222</definedName>
    <definedName name="_288__123Graph_XCHART_6" hidden="1">[14]Data!$B$30:$B$222</definedName>
    <definedName name="_29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LTD_EFFECTIVE">[17]A!$B$1:$T$36</definedName>
    <definedName name="_2S_0_Regressio" hidden="1">#REF!</definedName>
    <definedName name="_3" localSheetId="0" hidden="1">{#N/A,#N/A,FALSE,"SCA";#N/A,#N/A,FALSE,"NCA";#N/A,#N/A,FALSE,"SAZ";#N/A,#N/A,FALSE,"CAZ";#N/A,#N/A,FALSE,"SNV";#N/A,#N/A,FALSE,"NNV";#N/A,#N/A,FALSE,"PP";#N/A,#N/A,FALSE,"SA"}</definedName>
    <definedName name="_3" hidden="1">{#N/A,#N/A,FALSE,"SCA";#N/A,#N/A,FALSE,"NCA";#N/A,#N/A,FALSE,"SAZ";#N/A,#N/A,FALSE,"CAZ";#N/A,#N/A,FALSE,"SNV";#N/A,#N/A,FALSE,"NNV";#N/A,#N/A,FALSE,"PP";#N/A,#N/A,FALSE,"SA"}</definedName>
    <definedName name="_3__123Graph_ACHART_3" hidden="1">[11]Data!$R$30:$R$228</definedName>
    <definedName name="_3__123Graph_CYIELD_CURVES" hidden="1">[12]Yield_curve!#REF!</definedName>
    <definedName name="_30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__123Graph_XCHART_5" hidden="1">[14]Data!$B$30:$B$222</definedName>
    <definedName name="_304__123Graph_XCHART_4" hidden="1">[15]Data!$B$30:$B$222</definedName>
    <definedName name="_304__123Graph_XCHART_6" hidden="1">[14]Data!$B$30:$B$222</definedName>
    <definedName name="_31" localSheetId="0" hidden="1">{#N/A,#N/A,FALSE,"SCA";#N/A,#N/A,FALSE,"NCA";#N/A,#N/A,FALSE,"SAZ";#N/A,#N/A,FALSE,"CAZ";#N/A,#N/A,FALSE,"SNV";#N/A,#N/A,FALSE,"NNV";#N/A,#N/A,FALSE,"PP";#N/A,#N/A,FALSE,"SA"}</definedName>
    <definedName name="_31" hidden="1">{#N/A,#N/A,FALSE,"SCA";#N/A,#N/A,FALSE,"NCA";#N/A,#N/A,FALSE,"SAZ";#N/A,#N/A,FALSE,"CAZ";#N/A,#N/A,FALSE,"SNV";#N/A,#N/A,FALSE,"NNV";#N/A,#N/A,FALSE,"PP";#N/A,#N/A,FALSE,"SA"}</definedName>
    <definedName name="_32" localSheetId="0" hidden="1">{#N/A,#N/A,FALSE,"SCA";#N/A,#N/A,FALSE,"NCA";#N/A,#N/A,FALSE,"SAZ";#N/A,#N/A,FALSE,"CAZ";#N/A,#N/A,FALSE,"SNV";#N/A,#N/A,FALSE,"NNV";#N/A,#N/A,FALSE,"PP";#N/A,#N/A,FALSE,"SA"}</definedName>
    <definedName name="_32" hidden="1">{#N/A,#N/A,FALSE,"SCA";#N/A,#N/A,FALSE,"NCA";#N/A,#N/A,FALSE,"SAZ";#N/A,#N/A,FALSE,"CAZ";#N/A,#N/A,FALSE,"SNV";#N/A,#N/A,FALSE,"NNV";#N/A,#N/A,FALSE,"PP";#N/A,#N/A,FALSE,"SA"}</definedName>
    <definedName name="_32__123Graph_XCHART_6" hidden="1">[14]Data!$B$30:$B$222</definedName>
    <definedName name="_325__123Graph_XCHART_5" hidden="1">[15]Data!$B$30:$B$222</definedName>
    <definedName name="_33" localSheetId="0" hidden="1">{"ARK_JURIS_FUEL",#N/A,FALSE,"Ark_Fuel&amp;Rev"}</definedName>
    <definedName name="_33" hidden="1">{"ARK_JURIS_FUEL",#N/A,FALSE,"Ark_Fuel&amp;Rev"}</definedName>
    <definedName name="_33__123Graph_BCHART_6" hidden="1">[18]Data!#REF!</definedName>
    <definedName name="_34" localSheetId="0" hidden="1">{#N/A,#N/A,FALSE,"SCA";#N/A,#N/A,FALSE,"NCA";#N/A,#N/A,FALSE,"SAZ";#N/A,#N/A,FALSE,"CAZ";#N/A,#N/A,FALSE,"SNV";#N/A,#N/A,FALSE,"NNV";#N/A,#N/A,FALSE,"PP";#N/A,#N/A,FALSE,"SA"}</definedName>
    <definedName name="_34" hidden="1">{#N/A,#N/A,FALSE,"SCA";#N/A,#N/A,FALSE,"NCA";#N/A,#N/A,FALSE,"SAZ";#N/A,#N/A,FALSE,"CAZ";#N/A,#N/A,FALSE,"SNV";#N/A,#N/A,FALSE,"NNV";#N/A,#N/A,FALSE,"PP";#N/A,#N/A,FALSE,"SA"}</definedName>
    <definedName name="_34__123Graph_ACHART_2" hidden="1">[14]Data!$G$30:$G$229</definedName>
    <definedName name="_346__123Graph_XCHART_6" hidden="1">[15]Data!$B$30:$B$222</definedName>
    <definedName name="_35" localSheetId="0" hidden="1">{#N/A,#N/A,TRUE,"1990";#N/A,#N/A,TRUE,"1991";#N/A,#N/A,TRUE,"1992";#N/A,#N/A,TRUE,"1993"}</definedName>
    <definedName name="_35" hidden="1">{#N/A,#N/A,TRUE,"1990";#N/A,#N/A,TRUE,"1991";#N/A,#N/A,TRUE,"1992";#N/A,#N/A,TRUE,"1993"}</definedName>
    <definedName name="_36" localSheetId="0" hidden="1">{"summary",#N/A,TRUE,"E93ADJ";"detail",#N/A,TRUE,"E93ADJ"}</definedName>
    <definedName name="_36" hidden="1">{"summary",#N/A,TRUE,"E93ADJ";"detail",#N/A,TRUE,"E93ADJ"}</definedName>
    <definedName name="_36__123Graph_ACHART_2" hidden="1">[14]Data!$G$30:$G$229</definedName>
    <definedName name="_37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8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9" localSheetId="0" hidden="1">{"summary",#N/A,TRUE,"E93ADJ";"detail",#N/A,TRUE,"E93ADJ"}</definedName>
    <definedName name="_39" hidden="1">{"summary",#N/A,TRUE,"E93ADJ";"detail",#N/A,TRUE,"E93ADJ"}</definedName>
    <definedName name="_4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__123Graph_ACHART_2" hidden="1">[14]Data!$G$30:$G$229</definedName>
    <definedName name="_4__123Graph_ACHART_4" hidden="1">[11]Data!$E$30:$E$233</definedName>
    <definedName name="_4__123Graph_DYIELD_CURVES" hidden="1">[12]Yield_curve!#REF!</definedName>
    <definedName name="_4_0__123Grap" hidden="1">'[13]Plant in Ser'!#REF!</definedName>
    <definedName name="_40" localSheetId="0" hidden="1">{"ARK_JURIS_FUEL",#N/A,FALSE,"Ark_Fuel&amp;Rev"}</definedName>
    <definedName name="_40" hidden="1">{"ARK_JURIS_FUEL",#N/A,FALSE,"Ark_Fuel&amp;Rev"}</definedName>
    <definedName name="_41" localSheetId="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2" localSheetId="0" hidden="1">{#N/A,#N/A,TRUE,"1990";#N/A,#N/A,TRUE,"1991";#N/A,#N/A,TRUE,"1992";#N/A,#N/A,TRUE,"1993"}</definedName>
    <definedName name="_42" hidden="1">{#N/A,#N/A,TRUE,"1990";#N/A,#N/A,TRUE,"1991";#N/A,#N/A,TRUE,"1992";#N/A,#N/A,TRUE,"1993"}</definedName>
    <definedName name="_42__123Graph_ACHART_2" hidden="1">[15]Data!$G$30:$G$229</definedName>
    <definedName name="_42__123Graph_ACHART_3" hidden="1">[16]Data!$R$30:$R$228</definedName>
    <definedName name="_42__123Graph_CCHART_6" hidden="1">[18]Data!#REF!</definedName>
    <definedName name="_43" localSheetId="0" hidden="1">{#N/A,#N/A,TRUE,"1990";#N/A,#N/A,TRUE,"1991";#N/A,#N/A,TRUE,"1992";#N/A,#N/A,TRUE,"1993"}</definedName>
    <definedName name="_43" hidden="1">{#N/A,#N/A,TRUE,"1990";#N/A,#N/A,TRUE,"1991";#N/A,#N/A,TRUE,"1992";#N/A,#N/A,TRUE,"1993"}</definedName>
    <definedName name="_44" localSheetId="0" hidden="1">{"summary",#N/A,TRUE,"E93ADJ";"detail",#N/A,TRUE,"E93ADJ"}</definedName>
    <definedName name="_44" hidden="1">{"summary",#N/A,TRUE,"E93ADJ";"detail",#N/A,TRUE,"E93ADJ"}</definedName>
    <definedName name="_45" localSheetId="0" hidden="1">{"summary",#N/A,TRUE,"E93ADJ";"detail",#N/A,TRUE,"E93ADJ"}</definedName>
    <definedName name="_45" hidden="1">{"summary",#N/A,TRUE,"E93ADJ";"detail",#N/A,TRUE,"E93ADJ"}</definedName>
    <definedName name="_46" localSheetId="0" hidden="1">{#N/A,#N/A,TRUE,"1990";#N/A,#N/A,TRUE,"1991";#N/A,#N/A,TRUE,"1992";#N/A,#N/A,TRUE,"1993"}</definedName>
    <definedName name="_46" hidden="1">{#N/A,#N/A,TRUE,"1990";#N/A,#N/A,TRUE,"1991";#N/A,#N/A,TRUE,"1992";#N/A,#N/A,TRUE,"1993"}</definedName>
    <definedName name="_47" localSheetId="0" hidden="1">{"summary",#N/A,TRUE,"E93ADJ";"detail",#N/A,TRUE,"E93ADJ"}</definedName>
    <definedName name="_47" hidden="1">{"summary",#N/A,TRUE,"E93ADJ";"detail",#N/A,TRUE,"E93ADJ"}</definedName>
    <definedName name="_48" localSheetId="0" hidden="1">{#N/A,#N/A,TRUE,"1990";#N/A,#N/A,TRUE,"1991";#N/A,#N/A,TRUE,"1992";#N/A,#N/A,TRUE,"1993"}</definedName>
    <definedName name="_48" hidden="1">{#N/A,#N/A,TRUE,"1990";#N/A,#N/A,TRUE,"1991";#N/A,#N/A,TRUE,"1992";#N/A,#N/A,TRUE,"1993"}</definedName>
    <definedName name="_49" localSheetId="0" hidden="1">{#N/A,#N/A,TRUE,"1990";#N/A,#N/A,TRUE,"1991";#N/A,#N/A,TRUE,"1992";#N/A,#N/A,TRUE,"1993"}</definedName>
    <definedName name="_49" hidden="1">{#N/A,#N/A,TRUE,"1990";#N/A,#N/A,TRUE,"1991";#N/A,#N/A,TRUE,"1992";#N/A,#N/A,TRUE,"1993"}</definedName>
    <definedName name="_5" localSheetId="0" hidden="1">{#N/A,#N/A,FALSE,"SCA";#N/A,#N/A,FALSE,"NCA";#N/A,#N/A,FALSE,"SAZ";#N/A,#N/A,FALSE,"CAZ";#N/A,#N/A,FALSE,"SNV";#N/A,#N/A,FALSE,"NNV";#N/A,#N/A,FALSE,"PP";#N/A,#N/A,FALSE,"SA"}</definedName>
    <definedName name="_5" hidden="1">{#N/A,#N/A,FALSE,"SCA";#N/A,#N/A,FALSE,"NCA";#N/A,#N/A,FALSE,"SAZ";#N/A,#N/A,FALSE,"CAZ";#N/A,#N/A,FALSE,"SNV";#N/A,#N/A,FALSE,"NNV";#N/A,#N/A,FALSE,"PP";#N/A,#N/A,FALSE,"SA"}</definedName>
    <definedName name="_5__123Graph_ACHART_5" hidden="1">[11]Data!$O$30:$O$226</definedName>
    <definedName name="_50" localSheetId="0" hidden="1">{"summary",#N/A,TRUE,"E93ADJ";"detail",#N/A,TRUE,"E93ADJ"}</definedName>
    <definedName name="_50" hidden="1">{"summary",#N/A,TRUE,"E93ADJ";"detail",#N/A,TRUE,"E93ADJ"}</definedName>
    <definedName name="_51" localSheetId="0" hidden="1">{"summary",#N/A,TRUE,"E93ADJ";"detail",#N/A,TRUE,"E93ADJ"}</definedName>
    <definedName name="_51" hidden="1">{"summary",#N/A,TRUE,"E93ADJ";"detail",#N/A,TRUE,"E93ADJ"}</definedName>
    <definedName name="_51__123Graph_ACHART_3" hidden="1">[14]Data!$R$30:$R$228</definedName>
    <definedName name="_52" localSheetId="0" hidden="1">{#N/A,#N/A,TRUE,"1990";#N/A,#N/A,TRUE,"1991";#N/A,#N/A,TRUE,"1992";#N/A,#N/A,TRUE,"1993"}</definedName>
    <definedName name="_52" hidden="1">{#N/A,#N/A,TRUE,"1990";#N/A,#N/A,TRUE,"1991";#N/A,#N/A,TRUE,"1992";#N/A,#N/A,TRUE,"1993"}</definedName>
    <definedName name="_53" localSheetId="0" hidden="1">{"summary",#N/A,TRUE,"E93ADJ";"detail",#N/A,TRUE,"E93ADJ"}</definedName>
    <definedName name="_53" hidden="1">{"summary",#N/A,TRUE,"E93ADJ";"detail",#N/A,TRUE,"E93ADJ"}</definedName>
    <definedName name="_54" localSheetId="0" hidden="1">{#N/A,#N/A,FALSE,"COMPAPER";#N/A,#N/A,FALSE,"AFUDC";#N/A,#N/A,FALSE,"JE"}</definedName>
    <definedName name="_54" hidden="1">{#N/A,#N/A,FALSE,"COMPAPER";#N/A,#N/A,FALSE,"AFUDC";#N/A,#N/A,FALSE,"JE"}</definedName>
    <definedName name="_54__123Graph_ACHART_3" hidden="1">[14]Data!$R$30:$R$228</definedName>
    <definedName name="_55" localSheetId="0" hidden="1">{"pb",#N/A,FALSE,"Sheet3";"pd",#N/A,FALSE,"Sheet3";"pe",#N/A,FALSE,"Sheet3"}</definedName>
    <definedName name="_55" hidden="1">{"pb",#N/A,FALSE,"Sheet3";"pd",#N/A,FALSE,"Sheet3";"pe",#N/A,FALSE,"Sheet3"}</definedName>
    <definedName name="_56" localSheetId="0" hidden="1">{#N/A,#N/A,TRUE,"1990";#N/A,#N/A,TRUE,"1991";#N/A,#N/A,TRUE,"1992";#N/A,#N/A,TRUE,"1993"}</definedName>
    <definedName name="_56" hidden="1">{#N/A,#N/A,TRUE,"1990";#N/A,#N/A,TRUE,"1991";#N/A,#N/A,TRUE,"1992";#N/A,#N/A,TRUE,"1993"}</definedName>
    <definedName name="_56__123Graph_ACHART_4" hidden="1">[16]Data!$E$30:$E$233</definedName>
    <definedName name="_57" localSheetId="0" hidden="1">{#N/A,#N/A,FALSE,"SCA";#N/A,#N/A,FALSE,"NCA";#N/A,#N/A,FALSE,"SAZ";#N/A,#N/A,FALSE,"CAZ";#N/A,#N/A,FALSE,"SNV";#N/A,#N/A,FALSE,"NNV";#N/A,#N/A,FALSE,"PP";#N/A,#N/A,FALSE,"SA"}</definedName>
    <definedName name="_57" hidden="1">{#N/A,#N/A,FALSE,"SCA";#N/A,#N/A,FALSE,"NCA";#N/A,#N/A,FALSE,"SAZ";#N/A,#N/A,FALSE,"CAZ";#N/A,#N/A,FALSE,"SNV";#N/A,#N/A,FALSE,"NNV";#N/A,#N/A,FALSE,"PP";#N/A,#N/A,FALSE,"SA"}</definedName>
    <definedName name="_58" localSheetId="0" hidden="1">{#N/A,#N/A,FALSE,"SCA";#N/A,#N/A,FALSE,"NCA";#N/A,#N/A,FALSE,"SAZ";#N/A,#N/A,FALSE,"CAZ";#N/A,#N/A,FALSE,"SNV";#N/A,#N/A,FALSE,"NNV";#N/A,#N/A,FALSE,"PP";#N/A,#N/A,FALSE,"SA"}</definedName>
    <definedName name="_58" hidden="1">{#N/A,#N/A,FALSE,"SCA";#N/A,#N/A,FALSE,"NCA";#N/A,#N/A,FALSE,"SAZ";#N/A,#N/A,FALSE,"CAZ";#N/A,#N/A,FALSE,"SNV";#N/A,#N/A,FALSE,"NNV";#N/A,#N/A,FALSE,"PP";#N/A,#N/A,FALSE,"SA"}</definedName>
    <definedName name="_59" localSheetId="0" hidden="1">{"ARK_JURIS_FAC",#N/A,FALSE,"Ark_Fuel&amp;Rev"}</definedName>
    <definedName name="_59" hidden="1">{"ARK_JURIS_FAC",#N/A,FALSE,"Ark_Fuel&amp;Rev"}</definedName>
    <definedName name="_6" localSheetId="0" hidden="1">{#N/A,#N/A,FALSE,"SCA";#N/A,#N/A,FALSE,"NCA";#N/A,#N/A,FALSE,"SAZ";#N/A,#N/A,FALSE,"CAZ";#N/A,#N/A,FALSE,"SNV";#N/A,#N/A,FALSE,"NNV";#N/A,#N/A,FALSE,"PP";#N/A,#N/A,FALSE,"SA"}</definedName>
    <definedName name="_6" hidden="1">{#N/A,#N/A,FALSE,"SCA";#N/A,#N/A,FALSE,"NCA";#N/A,#N/A,FALSE,"SAZ";#N/A,#N/A,FALSE,"CAZ";#N/A,#N/A,FALSE,"SNV";#N/A,#N/A,FALSE,"NNV";#N/A,#N/A,FALSE,"PP";#N/A,#N/A,FALSE,"SA"}</definedName>
    <definedName name="_6__123Graph_ACHART_3" hidden="1">[14]Data!$R$30:$R$228</definedName>
    <definedName name="_6__123Graph_ACHART_6" hidden="1">[11]Data!$E$30:$E$229</definedName>
    <definedName name="_60" localSheetId="0" hidden="1">{"ARK_JURIS_FUEL",#N/A,FALSE,"Ark_Fuel&amp;Rev"}</definedName>
    <definedName name="_60" hidden="1">{"ARK_JURIS_FUEL",#N/A,FALSE,"Ark_Fuel&amp;Rev"}</definedName>
    <definedName name="_61" localSheetId="0" hidden="1">{"ATOKA_FAC",#N/A,FALSE,"Atoka"}</definedName>
    <definedName name="_61" hidden="1">{"ATOKA_FAC",#N/A,FALSE,"Atoka"}</definedName>
    <definedName name="_62" localSheetId="0" hidden="1">{"Benefits Summary",#N/A,FALSE,"Benefits Info without WC Amount";"Medical and Dental Costs",#N/A,FALSE,"Benefits Info without WC Amount";"Workers' Compensation",#N/A,FALSE,"Benefits Info without WC Amount"}</definedName>
    <definedName name="_62" hidden="1">{"Benefits Summary",#N/A,FALSE,"Benefits Info without WC Amount";"Medical and Dental Costs",#N/A,FALSE,"Benefits Info without WC Amount";"Workers' Compensation",#N/A,FALSE,"Benefits Info without WC Amount"}</definedName>
    <definedName name="_63" localSheetId="0" hidden="1">{#N/A,#N/A,FALSE,"Rev Seg Taxes";#N/A,#N/A,FALSE,"BookRev Seg";#N/A,#N/A,FALSE,"Supp Adj Seg";#N/A,#N/A,FALSE,"outside prov seg taxes"}</definedName>
    <definedName name="_63" hidden="1">{#N/A,#N/A,FALSE,"Rev Seg Taxes";#N/A,#N/A,FALSE,"BookRev Seg";#N/A,#N/A,FALSE,"Supp Adj Seg";#N/A,#N/A,FALSE,"outside prov seg taxes"}</definedName>
    <definedName name="_63__123Graph_ACHART_3" hidden="1">[15]Data!$R$30:$R$228</definedName>
    <definedName name="_64" localSheetId="0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4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5" localSheetId="0" hidden="1">{#N/A,#N/A,FALSE,"GLDwnLoad"}</definedName>
    <definedName name="_65" hidden="1">{#N/A,#N/A,FALSE,"GLDwnLoad"}</definedName>
    <definedName name="_66" localSheetId="0" hidden="1">{#N/A,#N/A,FALSE,"OTHERINPUTS";#N/A,#N/A,FALSE,"DITRATEINPUTS";#N/A,#N/A,FALSE,"SUPPLIEDADJINPUT";#N/A,#N/A,FALSE,"BR&amp;SUPADJ."}</definedName>
    <definedName name="_66" hidden="1">{#N/A,#N/A,FALSE,"OTHERINPUTS";#N/A,#N/A,FALSE,"DITRATEINPUTS";#N/A,#N/A,FALSE,"SUPPLIEDADJINPUT";#N/A,#N/A,FALSE,"BR&amp;SUPADJ."}</definedName>
    <definedName name="_67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7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8" localSheetId="0" hidden="1">{"CONOCO_FAC",#N/A,FALSE,"Conoco FAC"}</definedName>
    <definedName name="_68" hidden="1">{"CONOCO_FAC",#N/A,FALSE,"Conoco FAC"}</definedName>
    <definedName name="_68__123Graph_ACHART_4" hidden="1">[14]Data!$E$30:$E$233</definedName>
    <definedName name="_69" localSheetId="0" hidden="1">{#N/A,#N/A,FALSE,"GLDwnLoad"}</definedName>
    <definedName name="_69" hidden="1">{#N/A,#N/A,FALSE,"GLDwnLoad"}</definedName>
    <definedName name="_7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__123Graph_BCHART_5" hidden="1">[11]Data!$P$30:$P$229</definedName>
    <definedName name="_70" localSheetId="0" hidden="1">{#N/A,#N/A,FALSE,"OTHERINPUTS";#N/A,#N/A,FALSE,"DITRATEINPUTS";#N/A,#N/A,FALSE,"SUPPLIEDADJINPUT";#N/A,#N/A,FALSE,"TIMINGDIFFINPUTS";#N/A,#N/A,FALSE,"COSSINPUT";#N/A,#N/A,FALSE,"BR&amp;SUPADJ."}</definedName>
    <definedName name="_70" hidden="1">{#N/A,#N/A,FALSE,"OTHERINPUTS";#N/A,#N/A,FALSE,"DITRATEINPUTS";#N/A,#N/A,FALSE,"SUPPLIEDADJINPUT";#N/A,#N/A,FALSE,"TIMINGDIFFINPUTS";#N/A,#N/A,FALSE,"COSSINPUT";#N/A,#N/A,FALSE,"BR&amp;SUPADJ."}</definedName>
    <definedName name="_70__123Graph_ACHART_5" hidden="1">[16]Data!$O$30:$O$226</definedName>
    <definedName name="_71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1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2" localSheetId="0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__123Graph_ACHART_4" hidden="1">[14]Data!$E$30:$E$233</definedName>
    <definedName name="_73" localSheetId="0" hidden="1">{"FAC_SUMMARY",#N/A,FALSE,"Summaries"}</definedName>
    <definedName name="_73" hidden="1">{"FAC_SUMMARY",#N/A,FALSE,"Summaries"}</definedName>
    <definedName name="_74" localSheetId="0" hidden="1">{"FERC_FAC",#N/A,FALSE,"FERC_Fuel&amp;Rev"}</definedName>
    <definedName name="_74" hidden="1">{"FERC_FAC",#N/A,FALSE,"FERC_Fuel&amp;Rev"}</definedName>
    <definedName name="_75" localSheetId="0" hidden="1">{"FERC_WEATHER_AND_FUEL",#N/A,FALSE,"FERC_Fuel&amp;Rev"}</definedName>
    <definedName name="_75" hidden="1">{"FERC_WEATHER_AND_FUEL",#N/A,FALSE,"FERC_Fuel&amp;Rev"}</definedName>
    <definedName name="_76" localSheetId="0" hidden="1">{"wp_h4.2",#N/A,FALSE,"WP_H4.2";"wp_h4.3",#N/A,FALSE,"WP_H4.3"}</definedName>
    <definedName name="_76" hidden="1">{"wp_h4.2",#N/A,FALSE,"WP_H4.2";"wp_h4.3",#N/A,FALSE,"WP_H4.3"}</definedName>
    <definedName name="_77" localSheetId="0" hidden="1">{#N/A,#N/A,FALSE,"GLDwnLoad"}</definedName>
    <definedName name="_77" hidden="1">{#N/A,#N/A,FALSE,"GLDwnLoad"}</definedName>
    <definedName name="_78" localSheetId="0" hidden="1">{#N/A,#N/A,FALSE,"OTHERINPUTS";#N/A,#N/A,FALSE,"SUPPLIEDADJINPUT";#N/A,#N/A,FALSE,"BR&amp;SUPADJ."}</definedName>
    <definedName name="_78" hidden="1">{#N/A,#N/A,FALSE,"OTHERINPUTS";#N/A,#N/A,FALSE,"SUPPLIEDADJINPUT";#N/A,#N/A,FALSE,"BR&amp;SUPADJ."}</definedName>
    <definedName name="_79" localSheetId="0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79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8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__123Graph_ACHART_4" hidden="1">[14]Data!$E$30:$E$233</definedName>
    <definedName name="_8__123Graph_BCHART_6" hidden="1">[11]Data!#REF!</definedName>
    <definedName name="_80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2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4" localSheetId="0" hidden="1">{"OK_FUEL_COMPARISON",#N/A,FALSE,"Ok_Fuel&amp;Rev"}</definedName>
    <definedName name="_84" hidden="1">{"OK_FUEL_COMPARISON",#N/A,FALSE,"Ok_Fuel&amp;Rev"}</definedName>
    <definedName name="_84__123Graph_ACHART_4" hidden="1">[15]Data!$E$30:$E$233</definedName>
    <definedName name="_84__123Graph_ACHART_6" hidden="1">[16]Data!$E$30:$E$229</definedName>
    <definedName name="_85" localSheetId="0" hidden="1">{"OK_JURIS_FAC",#N/A,FALSE,"Ok_Fuel&amp;Rev"}</definedName>
    <definedName name="_85" hidden="1">{"OK_JURIS_FAC",#N/A,FALSE,"Ok_Fuel&amp;Rev"}</definedName>
    <definedName name="_85__123Graph_ACHART_5" hidden="1">[14]Data!$O$30:$O$226</definedName>
    <definedName name="_86" localSheetId="0" hidden="1">{"OK_JURIS_FUEL",#N/A,FALSE,"Ok_Fuel&amp;Rev"}</definedName>
    <definedName name="_86" hidden="1">{"OK_JURIS_FUEL",#N/A,FALSE,"Ok_Fuel&amp;Rev"}</definedName>
    <definedName name="_87" localSheetId="0" hidden="1">{"OK_PRO_FORMA_FUEL",#N/A,FALSE,"Ok_Fuel&amp;Rev"}</definedName>
    <definedName name="_87" hidden="1">{"OK_PRO_FORMA_FUEL",#N/A,FALSE,"Ok_Fuel&amp;Rev"}</definedName>
    <definedName name="_88" localSheetId="0" hidden="1">{"PF",#N/A,FALSE,"Sheet4";"PG",#N/A,FALSE,"Sheet4";"PH",#N/A,FALSE,"Sheet4";"PI",#N/A,FALSE,"Sheet4";"PJ",#N/A,FALSE,"Sheet4"}</definedName>
    <definedName name="_88" hidden="1">{"PF",#N/A,FALSE,"Sheet4";"PG",#N/A,FALSE,"Sheet4";"PH",#N/A,FALSE,"Sheet4";"PI",#N/A,FALSE,"Sheet4";"PJ",#N/A,FALSE,"Sheet4"}</definedName>
    <definedName name="_89" localSheetId="0" hidden="1">{"OMPA_FAC",#N/A,FALSE,"OMPA FAC"}</definedName>
    <definedName name="_89" hidden="1">{"OMPA_FAC",#N/A,FALSE,"OMPA FAC"}</definedName>
    <definedName name="_9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__123Graph_CCHART_4" hidden="1">[11]Data!$C$30:$C$233</definedName>
    <definedName name="_90" localSheetId="0" hidden="1">{"OTHER_DATA",#N/A,FALSE,"Ok_Fuel&amp;Rev"}</definedName>
    <definedName name="_90" hidden="1">{"OTHER_DATA",#N/A,FALSE,"Ok_Fuel&amp;Rev"}</definedName>
    <definedName name="_90__123Graph_ACHART_5" hidden="1">[14]Data!$O$30:$O$226</definedName>
    <definedName name="_91" localSheetId="0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1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2" localSheetId="0" hidden="1">{"summary",#N/A,TRUE,"E93ADJ";"detail",#N/A,TRUE,"E93ADJ"}</definedName>
    <definedName name="_92" hidden="1">{"summary",#N/A,TRUE,"E93ADJ";"detail",#N/A,TRUE,"E93ADJ"}</definedName>
    <definedName name="_93" localSheetId="0" hidden="1">{"print1",#N/A,FALSE,"D21CUSTS"}</definedName>
    <definedName name="_93" hidden="1">{"print1",#N/A,FALSE,"D21CUSTS"}</definedName>
    <definedName name="_94" localSheetId="0" hidden="1">{"print2",#N/A,FALSE,"D21CUSTS"}</definedName>
    <definedName name="_94" hidden="1">{"print2",#N/A,FALSE,"D21CUSTS"}</definedName>
    <definedName name="_95" localSheetId="0" hidden="1">{"print3",#N/A,FALSE,"D21CUSTS"}</definedName>
    <definedName name="_95" hidden="1">{"print3",#N/A,FALSE,"D21CUSTS"}</definedName>
    <definedName name="_96" localSheetId="0" hidden="1">{"print4",#N/A,FALSE,"D21CUSTS"}</definedName>
    <definedName name="_96" hidden="1">{"print4",#N/A,FALSE,"D21CUSTS"}</definedName>
    <definedName name="_97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8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__123Graph_BCHART_5" hidden="1">[16]Data!$P$30:$P$229</definedName>
    <definedName name="_99" localSheetId="0" hidden="1">{#N/A,#N/A,FALSE,"GLDwnLoad"}</definedName>
    <definedName name="_99" hidden="1">{#N/A,#N/A,FALSE,"GLDwnLoad"}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" localSheetId="0" hidden="1">{#N/A,#N/A,FALSE,"SCA";#N/A,#N/A,FALSE,"NCA";#N/A,#N/A,FALSE,"SAZ";#N/A,#N/A,FALSE,"CAZ";#N/A,#N/A,FALSE,"SNV";#N/A,#N/A,FALSE,"NNV";#N/A,#N/A,FALSE,"PP";#N/A,#N/A,FALSE,"SA"}</definedName>
    <definedName name="_b" hidden="1">{#N/A,#N/A,FALSE,"SCA";#N/A,#N/A,FALSE,"NCA";#N/A,#N/A,FALSE,"SAZ";#N/A,#N/A,FALSE,"CAZ";#N/A,#N/A,FALSE,"SNV";#N/A,#N/A,FALSE,"NNV";#N/A,#N/A,FALSE,"PP";#N/A,#N/A,FALSE,"SA"}</definedName>
    <definedName name="_bdm.0291A1646F1441D7AC944D0E5EFE3283.edm" hidden="1">#REF!</definedName>
    <definedName name="_bdm.4DE531A3AAE1459EA607D86D30555044.edm" hidden="1">#REF!</definedName>
    <definedName name="_bdm.61ECA6B5D6964E25B194F839DA09F1DE.edm" hidden="1">#REF!</definedName>
    <definedName name="_bdm.EF8E132A659C430387D12CF4C0897727.edm" hidden="1">#REF!</definedName>
    <definedName name="_con4050" localSheetId="0" hidden="1">{#N/A,"Anonymous",FALSE,"30 30k Table";#N/A,#N/A,FALSE,"30 50k Table";#N/A,#N/A,FALSE,"40 100k Table"}</definedName>
    <definedName name="_con4050" hidden="1">{#N/A,"Anonymous",FALSE,"30 30k Table";#N/A,#N/A,FALSE,"30 50k Table";#N/A,#N/A,FALSE,"40 100k Table"}</definedName>
    <definedName name="_d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d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Div02">'[8]Alloc factors'!$D$12</definedName>
    <definedName name="_DIV12">'[9]Alloc factors'!$D$13</definedName>
    <definedName name="_Fill" hidden="1">#REF!</definedName>
    <definedName name="_Key1" hidden="1">#REF!</definedName>
    <definedName name="_Key11" hidden="1">#REF!</definedName>
    <definedName name="_key2" hidden="1">#REF!</definedName>
    <definedName name="_lslkdjf" hidden="1">#REF!</definedName>
    <definedName name="_MatInverse_In" hidden="1">#REF!</definedName>
    <definedName name="_MatInverse_Out" hidden="1">#REF!</definedName>
    <definedName name="_new22" localSheetId="0" hidden="1">{#N/A,#N/A,FALSE,"SCA";#N/A,#N/A,FALSE,"NCA";#N/A,#N/A,FALSE,"SAZ";#N/A,#N/A,FALSE,"CAZ";#N/A,#N/A,FALSE,"SNV";#N/A,#N/A,FALSE,"NNV";#N/A,#N/A,FALSE,"PP";#N/A,#N/A,FALSE,"SA"}</definedName>
    <definedName name="_new22" hidden="1">{#N/A,#N/A,FALSE,"SCA";#N/A,#N/A,FALSE,"NCA";#N/A,#N/A,FALSE,"SAZ";#N/A,#N/A,FALSE,"CAZ";#N/A,#N/A,FALSE,"SNV";#N/A,#N/A,FALSE,"NNV";#N/A,#N/A,FALSE,"PP";#N/A,#N/A,FALSE,"SA"}</definedName>
    <definedName name="_new23" localSheetId="0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0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0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0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0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0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0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swe80">[10]Input!$E$29</definedName>
    <definedName name="_Table1_In1" hidden="1">#REF!</definedName>
    <definedName name="_Table1_Out" hidden="1">#REF!</definedName>
    <definedName name="_Table2_Out" hidden="1">#REF!</definedName>
    <definedName name="_ucg80">[10]Input!$E$31</definedName>
    <definedName name="_x" hidden="1">#REF!</definedName>
    <definedName name="A" hidden="1">#REF!</definedName>
    <definedName name="aa" localSheetId="0" hidden="1">{"FAC_SUMMARY",#N/A,FALSE,"Summaries"}</definedName>
    <definedName name="aa" hidden="1">{"FAC_SUMMARY",#N/A,FALSE,"Summaries"}</definedName>
    <definedName name="aaaa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aa" localSheetId="0" hidden="1">{#N/A,#N/A,FALSE,"SCA";#N/A,#N/A,FALSE,"NCA";#N/A,#N/A,FALSE,"SAZ";#N/A,#N/A,FALSE,"CAZ";#N/A,#N/A,FALSE,"SNV";#N/A,#N/A,FALSE,"NNV";#N/A,#N/A,FALSE,"PP";#N/A,#N/A,FALSE,"SA"}</definedName>
    <definedName name="aaaaaa" hidden="1">{#N/A,#N/A,FALSE,"SCA";#N/A,#N/A,FALSE,"NCA";#N/A,#N/A,FALSE,"SAZ";#N/A,#N/A,FALSE,"CAZ";#N/A,#N/A,FALSE,"SNV";#N/A,#N/A,FALSE,"NNV";#N/A,#N/A,FALSE,"PP";#N/A,#N/A,FALSE,"SA"}</definedName>
    <definedName name="aaaaaaa" localSheetId="0" hidden="1">{#N/A,#N/A,FALSE,"SCA";#N/A,#N/A,FALSE,"NCA";#N/A,#N/A,FALSE,"SAZ";#N/A,#N/A,FALSE,"CAZ";#N/A,#N/A,FALSE,"SNV";#N/A,#N/A,FALSE,"NNV";#N/A,#N/A,FALSE,"PP";#N/A,#N/A,FALSE,"SA"}</definedName>
    <definedName name="aaaaaaa" hidden="1">{#N/A,#N/A,FALSE,"SCA";#N/A,#N/A,FALSE,"NCA";#N/A,#N/A,FALSE,"SAZ";#N/A,#N/A,FALSE,"CAZ";#N/A,#N/A,FALSE,"SNV";#N/A,#N/A,FALSE,"NNV";#N/A,#N/A,FALSE,"PP";#N/A,#N/A,FALSE,"SA"}</definedName>
    <definedName name="aaaaaaaa" localSheetId="0" hidden="1">{#N/A,#N/A,FALSE,"SCA";#N/A,#N/A,FALSE,"NCA";#N/A,#N/A,FALSE,"SAZ";#N/A,#N/A,FALSE,"CAZ";#N/A,#N/A,FALSE,"SNV";#N/A,#N/A,FALSE,"NNV";#N/A,#N/A,FALSE,"PP";#N/A,#N/A,FALSE,"SA"}</definedName>
    <definedName name="aaaaaaaa" hidden="1">{#N/A,#N/A,FALSE,"SCA";#N/A,#N/A,FALSE,"NCA";#N/A,#N/A,FALSE,"SAZ";#N/A,#N/A,FALSE,"CAZ";#N/A,#N/A,FALSE,"SNV";#N/A,#N/A,FALSE,"NNV";#N/A,#N/A,FALSE,"PP";#N/A,#N/A,FALSE,"SA"}</definedName>
    <definedName name="aaaaaaagg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aaaaaagg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bc" localSheetId="0" hidden="1">{#N/A,#N/A,TRUE,"1990";#N/A,#N/A,TRUE,"1991";#N/A,#N/A,TRUE,"1992";#N/A,#N/A,TRUE,"1993"}</definedName>
    <definedName name="abc" hidden="1">{#N/A,#N/A,TRUE,"1990";#N/A,#N/A,TRUE,"1991";#N/A,#N/A,TRUE,"1992";#N/A,#N/A,TRUE,"1993"}</definedName>
    <definedName name="abcd" localSheetId="0" hidden="1">{#N/A,#N/A,TRUE,"1990";#N/A,#N/A,TRUE,"1991";#N/A,#N/A,TRUE,"1992";#N/A,#N/A,TRUE,"1993"}</definedName>
    <definedName name="abcd" hidden="1">{#N/A,#N/A,TRUE,"1990";#N/A,#N/A,TRUE,"1991";#N/A,#N/A,TRUE,"1992";#N/A,#N/A,TRUE,"1993"}</definedName>
    <definedName name="abcde" localSheetId="0" hidden="1">{"summary",#N/A,TRUE,"E93ADJ";"detail",#N/A,TRUE,"E93ADJ"}</definedName>
    <definedName name="abcde" hidden="1">{"summary",#N/A,TRUE,"E93ADJ";"detail",#N/A,TRUE,"E93ADJ"}</definedName>
    <definedName name="abcdef" localSheetId="0" hidden="1">{"summary",#N/A,TRUE,"E93ADJ";"detail",#N/A,TRUE,"E93ADJ"}</definedName>
    <definedName name="abcdef" hidden="1">{"summary",#N/A,TRUE,"E93ADJ";"detail",#N/A,TRUE,"E93ADJ"}</definedName>
    <definedName name="adfadfdfadsfdsa" hidden="1">'[2]Chart Data'!$K$30:$K$228</definedName>
    <definedName name="aedf" hidden="1">#REF!</definedName>
    <definedName name="aewc12" hidden="1">#REF!</definedName>
    <definedName name="afddafadfs" hidden="1">'[2]Chart Data'!$B$30:$B$222</definedName>
    <definedName name="afddfadfdsfafdas" hidden="1">'[2]Chart Data'!$O$30:$O$226</definedName>
    <definedName name="ajw2n" hidden="1">#REF!</definedName>
    <definedName name="ALL">[19]A!$P$10:$Q$117</definedName>
    <definedName name="anscount" hidden="1">1</definedName>
    <definedName name="ap" hidden="1">#REF!</definedName>
    <definedName name="as" localSheetId="0" hidden="1">{"Summary",#N/A,FALSE,"Options "}</definedName>
    <definedName name="as" hidden="1">{"Summary",#N/A,FALSE,"Options "}</definedName>
    <definedName name="AS2DocOpenMode" hidden="1">"AS2DocumentEdit"</definedName>
    <definedName name="asd" hidden="1">#REF!</definedName>
    <definedName name="asdf" hidden="1">#REF!</definedName>
    <definedName name="asdij" hidden="1">#REF!</definedName>
    <definedName name="asf" hidden="1">#REF!</definedName>
    <definedName name="ashwin" localSheetId="0" hidden="1">{#N/A,"Anonymous",FALSE,"30 30k Table";#N/A,#N/A,FALSE,"30 50k Table";#N/A,#N/A,FALSE,"40 100k Table"}</definedName>
    <definedName name="ashwin" hidden="1">{#N/A,"Anonymous",FALSE,"30 30k Table";#N/A,#N/A,FALSE,"30 50k Table";#N/A,#N/A,FALSE,"40 100k Table"}</definedName>
    <definedName name="aspd" hidden="1">#REF!</definedName>
    <definedName name="Assessment_FooterType" hidden="1">"NONE"</definedName>
    <definedName name="Assessments_FooterType" hidden="1">"NONE"</definedName>
    <definedName name="aswac" hidden="1">#REF!</definedName>
    <definedName name="aswc" hidden="1">#REF!</definedName>
    <definedName name="AVG_RESIDUAL_PROFORMA">'[20]DATA INPUT'!$D$43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" localSheetId="0" hidden="1">{#N/A,#N/A,TRUE,"SLDE";#N/A,#N/A,TRUE,"Concession Summary"}</definedName>
    <definedName name="b" hidden="1">{#N/A,#N/A,TRUE,"SLDE";#N/A,#N/A,TRUE,"Concession Summary"}</definedName>
    <definedName name="BaaUBondYldFY06">[21]MonthlyYields!$G$7:$G$18</definedName>
    <definedName name="BaaUBondYldFY07">[21]MonthlyYields!$G$19:$G$30</definedName>
    <definedName name="BaaUBondYldFY08">[21]MonthlyYields!$G$31:$G$42</definedName>
    <definedName name="BaaUBondYldFY09">[21]MonthlyYields!$G$43:$G$54</definedName>
    <definedName name="BaaUBondYldFY10">[21]MonthlyYields!$G$55:$G$66</definedName>
    <definedName name="BaaUBondYldFY11">[21]MonthlyYields!$G$67:$G$78</definedName>
    <definedName name="BaaUBondYldFY12">[21]MonthlyYields!$G$79:$G$90</definedName>
    <definedName name="BaaUBondYldFY13">[21]MonthlyYields!$G$91:$G$102</definedName>
    <definedName name="BaaUBondYldFY14">[21]MonthlyYields!$G$103:$G$114</definedName>
    <definedName name="BACKUP">'[22]CAPM Backup (Sc 12 - p. 2)'!$A$18:$K$79</definedName>
    <definedName name="badger" localSheetId="0" hidden="1">{"TOT_QTR_TO_PREV",#N/A,FALSE,"Site Sum"}</definedName>
    <definedName name="badger" hidden="1">{"TOT_QTR_TO_PREV",#N/A,FALSE,"Site Sum"}</definedName>
    <definedName name="badger1" localSheetId="0" hidden="1">{"TOT_QTR_TO_PREV",#N/A,FALSE,"Site Sum"}</definedName>
    <definedName name="badger1" hidden="1">{"TOT_QTR_TO_PREV",#N/A,FALSE,"Site Sum"}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cd" localSheetId="0" hidden="1">{#N/A,#N/A,TRUE,"1990";#N/A,#N/A,TRUE,"1991";#N/A,#N/A,TRUE,"1992";#N/A,#N/A,TRUE,"1993"}</definedName>
    <definedName name="bcd" hidden="1">{#N/A,#N/A,TRUE,"1990";#N/A,#N/A,TRUE,"1991";#N/A,#N/A,TRUE,"1992";#N/A,#N/A,TRUE,"1993"}</definedName>
    <definedName name="bcde" localSheetId="0" hidden="1">{"summary",#N/A,TRUE,"E93ADJ";"detail",#N/A,TRUE,"E93ADJ"}</definedName>
    <definedName name="bcde" hidden="1">{"summary",#N/A,TRUE,"E93ADJ";"detail",#N/A,TRUE,"E93ADJ"}</definedName>
    <definedName name="begretre" localSheetId="0" hidden="1">{#N/A,#N/A,FALSE,"OTHERINPUTS";#N/A,#N/A,FALSE,"DITRATEINPUTS";#N/A,#N/A,FALSE,"SUPPLIEDADJINPUT";#N/A,#N/A,FALSE,"TIMINGDIFFINPUTS";#N/A,#N/A,FALSE,"BR&amp;SUPADJ."}</definedName>
    <definedName name="begretre" hidden="1">{#N/A,#N/A,FALSE,"OTHERINPUTS";#N/A,#N/A,FALSE,"DITRATEINPUTS";#N/A,#N/A,FALSE,"SUPPLIEDADJINPUT";#N/A,#N/A,FALSE,"TIMINGDIFFINPUTS";#N/A,#N/A,FALSE,"BR&amp;SUPADJ."}</definedName>
    <definedName name="BETA_CURR_SELECTED">[23]Data!$K$8</definedName>
    <definedName name="BETA_CURRENCIES">[24]Data!$F$6:$F$40</definedName>
    <definedName name="BETA_CURRENCY">[24]Data!$F$6:$G$40</definedName>
    <definedName name="BETA_OVERRIDE_FIELDS">[23]Data!$J$4:$J$7</definedName>
    <definedName name="BETA_OVERRIDE_VALUES">[23]Data!$K$4:$K$7</definedName>
    <definedName name="BETA_PERIOD">[24]Data!$B$6:$C$10</definedName>
    <definedName name="BETA_PERIODS">[24]Data!$B$6:$B$10</definedName>
    <definedName name="bl" hidden="1">#REF!</definedName>
    <definedName name="Blank" localSheetId="0" hidden="1">{"ARK_JURIS_FUEL",#N/A,FALSE,"Ark_Fuel&amp;Rev"}</definedName>
    <definedName name="Blank" hidden="1">{"ARK_JURIS_FUEL",#N/A,FALSE,"Ark_Fuel&amp;Rev"}</definedName>
    <definedName name="BLPH2" hidden="1">'[25]Commercial Paper'!#REF!</definedName>
    <definedName name="BLPH3" hidden="1">'[25]Commercial Paper'!#REF!</definedName>
    <definedName name="BLPH4" hidden="1">'[25]Commercial Paper'!#REF!</definedName>
    <definedName name="BLPH5" hidden="1">'[25]Commercial Paper'!#REF!</definedName>
    <definedName name="BLPH6" hidden="1">'[25]Commercial Paper'!#REF!</definedName>
    <definedName name="bnca" hidden="1">#REF!</definedName>
    <definedName name="bned" hidden="1">#REF!</definedName>
    <definedName name="borst" hidden="1">#REF!</definedName>
    <definedName name="Bruce" localSheetId="0" hidden="1">{#N/A,#N/A,FALSE,"SCA";#N/A,#N/A,FALSE,"NCA";#N/A,#N/A,FALSE,"SAZ";#N/A,#N/A,FALSE,"CAZ";#N/A,#N/A,FALSE,"SNV";#N/A,#N/A,FALSE,"NNV";#N/A,#N/A,FALSE,"PP";#N/A,#N/A,FALSE,"SA"}</definedName>
    <definedName name="Bruce" hidden="1">{#N/A,#N/A,FALSE,"SCA";#N/A,#N/A,FALSE,"NCA";#N/A,#N/A,FALSE,"SAZ";#N/A,#N/A,FALSE,"CAZ";#N/A,#N/A,FALSE,"SNV";#N/A,#N/A,FALSE,"NNV";#N/A,#N/A,FALSE,"PP";#N/A,#N/A,FALSE,"SA"}</definedName>
    <definedName name="Bruce1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ruce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USUNIT">'[26]Input '!$C$9</definedName>
    <definedName name="bvvrr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bvvrr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ca" hidden="1">#REF!</definedName>
    <definedName name="calcDiv1">[27]Calculate!$G$6:$G$104</definedName>
    <definedName name="calcDiv2">[27]Calculate!$H$6:$H$104</definedName>
    <definedName name="calcDiv3">[27]Calculate!$I$6:$I$104</definedName>
    <definedName name="calcDiv4">[27]Calculate!$J$6:$J$104</definedName>
    <definedName name="calcEDiv01">[27]Calculate!$G$7:$J$7</definedName>
    <definedName name="calcEDiv02">[27]Calculate!$G$11:$J$11</definedName>
    <definedName name="calcEDiv03">[27]Calculate!$G$15:$J$15</definedName>
    <definedName name="calcEDiv04">[27]Calculate!$G$19:$J$19</definedName>
    <definedName name="calcEDiv05">[27]Calculate!$G$23:$J$23</definedName>
    <definedName name="calcEDiv06">[27]Calculate!$G$27:$J$27</definedName>
    <definedName name="calcEDiv07">[27]Calculate!$G$31:$J$31</definedName>
    <definedName name="calcEDiv08">[27]Calculate!$G$35:$J$35</definedName>
    <definedName name="calcEDiv10">[27]Calculate!$G$43:$J$43</definedName>
    <definedName name="calcEDiv11">[27]Calculate!$G$47:$J$47</definedName>
    <definedName name="calcEDiv12">[27]Calculate!$G$51:$J$51</definedName>
    <definedName name="calcEDiv13">[27]Calculate!$G$55:$J$55</definedName>
    <definedName name="calcEDiv14">[27]Calculate!$G$59:$J$59</definedName>
    <definedName name="calcEDiv15">[27]Calculate!$G$63:$J$63</definedName>
    <definedName name="calcEDiv16">[27]Calculate!$G$67:$J$67</definedName>
    <definedName name="calcEDiv17">[27]Calculate!$G$71:$J$71</definedName>
    <definedName name="calcEDiv18">[27]Calculate!$G$75:$J$75</definedName>
    <definedName name="calcEDiv19">[27]Calculate!$G$79:$J$79</definedName>
    <definedName name="calcEDiv20">[27]Calculate!$G$83:$J$83</definedName>
    <definedName name="calcEDiv21">[27]Calculate!$G$87:$J$87</definedName>
    <definedName name="calcEDiv22">[27]Calculate!$G$91:$J$91</definedName>
    <definedName name="calcEDiv23">[27]Calculate!$G$95:$J$95</definedName>
    <definedName name="calcEDiv24">[27]Calculate!$G$99:$J$99</definedName>
    <definedName name="calcEDiv25">[27]Calculate!$G$103:$J$103</definedName>
    <definedName name="capitalization">'[28]CS Data'!$B$16:$J$69</definedName>
    <definedName name="cbwe" hidden="1">#REF!</definedName>
    <definedName name="CBWorkbookPriority" hidden="1">-1523877792</definedName>
    <definedName name="cdiv1">'[27]Prices &amp; Dividends'!$D$5:$D$29</definedName>
    <definedName name="cdiv2">'[27]Prices &amp; Dividends'!$F$5:$F$29</definedName>
    <definedName name="cdiv3">'[27]Prices &amp; Dividends'!$H$5:$H$29</definedName>
    <definedName name="cdiv4">'[27]Prices &amp; Dividends'!$J$5:$J$29</definedName>
    <definedName name="chj" hidden="1">#REF!</definedName>
    <definedName name="CIQWBGuid" hidden="1">"0a162ba8-f85b-49e3-88c3-69ce2b8033eb"</definedName>
    <definedName name="Common" localSheetId="0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mpanylist">OFFSET([29]Power_NaturalGas_Coal_cos!$C$8,0,0,COUNTA([29]Power_NaturalGas_Coal_cos!$C$8:$C$65536),6)</definedName>
    <definedName name="con00" localSheetId="0" hidden="1">{#N/A,"Anonymous",FALSE,"30 30k Table";#N/A,#N/A,FALSE,"30 50k Table";#N/A,#N/A,FALSE,"40 100k Table"}</definedName>
    <definedName name="con00" hidden="1">{#N/A,"Anonymous",FALSE,"30 30k Table";#N/A,#N/A,FALSE,"30 50k Table";#N/A,#N/A,FALSE,"40 100k Table"}</definedName>
    <definedName name="conflic40100k" localSheetId="0" hidden="1">{#N/A,"Anonymous",FALSE,"30 30k Table";#N/A,#N/A,FALSE,"30 50k Table";#N/A,#N/A,FALSE,"40 100k Table"}</definedName>
    <definedName name="conflic40100k" hidden="1">{#N/A,"Anonymous",FALSE,"30 30k Table";#N/A,#N/A,FALSE,"30 50k Table";#N/A,#N/A,FALSE,"40 100k Table"}</definedName>
    <definedName name="conflict" localSheetId="0" hidden="1">{#N/A,"Anonymous",FALSE,"30 30k Table";#N/A,#N/A,FALSE,"30 50k Table";#N/A,#N/A,FALSE,"40 100k Table"}</definedName>
    <definedName name="conflict" hidden="1">{#N/A,"Anonymous",FALSE,"30 30k Table";#N/A,#N/A,FALSE,"30 50k Table";#N/A,#N/A,FALSE,"40 100k Table"}</definedName>
    <definedName name="conflict3" localSheetId="0" hidden="1">{#N/A,"Anonymous",FALSE,"30 30k Table";#N/A,#N/A,FALSE,"30 50k Table";#N/A,#N/A,FALSE,"40 100k Table"}</definedName>
    <definedName name="conflict3" hidden="1">{#N/A,"Anonymous",FALSE,"30 30k Table";#N/A,#N/A,FALSE,"30 50k Table";#N/A,#N/A,FALSE,"40 100k Table"}</definedName>
    <definedName name="conflict40100k" localSheetId="0" hidden="1">{#N/A,"Anonymous",FALSE,"30 30k Table";#N/A,#N/A,FALSE,"30 50k Table";#N/A,#N/A,FALSE,"40 100k Table"}</definedName>
    <definedName name="conflict40100k" hidden="1">{#N/A,"Anonymous",FALSE,"30 30k Table";#N/A,#N/A,FALSE,"30 50k Table";#N/A,#N/A,FALSE,"40 100k Table"}</definedName>
    <definedName name="conflict404050k" localSheetId="0" hidden="1">{#N/A,"Anonymous",FALSE,"30 30k Table";#N/A,#N/A,FALSE,"30 50k Table";#N/A,#N/A,FALSE,"40 100k Table"}</definedName>
    <definedName name="conflict404050k" hidden="1">{#N/A,"Anonymous",FALSE,"30 30k Table";#N/A,#N/A,FALSE,"30 50k Table";#N/A,#N/A,FALSE,"40 100k Table"}</definedName>
    <definedName name="conflict4050k" localSheetId="0" hidden="1">{#N/A,"Anonymous",FALSE,"30 30k Table";#N/A,#N/A,FALSE,"30 50k Table";#N/A,#N/A,FALSE,"40 100k Table"}</definedName>
    <definedName name="conflict4050k" hidden="1">{#N/A,"Anonymous",FALSE,"30 30k Table";#N/A,#N/A,FALSE,"30 50k Table";#N/A,#N/A,FALSE,"40 100k Table"}</definedName>
    <definedName name="conflict4050kkk" localSheetId="0" hidden="1">{#N/A,"Anonymous",FALSE,"30 30k Table";#N/A,#N/A,FALSE,"30 50k Table";#N/A,#N/A,FALSE,"40 100k Table"}</definedName>
    <definedName name="conflict4050kkk" hidden="1">{#N/A,"Anonymous",FALSE,"30 30k Table";#N/A,#N/A,FALSE,"30 50k Table";#N/A,#N/A,FALSE,"40 100k Table"}</definedName>
    <definedName name="conflt40100k" localSheetId="0" hidden="1">{#N/A,"Anonymous",FALSE,"30 30k Table";#N/A,#N/A,FALSE,"30 50k Table";#N/A,#N/A,FALSE,"40 100k Table"}</definedName>
    <definedName name="conflt40100k" hidden="1">{#N/A,"Anonymous",FALSE,"30 30k Table";#N/A,#N/A,FALSE,"30 50k Table";#N/A,#N/A,FALSE,"40 100k Table"}</definedName>
    <definedName name="cover" hidden="1">#REF!</definedName>
    <definedName name="csDesignMode">1</definedName>
    <definedName name="cvdsza" hidden="1">#REF!</definedName>
    <definedName name="CWIP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localSheetId="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d" hidden="1">#REF!</definedName>
    <definedName name="da3a" hidden="1">#REF!</definedName>
    <definedName name="dadffadfa" hidden="1">'[2]Chart Data'!#REF!</definedName>
    <definedName name="DATA">#N/A</definedName>
    <definedName name="db" hidden="1">#REF!</definedName>
    <definedName name="dd" localSheetId="0" hidden="1">{"Print_Detail",#N/A,FALSE,"Redemption_Maturity Extract"}</definedName>
    <definedName name="dd" hidden="1">{"Print_Detail",#N/A,FALSE,"Redemption_Maturity Extract"}</definedName>
    <definedName name="ddd" localSheetId="0" hidden="1">{"Full",#N/A,FALSE,"Sec MTN B Summary"}</definedName>
    <definedName name="ddd" hidden="1">{"Full",#N/A,FALSE,"Sec MTN B Summary"}</definedName>
    <definedName name="dddd" localSheetId="0" hidden="1">{"RedPrem_InitRed View",#N/A,FALSE,"Sec MTN B Summary"}</definedName>
    <definedName name="dddd" hidden="1">{"RedPrem_InitRed View",#N/A,FALSE,"Sec MTN B Summary"}</definedName>
    <definedName name="dddddd" localSheetId="0" hidden="1">{"Pivot1",#N/A,FALSE,"Redemption_Maturity Extract"}</definedName>
    <definedName name="dddddd" hidden="1">{"Pivot1",#N/A,FALSE,"Redemption_Maturity Extract"}</definedName>
    <definedName name="dddddddd" localSheetId="0" hidden="1">{"Pivot2",#N/A,FALSE,"Redemption_Maturity Extract"}</definedName>
    <definedName name="dddddddd" hidden="1">{"Pivot2",#N/A,FALSE,"Redemption_Maturity Extract"}</definedName>
    <definedName name="ddrfef" localSheetId="0" hidden="1">{"'Sheet1'!$A$1:$O$40"}</definedName>
    <definedName name="ddrfef" hidden="1">{"'Sheet1'!$A$1:$O$40"}</definedName>
    <definedName name="dfghj" hidden="1">#REF!</definedName>
    <definedName name="dfjhdbfhdbf" hidden="1">#REF!</definedName>
    <definedName name="dfl" hidden="1">#REF!</definedName>
    <definedName name="dfsdfsdfsdf" hidden="1">'[30]COST OF SERVICE'!#REF!</definedName>
    <definedName name="dggfgdgdg" localSheetId="0" hidden="1">{#N/A,#N/A,FALSE,"RORMEMO";#N/A,#N/A,FALSE,"RORSUMMARY";#N/A,#N/A,FALSE,"RORDETAIL"}</definedName>
    <definedName name="dggfgdgdg" hidden="1">{#N/A,#N/A,FALSE,"RORMEMO";#N/A,#N/A,FALSE,"RORSUMMARY";#N/A,#N/A,FALSE,"RORDETAIL"}</definedName>
    <definedName name="Discount" hidden="1">'[2]Chart Data'!$O$30:$O$226</definedName>
    <definedName name="discount2" hidden="1">'[2]Chart Data'!$C$30:$C$233</definedName>
    <definedName name="distr" localSheetId="0" hidden="1">{"wp_h4.2",#N/A,FALSE,"WP_H4.2";"wp_h4.3",#N/A,FALSE,"WP_H4.3"}</definedName>
    <definedName name="distr" hidden="1">{"wp_h4.2",#N/A,FALSE,"WP_H4.2";"wp_h4.3",#N/A,FALSE,"WP_H4.3"}</definedName>
    <definedName name="dle" hidden="1">#REF!</definedName>
    <definedName name="DocketNo">[31]Inputs!$K$3</definedName>
    <definedName name="dp" hidden="1">#REF!</definedName>
    <definedName name="dsac" hidden="1">#REF!</definedName>
    <definedName name="dsfsd">'[32]Credit Ratings-DO Not'!$E$5:$F$23</definedName>
    <definedName name="dslakfjk" hidden="1">#REF!</definedName>
    <definedName name="dsld" hidden="1">#REF!</definedName>
    <definedName name="dud" localSheetId="0" hidden="1">{#N/A,#N/A,TRUE,"1990";#N/A,#N/A,TRUE,"1991";#N/A,#N/A,TRUE,"1992";#N/A,#N/A,TRUE,"1993"}</definedName>
    <definedName name="dud" hidden="1">{#N/A,#N/A,TRUE,"1990";#N/A,#N/A,TRUE,"1991";#N/A,#N/A,TRUE,"1992";#N/A,#N/A,TRUE,"1993"}</definedName>
    <definedName name="e" localSheetId="0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e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ebereg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bereg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cao" hidden="1">#REF!</definedName>
    <definedName name="ecsaop" hidden="1">#REF!</definedName>
    <definedName name="edf" localSheetId="0" hidden="1">{#N/A,"Anonymous",FALSE,"30 30k Table";#N/A,#N/A,FALSE,"30 50k Table";#N/A,#N/A,FALSE,"40 100k Table"}</definedName>
    <definedName name="edf" hidden="1">{#N/A,"Anonymous",FALSE,"30 30k Table";#N/A,#N/A,FALSE,"30 50k Table";#N/A,#N/A,FALSE,"40 100k Table"}</definedName>
    <definedName name="EEEE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gfdbbdgre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egfdbbdgre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q" hidden="1">#REF!</definedName>
    <definedName name="ergfdgeg" localSheetId="0" hidden="1">{"print2",#N/A,FALSE,"D21CUSTS"}</definedName>
    <definedName name="ergfdgeg" hidden="1">{"print2",#N/A,FALSE,"D21CUSTS"}</definedName>
    <definedName name="ert" hidden="1">#REF!</definedName>
    <definedName name="ertertertet" localSheetId="0" hidden="1">{#N/A,#N/A,FALSE,"GLDwnLoad"}</definedName>
    <definedName name="ertertertet" hidden="1">{#N/A,#N/A,FALSE,"GLDwnLoad"}</definedName>
    <definedName name="ertyu" hidden="1">#REF!</definedName>
    <definedName name="etertretee" localSheetId="0" hidden="1">{#N/A,#N/A,FALSE,"GLDwnLoad"}</definedName>
    <definedName name="etertretee" hidden="1">{#N/A,#N/A,FALSE,"GLDwnLoad"}</definedName>
    <definedName name="etretete" localSheetId="0" hidden="1">{"print3",#N/A,FALSE,"D21CUSTS"}</definedName>
    <definedName name="etretete" hidden="1">{"print3",#N/A,FALSE,"D21CUSTS"}</definedName>
    <definedName name="etretrtehdhe" localSheetId="0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rtehdhe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wretrete" localSheetId="0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etwretrete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orig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orig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tertet" localSheetId="0" hidden="1">{#N/A,#N/A,FALSE,"OTHERINPUTS";#N/A,#N/A,FALSE,"DITRATEINPUTS";#N/A,#N/A,FALSE,"SUPPLIEDADJINPUT";#N/A,#N/A,FALSE,"TIMINGDIFFINPUTS";#N/A,#N/A,FALSE,"COSSINPUT";#N/A,#N/A,FALSE,"BR&amp;SUPADJ."}</definedName>
    <definedName name="etrtertet" hidden="1">{#N/A,#N/A,FALSE,"OTHERINPUTS";#N/A,#N/A,FALSE,"DITRATEINPUTS";#N/A,#N/A,FALSE,"SUPPLIEDADJINPUT";#N/A,#N/A,FALSE,"TIMINGDIFFINPUTS";#N/A,#N/A,FALSE,"COSSINPUT";#N/A,#N/A,FALSE,"BR&amp;SUPADJ."}</definedName>
    <definedName name="etrtete" localSheetId="0" hidden="1">{#N/A,#N/A,FALSE,"OTHERINPUTS";#N/A,#N/A,FALSE,"SUPPLIEDADJINPUT";#N/A,#N/A,FALSE,"BR&amp;SUPADJ."}</definedName>
    <definedName name="etrtete" hidden="1">{#N/A,#N/A,FALSE,"OTHERINPUTS";#N/A,#N/A,FALSE,"SUPPLIEDADJINPUT";#N/A,#N/A,FALSE,"BR&amp;SUPADJ."}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ewqwe" hidden="1">#REF!</definedName>
    <definedName name="exp.div.a">[33]Calculate!$B$15:$B$180</definedName>
    <definedName name="exp.div.b">[33]Calculate!$F$15:$F$180</definedName>
    <definedName name="f" hidden="1">#REF!</definedName>
    <definedName name="fdafafdfdafdfafds" hidden="1">'[2]Chart Data'!$I$30:$I$228</definedName>
    <definedName name="fdv" hidden="1">#REF!</definedName>
    <definedName name="ff" hidden="1">#REF!</definedName>
    <definedName name="fff" hidden="1">#REF!</definedName>
    <definedName name="fffff" hidden="1">#REF!</definedName>
    <definedName name="ffffff" hidden="1">#REF!</definedName>
    <definedName name="fffffffffffffffffffff" hidden="1">#REF!</definedName>
    <definedName name="ffggfgfgf" localSheetId="0" hidden="1">{#N/A,#N/A,FALSE,"SCA";#N/A,#N/A,FALSE,"NCA";#N/A,#N/A,FALSE,"SAZ";#N/A,#N/A,FALSE,"CAZ";#N/A,#N/A,FALSE,"SNV";#N/A,#N/A,FALSE,"NNV";#N/A,#N/A,FALSE,"PP";#N/A,#N/A,FALSE,"SA"}</definedName>
    <definedName name="ffggfgfgf" hidden="1">{#N/A,#N/A,FALSE,"SCA";#N/A,#N/A,FALSE,"NCA";#N/A,#N/A,FALSE,"SAZ";#N/A,#N/A,FALSE,"CAZ";#N/A,#N/A,FALSE,"SNV";#N/A,#N/A,FALSE,"NNV";#N/A,#N/A,FALSE,"PP";#N/A,#N/A,FALSE,"SA"}</definedName>
    <definedName name="ffkf" hidden="1">#REF!</definedName>
    <definedName name="fhjmyuu" localSheetId="0" hidden="1">{"print1",#N/A,FALSE,"D21CUSTS";"print2",#N/A,FALSE,"D21CUSTS";"print3",#N/A,FALSE,"D21CUSTS";"print4",#N/A,FALSE,"D21CUSTS"}</definedName>
    <definedName name="fhjmyuu" hidden="1">{"print1",#N/A,FALSE,"D21CUSTS";"print2",#N/A,FALSE,"D21CUSTS";"print3",#N/A,FALSE,"D21CUSTS";"print4",#N/A,FALSE,"D21CUSTS"}</definedName>
    <definedName name="First.Conflict" localSheetId="0" hidden="1">{#N/A,#N/A,TRUE,"1 (2)";#N/A,#N/A,TRUE,"2";#N/A,#N/A,TRUE,"3"}</definedName>
    <definedName name="First.Conflict" hidden="1">{#N/A,#N/A,TRUE,"1 (2)";#N/A,#N/A,TRUE,"2";#N/A,#N/A,TRUE,"3"}</definedName>
    <definedName name="First.conflict2" localSheetId="0" hidden="1">{#N/A,#N/A,TRUE,"1 (2)";#N/A,#N/A,TRUE,"2";#N/A,#N/A,TRUE,"3"}</definedName>
    <definedName name="First.conflict2" hidden="1">{#N/A,#N/A,TRUE,"1 (2)";#N/A,#N/A,TRUE,"2";#N/A,#N/A,TRUE,"3"}</definedName>
    <definedName name="First.Conflict2006" localSheetId="0" hidden="1">{#N/A,#N/A,TRUE,"1 (2)";#N/A,#N/A,TRUE,"2";#N/A,#N/A,TRUE,"3"}</definedName>
    <definedName name="First.Conflict2006" hidden="1">{#N/A,#N/A,TRUE,"1 (2)";#N/A,#N/A,TRUE,"2";#N/A,#N/A,TRUE,"3"}</definedName>
    <definedName name="fkfkf" hidden="1">#REF!</definedName>
    <definedName name="fpfl" hidden="1">#REF!</definedName>
    <definedName name="fuckioff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vgbn" hidden="1">#REF!</definedName>
    <definedName name="Gas.calc" localSheetId="0" hidden="1">{"ARK_JURIS_FAC",#N/A,FALSE,"Ark_Fuel&amp;Rev"}</definedName>
    <definedName name="Gas.calc" hidden="1">{"ARK_JURIS_FAC",#N/A,FALSE,"Ark_Fuel&amp;Rev"}</definedName>
    <definedName name="gegerrtetetr" localSheetId="0" hidden="1">{#N/A,#N/A,FALSE,"GLDwnLoad"}</definedName>
    <definedName name="gegerrtetetr" hidden="1">{#N/A,#N/A,FALSE,"GLDwnLoad"}</definedName>
    <definedName name="gfgfgf" localSheetId="0" hidden="1">{"pb",#N/A,FALSE,"Sheet3";"pd",#N/A,FALSE,"Sheet3";"pe",#N/A,FALSE,"Sheet3"}</definedName>
    <definedName name="gfgfgf" hidden="1">{"pb",#N/A,FALSE,"Sheet3";"pd",#N/A,FALSE,"Sheet3";"pe",#N/A,FALSE,"Sheet3"}</definedName>
    <definedName name="gfhj" hidden="1">#REF!</definedName>
    <definedName name="gggggg" hidden="1">#REF!</definedName>
    <definedName name="ghjk" hidden="1">#REF!</definedName>
    <definedName name="GOEXP_PROFORMA">'[20]DATA INPUT'!$D$53</definedName>
    <definedName name="GOPLANT_PROFORMA">'[20]DATA INPUT'!$D$57</definedName>
    <definedName name="got" hidden="1">#REF!</definedName>
    <definedName name="GROWTH_Table">'[34]Growth Rate'!$B$1:$AI$58</definedName>
    <definedName name="growth1st01">'[27]Growth Rates'!$L$6</definedName>
    <definedName name="growth1st02">'[27]Growth Rates'!$L$7</definedName>
    <definedName name="growth1st03">'[27]Growth Rates'!$L$8</definedName>
    <definedName name="growth1st04">'[27]Growth Rates'!$L$9</definedName>
    <definedName name="growth1st05">'[27]Growth Rates'!$L$10</definedName>
    <definedName name="growth1st06">'[27]Growth Rates'!$L$11</definedName>
    <definedName name="growth1st07">'[27]Growth Rates'!$L$12</definedName>
    <definedName name="growth1st08">'[27]Growth Rates'!$L$13</definedName>
    <definedName name="growth1st09">'[27]Growth Rates'!$L$14</definedName>
    <definedName name="growth1st10">'[27]Growth Rates'!$L$15</definedName>
    <definedName name="growth1st11">'[27]Growth Rates'!$L$16</definedName>
    <definedName name="growth1st12">'[27]Growth Rates'!$L$17</definedName>
    <definedName name="growth1st13">'[27]Growth Rates'!$L$18</definedName>
    <definedName name="growth1st14">'[27]Growth Rates'!$L$19</definedName>
    <definedName name="growth1st15">'[27]Growth Rates'!$L$20</definedName>
    <definedName name="growth1st16">'[27]Growth Rates'!$L$21</definedName>
    <definedName name="growth1st17">'[27]Growth Rates'!$L$22</definedName>
    <definedName name="growth1st18">'[27]Growth Rates'!$L$23</definedName>
    <definedName name="growth1st19">'[27]Growth Rates'!$L$24</definedName>
    <definedName name="growth1st20">'[27]Growth Rates'!$L$25</definedName>
    <definedName name="growth1st21">'[27]Growth Rates'!$L$26</definedName>
    <definedName name="growth1st22">'[27]Growth Rates'!$L$27</definedName>
    <definedName name="growth1st23">'[27]Growth Rates'!$L$28</definedName>
    <definedName name="growth1st24">'[27]Growth Rates'!$L$29</definedName>
    <definedName name="growth1st25">'[27]Growth Rates'!$L$30</definedName>
    <definedName name="haha" localSheetId="0" hidden="1">{"OMPA_FAC",#N/A,FALSE,"OMPA FAC"}</definedName>
    <definedName name="haha" hidden="1">{"OMPA_FAC",#N/A,FALSE,"OMPA FAC"}</definedName>
    <definedName name="hhhdffg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dffg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hh" hidden="1">#REF!</definedName>
    <definedName name="HMMM" localSheetId="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rehehr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rehehr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TML_CodePage" hidden="1">1252</definedName>
    <definedName name="HTML_Control" localSheetId="0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" localSheetId="0" hidden="1">{"Support Net Plant=Net Utility Plant",#N/A,FALSE,"Net Plant"}</definedName>
    <definedName name="i" hidden="1">{"Support Net Plant=Net Utility Plant",#N/A,FALSE,"Net Plant"}</definedName>
    <definedName name="ifch" hidden="1">#REF!</definedName>
    <definedName name="index_name">OFFSET(#REF!,10,0,COUNTA(#REF!),1)</definedName>
    <definedName name="Inflation" hidden="1">[11]Data!$C$30:$C$233</definedName>
    <definedName name="INTSYNCH">'[35]summary:proforma int'!$A$2:$AB$414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y" hidden="1">#REF!</definedName>
    <definedName name="iuyt" hidden="1">#REF!</definedName>
    <definedName name="j" hidden="1">#REF!</definedName>
    <definedName name="jdn" hidden="1">#REF!</definedName>
    <definedName name="je" localSheetId="0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jhlkqFL" localSheetId="0" hidden="1">{"'Sheet1'!$A$1:$O$40"}</definedName>
    <definedName name="jhlkqFL" hidden="1">{"'Sheet1'!$A$1:$O$40"}</definedName>
    <definedName name="jkdf" hidden="1">#REF!</definedName>
    <definedName name="jkdsac" hidden="1">#REF!</definedName>
    <definedName name="jkfoo" hidden="1">#REF!</definedName>
    <definedName name="jkrhtr" localSheetId="0" hidden="1">{"print1",#N/A,FALSE,"D21CUSTS"}</definedName>
    <definedName name="jkrhtr" hidden="1">{"print1",#N/A,FALSE,"D21CUSTS"}</definedName>
    <definedName name="jktrjhjhjh" localSheetId="0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ktrjhjhjh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rththtr" localSheetId="0" hidden="1">{#N/A,#N/A,FALSE,"OTHERINPUTS";#N/A,#N/A,FALSE,"SUPPLIEDADJINPUT";#N/A,#N/A,FALSE,"BR&amp;SUPADJ."}</definedName>
    <definedName name="jrththtr" hidden="1">{#N/A,#N/A,FALSE,"OTHERINPUTS";#N/A,#N/A,FALSE,"SUPPLIEDADJINPUT";#N/A,#N/A,FALSE,"BR&amp;SUPADJ."}</definedName>
    <definedName name="jseqf" hidden="1">#REF!</definedName>
    <definedName name="JURISDICTION">'[26]Input '!$C$8</definedName>
    <definedName name="jz" hidden="1">#REF!</definedName>
    <definedName name="jzs" hidden="1">#REF!</definedName>
    <definedName name="k" hidden="1">#REF!</definedName>
    <definedName name="k.1">[36]Calculate!$C$11</definedName>
    <definedName name="k.10">[36]Calculate!$G$83</definedName>
    <definedName name="k.11">[36]Calculate!$C$101</definedName>
    <definedName name="k.12">[36]Calculate!$G$101</definedName>
    <definedName name="k.13">[36]Calculate!$C$119</definedName>
    <definedName name="k.14">'[37]12.03 wp4 Water Calculate'!$G$119</definedName>
    <definedName name="k.15">[36]Calculate!$C$137</definedName>
    <definedName name="k.16">[36]Calculate!$G$137</definedName>
    <definedName name="k.17">[36]Calculate!$C$155</definedName>
    <definedName name="k.18">[36]Calculate!$G$155</definedName>
    <definedName name="k.19">[36]Calculate!$C$173</definedName>
    <definedName name="k.2">[36]Calculate!$G$11</definedName>
    <definedName name="k.20">[36]Calculate!$G$173</definedName>
    <definedName name="k.21">[36]Calculate!$C$191</definedName>
    <definedName name="k.22">[36]Calculate!$G$191</definedName>
    <definedName name="k.23">[36]Calculate!$C$209</definedName>
    <definedName name="k.24">[36]Calculate!$G$209</definedName>
    <definedName name="k.25">[36]Calculate!$C$227</definedName>
    <definedName name="k.26">[36]Calculate!$G$227</definedName>
    <definedName name="k.27">[36]Calculate!$C$245</definedName>
    <definedName name="k.28">[36]Calculate!$G$245</definedName>
    <definedName name="k.29">[36]Calculate!$C$263</definedName>
    <definedName name="k.3">[36]Calculate!$C$29</definedName>
    <definedName name="k.30">[36]Calculate!$G$263</definedName>
    <definedName name="k.31">[36]Calculate!$C$281</definedName>
    <definedName name="k.32">[36]Calculate!$G$281</definedName>
    <definedName name="k.33">[36]Calculate!$C$299</definedName>
    <definedName name="k.4">[36]Calculate!$G$29</definedName>
    <definedName name="k.5">[36]Calculate!$C$47</definedName>
    <definedName name="k.6">[36]Calculate!$G$47</definedName>
    <definedName name="k.7">[36]Calculate!$C$65</definedName>
    <definedName name="k.8">[36]Calculate!$G$65</definedName>
    <definedName name="k.9">[36]Calculate!$C$83</definedName>
    <definedName name="K2_WBEVMODE" hidden="1">0</definedName>
    <definedName name="kal" hidden="1">#REF!</definedName>
    <definedName name="kaw" hidden="1">#REF!</definedName>
    <definedName name="Kcgeq01">[27]Calculate!$L$8</definedName>
    <definedName name="Kcgeq02">[27]Calculate!$L$12</definedName>
    <definedName name="Kcgeq03">[27]Calculate!$L$16</definedName>
    <definedName name="Kcgeq04">[27]Calculate!$L$20</definedName>
    <definedName name="Kcgeq05">[27]Calculate!$L$24</definedName>
    <definedName name="Kcgeq06">[27]Calculate!$L$28</definedName>
    <definedName name="Kcgeq08">[27]Calculate!$L$36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ujh" hidden="1">#REF!</definedName>
    <definedName name="kjfdjfei" localSheetId="0" hidden="1">{#N/A,#N/A,FALSE,"OTHERINPUTS";#N/A,#N/A,FALSE,"DITRATEINPUTS";#N/A,#N/A,FALSE,"SUPPLIEDADJINPUT";#N/A,#N/A,FALSE,"TIMINGDIFFINPUTS";#N/A,#N/A,FALSE,"BR&amp;SUPADJ."}</definedName>
    <definedName name="kjfdjfei" hidden="1">{#N/A,#N/A,FALSE,"OTHERINPUTS";#N/A,#N/A,FALSE,"DITRATEINPUTS";#N/A,#N/A,FALSE,"SUPPLIEDADJINPUT";#N/A,#N/A,FALSE,"TIMINGDIFFINPUTS";#N/A,#N/A,FALSE,"BR&amp;SUPADJ."}</definedName>
    <definedName name="kjfjffnnf" hidden="1">#REF!</definedName>
    <definedName name="kjhg" hidden="1">#REF!</definedName>
    <definedName name="kjhgf" hidden="1">#REF!</definedName>
    <definedName name="kjk" hidden="1">'[1]Plant in Ser'!#REF!</definedName>
    <definedName name="kjzd" hidden="1">#REF!</definedName>
    <definedName name="kk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kkk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u" localSheetId="0" hidden="1">{#N/A,#N/A,FALSE,"SCA";#N/A,#N/A,FALSE,"NCA";#N/A,#N/A,FALSE,"SAZ";#N/A,#N/A,FALSE,"CAZ";#N/A,#N/A,FALSE,"SNV";#N/A,#N/A,FALSE,"NNV";#N/A,#N/A,FALSE,"PP";#N/A,#N/A,FALSE,"SA"}</definedName>
    <definedName name="ku" hidden="1">{#N/A,#N/A,FALSE,"SCA";#N/A,#N/A,FALSE,"NCA";#N/A,#N/A,FALSE,"SAZ";#N/A,#N/A,FALSE,"CAZ";#N/A,#N/A,FALSE,"SNV";#N/A,#N/A,FALSE,"NNV";#N/A,#N/A,FALSE,"PP";#N/A,#N/A,FALSE,"SA"}</definedName>
    <definedName name="kw" hidden="1">#REF!</definedName>
    <definedName name="kz" hidden="1">#REF!</definedName>
    <definedName name="l" hidden="1">#REF!</definedName>
    <definedName name="lfkfjnn" hidden="1">#REF!</definedName>
    <definedName name="limcount" hidden="1">1</definedName>
    <definedName name="ListOffset" hidden="1">1</definedName>
    <definedName name="lkajsdfg" hidden="1">#REF!</definedName>
    <definedName name="lkjh" hidden="1">#REF!</definedName>
    <definedName name="lkjkju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jkju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ohsvd" hidden="1">#REF!</definedName>
    <definedName name="llllllllll" hidden="1">#REF!</definedName>
    <definedName name="loke" hidden="1">#REF!</definedName>
    <definedName name="lpoicea" hidden="1">#REF!</definedName>
    <definedName name="ls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ls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LTD_Rate">'[26]Input '!$C$23</definedName>
    <definedName name="m">'[38]Credit Ratings-DO Not'!$E$5:$F$23</definedName>
    <definedName name="ma_months">24</definedName>
    <definedName name="MB">[19]A!$I$125:$HH$180</definedName>
    <definedName name="MB_PCH_Assessment_FooterType" hidden="1">"NONE"</definedName>
    <definedName name="MB_PCH_Gen_Ind_FooterType" hidden="1">"NONE"</definedName>
    <definedName name="MB_PCH_Sector_Specific_FooterType" hidden="1">"NONE"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myty" localSheetId="0" hidden="1">{#N/A,#N/A,FALSE,"GLDwnLoad"}</definedName>
    <definedName name="myty" hidden="1">{#N/A,#N/A,FALSE,"GLDwnLoad"}</definedName>
    <definedName name="myuyj" localSheetId="0" hidden="1">{#N/A,#N/A,FALSE,"GLDwnLoad"}</definedName>
    <definedName name="myuyj" hidden="1">{#N/A,#N/A,FALSE,"GLDwnLoad"}</definedName>
    <definedName name="n" localSheetId="0" hidden="1">{"Assumption-Description",#N/A,FALSE,"Assumptions"}</definedName>
    <definedName name="n" hidden="1">{"Assumption-Description",#N/A,FALSE,"Assumptions"}</definedName>
    <definedName name="NADA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#N/A</definedName>
    <definedName name="name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field" hidden="1">#REF!</definedName>
    <definedName name="naow" hidden="1">#REF!</definedName>
    <definedName name="nbeo" hidden="1">#REF!</definedName>
    <definedName name="nbw" hidden="1">#REF!</definedName>
    <definedName name="new" localSheetId="0" hidden="1">{"Summary",#N/A,FALSE,"Options "}</definedName>
    <definedName name="new" hidden="1">{"Summary",#N/A,FALSE,"Options "}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B_Gen_Industry_FooterType" hidden="1">"NONE"</definedName>
    <definedName name="NMB_PCH_Assessment_FooterType" hidden="1">"NONE"</definedName>
    <definedName name="NMB_Sector_Specific_Assessment_FooterType" hidden="1">"NONE"</definedName>
    <definedName name="NMB_Sector_Specific_FooterType" hidden="1">"NONE"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D">TRUE</definedName>
    <definedName name="noip" hidden="1">#REF!</definedName>
    <definedName name="noipx" hidden="1">#REF!</definedName>
    <definedName name="nom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NE" localSheetId="0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ow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sz" hidden="1">#REF!</definedName>
    <definedName name="ntgt" localSheetId="0" hidden="1">{"'Sheet1'!$A$1:$O$40"}</definedName>
    <definedName name="ntgt" hidden="1">{"'Sheet1'!$A$1:$O$40"}</definedName>
    <definedName name="num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" hidden="1">#REF!</definedName>
    <definedName name="ocq" hidden="1">#REF!</definedName>
    <definedName name="odezscv" hidden="1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upc" hidden="1">#REF!</definedName>
    <definedName name="OUTPUT">[39]A!$C$11:$Z$98</definedName>
    <definedName name="ovwe" hidden="1">#REF!</definedName>
    <definedName name="p" localSheetId="0" hidden="1">{"Support/Rev Op Inc=Total revenue + OIBT",#N/A,FALSE,"Rev-Op Inc"}</definedName>
    <definedName name="p" hidden="1">{"Support/Rev Op Inc=Total revenue + OIBT",#N/A,FALSE,"Rev-Op Inc"}</definedName>
    <definedName name="PAGE1">#N/A</definedName>
    <definedName name="Pal_Workbook_GUID" hidden="1">"2L986F145WYGX229IDPE7YKM"</definedName>
    <definedName name="Parent">'[40]Parent Companies'!$A$1:$A$28</definedName>
    <definedName name="Parent_Company">'[41]Company Groups'!$B$3</definedName>
    <definedName name="peqafd" hidden="1">#REF!</definedName>
    <definedName name="PERO" localSheetId="0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pCache_GL_INTERFACE_REFERENCE7" hidden="1">[42]PopCache!$A$1:$A$2</definedName>
    <definedName name="pouac" hidden="1">#REF!</definedName>
    <definedName name="pouce" hidden="1">#REF!</definedName>
    <definedName name="povrs" hidden="1">#REF!</definedName>
    <definedName name="pp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pp" localSheetId="0" hidden="1">{"'Sheet1'!$A$1:$O$40"}</definedName>
    <definedName name="pppp" hidden="1">{"'Sheet1'!$A$1:$O$40"}</definedName>
    <definedName name="ppppp" localSheetId="0" hidden="1">{#N/A,#N/A,FALSE,"SCA";#N/A,#N/A,FALSE,"NCA";#N/A,#N/A,FALSE,"SAZ";#N/A,#N/A,FALSE,"CAZ";#N/A,#N/A,FALSE,"SNV";#N/A,#N/A,FALSE,"NNV";#N/A,#N/A,FALSE,"PP";#N/A,#N/A,FALSE,"SA"}</definedName>
    <definedName name="ppppp" hidden="1">{#N/A,#N/A,FALSE,"SCA";#N/A,#N/A,FALSE,"NCA";#N/A,#N/A,FALSE,"SAZ";#N/A,#N/A,FALSE,"CAZ";#N/A,#N/A,FALSE,"SNV";#N/A,#N/A,FALSE,"NNV";#N/A,#N/A,FALSE,"PP";#N/A,#N/A,FALSE,"SA"}</definedName>
    <definedName name="pppppppp" hidden="1">#REF!</definedName>
    <definedName name="pppppppppp" localSheetId="0" hidden="1">{"'Sheet1'!$A$1:$O$40"}</definedName>
    <definedName name="pppppppppp" hidden="1">{"'Sheet1'!$A$1:$O$40"}</definedName>
    <definedName name="pres_sum_blk1_chg">[43]RES!$O$53</definedName>
    <definedName name="pres_sum_cust_chg">[43]RES!$O$49</definedName>
    <definedName name="pres_win_blk1_chg">[43]RES!$Q$53</definedName>
    <definedName name="pres_win_cust_chg">[43]RES!$Q$49</definedName>
    <definedName name="pres_win_xs_chg">[43]RES!$Q$54</definedName>
    <definedName name="_xlnm.Print_Area" localSheetId="0">'3.4 Moody''s Bond Yields'!$A$1:$N$35</definedName>
    <definedName name="_xlnm.Print_Area" localSheetId="1">'3.5 Bond Ratings'!$B$1:$J$32</definedName>
    <definedName name="_xlnm.Print_Area" localSheetId="2">'3.6 MOODY_S&amp;P numbericl'!$B$1:$F$26</definedName>
    <definedName name="_xlnm.Print_Area">[39]A!$A$11:$N$51</definedName>
    <definedName name="_xlnm.Print_Titles">#N/A</definedName>
    <definedName name="printing_probelm2_2006" localSheetId="0" hidden="1">{"CONSOL_UWNJ_ISV",#N/A,FALSE,"Sheet1";"CONSOL_UWNJ_SAV",#N/A,FALSE,"Sheet1";"CONSOL_UWNJ_BSV",#N/A,FALSE,"Sheet1";"CONSOL_UWNJ_SFDV",#N/A,FALSE,"Sheet1"}</definedName>
    <definedName name="printing_probelm2_2006" hidden="1">{"CONSOL_UWNJ_ISV",#N/A,FALSE,"Sheet1";"CONSOL_UWNJ_SAV",#N/A,FALSE,"Sheet1";"CONSOL_UWNJ_BSV",#N/A,FALSE,"Sheet1";"CONSOL_UWNJ_SFDV",#N/A,FALSE,"Sheet1"}</definedName>
    <definedName name="printing_Problem" localSheetId="0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" localSheetId="0" hidden="1">{"CONSOL_UWNJ_ISV",#N/A,FALSE,"Sheet1";"CONSOL_UWNJ_SAV",#N/A,FALSE,"Sheet1";"CONSOL_UWNJ_BSV",#N/A,FALSE,"Sheet1";"CONSOL_UWNJ_SFDV",#N/A,FALSE,"Sheet1"}</definedName>
    <definedName name="printing_problem2" hidden="1">{"CONSOL_UWNJ_ISV",#N/A,FALSE,"Sheet1";"CONSOL_UWNJ_SAV",#N/A,FALSE,"Sheet1";"CONSOL_UWNJ_BSV",#N/A,FALSE,"Sheet1";"CONSOL_UWNJ_SFDV",#N/A,FALSE,"Sheet1"}</definedName>
    <definedName name="printing_Problem2006" localSheetId="0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006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3" localSheetId="0" hidden="1">{"CONSOL_WO_ISV",#N/A,FALSE,"Sheet1";"CONSOL_WO_SAV",#N/A,FALSE,"Sheet1";"CONSOL_WO_BSV",#N/A,FALSE,"Sheet1";"CONSOL_WO_SFDV",#N/A,FALSE,"Sheet1"}</definedName>
    <definedName name="printing_problem3" hidden="1">{"CONSOL_WO_ISV",#N/A,FALSE,"Sheet1";"CONSOL_WO_SAV",#N/A,FALSE,"Sheet1";"CONSOL_WO_BSV",#N/A,FALSE,"Sheet1";"CONSOL_WO_SFDV",#N/A,FALSE,"Sheet1"}</definedName>
    <definedName name="printing_problem3_2006" localSheetId="0" hidden="1">{"CONSOL_WO_ISV",#N/A,FALSE,"Sheet1";"CONSOL_WO_SAV",#N/A,FALSE,"Sheet1";"CONSOL_WO_BSV",#N/A,FALSE,"Sheet1";"CONSOL_WO_SFDV",#N/A,FALSE,"Sheet1"}</definedName>
    <definedName name="printing_problem3_2006" hidden="1">{"CONSOL_WO_ISV",#N/A,FALSE,"Sheet1";"CONSOL_WO_SAV",#N/A,FALSE,"Sheet1";"CONSOL_WO_BSV",#N/A,FALSE,"Sheet1";"CONSOL_WO_SFDV",#N/A,FALSE,"Sheet1"}</definedName>
    <definedName name="printing_problem4" localSheetId="0" hidden="1">{"ELIM_CWO_ISV",#N/A,FALSE,"Sheet1";"ELIM_CWO_SAV",#N/A,FALSE,"Sheet1";"ELIM_CWO_BSV",#N/A,FALSE,"Sheet1";"ELIM_CWO_SFDV",#N/A,FALSE,"Sheet1"}</definedName>
    <definedName name="printing_problem4" hidden="1">{"ELIM_CWO_ISV",#N/A,FALSE,"Sheet1";"ELIM_CWO_SAV",#N/A,FALSE,"Sheet1";"ELIM_CWO_BSV",#N/A,FALSE,"Sheet1";"ELIM_CWO_SFDV",#N/A,FALSE,"Sheet1"}</definedName>
    <definedName name="printing_problem4_2006" localSheetId="0" hidden="1">{"ELIM_CWO_ISV",#N/A,FALSE,"Sheet1";"ELIM_CWO_SAV",#N/A,FALSE,"Sheet1";"ELIM_CWO_BSV",#N/A,FALSE,"Sheet1";"ELIM_CWO_SFDV",#N/A,FALSE,"Sheet1"}</definedName>
    <definedName name="printing_problem4_2006" hidden="1">{"ELIM_CWO_ISV",#N/A,FALSE,"Sheet1";"ELIM_CWO_SAV",#N/A,FALSE,"Sheet1";"ELIM_CWO_BSV",#N/A,FALSE,"Sheet1";"ELIM_CWO_SFDV",#N/A,FALSE,"Sheet1"}</definedName>
    <definedName name="printing_problem5" localSheetId="0" hidden="1">{"ELIM_UWNJ_UWNY_ISV",#N/A,FALSE,"Sheet1";"ELIM_UWNJ_UWNY_SAV",#N/A,FALSE,"Sheet1";"ELIM_UWNJ_UWNY_BSV",#N/A,FALSE,"Sheet1";"ELIM_UWNJ_UWNY_SFDV",#N/A,FALSE,"Sheet1"}</definedName>
    <definedName name="printing_problem5" hidden="1">{"ELIM_UWNJ_UWNY_ISV",#N/A,FALSE,"Sheet1";"ELIM_UWNJ_UWNY_SAV",#N/A,FALSE,"Sheet1";"ELIM_UWNJ_UWNY_BSV",#N/A,FALSE,"Sheet1";"ELIM_UWNJ_UWNY_SFDV",#N/A,FALSE,"Sheet1"}</definedName>
    <definedName name="printingproblem6" localSheetId="0" hidden="1">{"UWMACISV",#N/A,FALSE,"Sheet1";"UWMACSAV",#N/A,FALSE,"Sheet1";"UWMACBSV",#N/A,FALSE,"Sheet1";"UWMACSFDV",#N/A,FALSE,"Sheet1"}</definedName>
    <definedName name="printingproblem6" hidden="1">{"UWMACISV",#N/A,FALSE,"Sheet1";"UWMACSAV",#N/A,FALSE,"Sheet1";"UWMACBSV",#N/A,FALSE,"Sheet1";"UWMACSFDV",#N/A,FALSE,"Sheet1"}</definedName>
    <definedName name="printingproblem7" localSheetId="0" hidden="1">{"UWNYISV",#N/A,FALSE,"Sheet1";"UWNYSAV",#N/A,FALSE,"Sheet1";"UWNYBSV",#N/A,FALSE,"Sheet1";"UWNYSFDV",#N/A,FALSE,"Sheet1"}</definedName>
    <definedName name="printingproblem7" hidden="1">{"UWNYISV",#N/A,FALSE,"Sheet1";"UWNYSAV",#N/A,FALSE,"Sheet1";"UWNYBSV",#N/A,FALSE,"Sheet1";"UWNYSFDV",#N/A,FALSE,"Sheet1"}</definedName>
    <definedName name="printingproblem8" localSheetId="0" hidden="1">{"UWWISV",#N/A,FALSE,"Sheet1";"UWWSAV",#N/A,FALSE,"Sheet1";"UWWBSV",#N/A,FALSE,"Sheet1";"UWWSFDV",#N/A,FALSE,"Sheet1"}</definedName>
    <definedName name="printingproblem8" hidden="1">{"UWWISV",#N/A,FALSE,"Sheet1";"UWWSAV",#N/A,FALSE,"Sheet1";"UWWBSV",#N/A,FALSE,"Sheet1";"UWWSFDV",#N/A,FALSE,"Sheet1"}</definedName>
    <definedName name="PRN">[19]A!$S$11</definedName>
    <definedName name="PRNGROWTH">[19]A!$S$11</definedName>
    <definedName name="prop_sum_blk1_chg">[43]RES!$U$53</definedName>
    <definedName name="prop_sum_cust_chg">[43]RES!$U$49</definedName>
    <definedName name="prop_win_blk1_chg">[43]RES!$V$53</definedName>
    <definedName name="prop_win_cust_chg">[43]RES!$V$49</definedName>
    <definedName name="prop_win_xs_chg">[43]RES!$V$54</definedName>
    <definedName name="PS">[31]Inputs!$K$5</definedName>
    <definedName name="pslf" hidden="1">#REF!</definedName>
    <definedName name="psrfdgl" hidden="1">#REF!</definedName>
    <definedName name="pwe" hidden="1">#REF!</definedName>
    <definedName name="qaw" hidden="1">#REF!</definedName>
    <definedName name="qqa" localSheetId="0" hidden="1">{"ARK_JURIS_FUEL",#N/A,FALSE,"Ark_Fuel&amp;Rev"}</definedName>
    <definedName name="qqa" hidden="1">{"ARK_JURIS_FUEL",#N/A,FALSE,"Ark_Fuel&amp;Rev"}</definedName>
    <definedName name="qtr.a1">[33]Calculate!$A$15:$G$15</definedName>
    <definedName name="qtr.a2">[33]Calculate!$A$16:$G$16</definedName>
    <definedName name="qtr.a3">[33]Calculate!$A$17:$G$17</definedName>
    <definedName name="qtr.a4">[33]Calculate!$A$18:$G$18</definedName>
    <definedName name="qtr.b1">[33]Calculate!$A$33:$G$33</definedName>
    <definedName name="qtr.b2">[33]Calculate!$A$34:$G$34</definedName>
    <definedName name="qtr.b3">[33]Calculate!$A$35:$G$35</definedName>
    <definedName name="qtr.b4">[33]Calculate!$A$36:$G$36</definedName>
    <definedName name="qtr.c1">[33]Calculate!$A$51:$G$51</definedName>
    <definedName name="qtr.c2">[33]Calculate!$A$52:$G$52</definedName>
    <definedName name="qtr.c3">[33]Calculate!$A$53:$G$53</definedName>
    <definedName name="qtr.c4">[33]Calculate!$A$54:$G$54</definedName>
    <definedName name="qtr.d1">[33]Calculate!$A$69:$G$69</definedName>
    <definedName name="qtr.d2">[33]Calculate!$A$70:$G$70</definedName>
    <definedName name="qtr.d3">[33]Calculate!$A$71:$G$71</definedName>
    <definedName name="qtr.d4">[33]Calculate!$A$72:$G$72</definedName>
    <definedName name="qtr.e1">[44]Calculate!$A$87:$G$87</definedName>
    <definedName name="qtr.e2">[44]Calculate!$A$88:$G$88</definedName>
    <definedName name="qtr.e3">[44]Calculate!$A$89:$G$89</definedName>
    <definedName name="qtr.e4">[44]Calculate!$A$90:$G$90</definedName>
    <definedName name="qtr.f1">[44]Calculate!$A$105:$G$105</definedName>
    <definedName name="qtr.f2">[44]Calculate!$A$106:$G$106</definedName>
    <definedName name="qtr.f3">[44]Calculate!$A$107:$G$107</definedName>
    <definedName name="qtr.f4">[44]Calculate!$A$108:$G$108</definedName>
    <definedName name="qwr" hidden="1">#REF!</definedName>
    <definedName name="RATINGS">[34]Other!$B$7:$B$32</definedName>
    <definedName name="regfdgdgre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gfdgdgre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peat" hidden="1">#REF!</definedName>
    <definedName name="reterger" localSheetId="0" hidden="1">{"print4",#N/A,FALSE,"D21CUSTS"}</definedName>
    <definedName name="reterger" hidden="1">{"print4",#N/A,FALSE,"D21CUSTS"}</definedName>
    <definedName name="retrghrehrh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etrghrehrh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ETURN">[19]A!$M$129:$M$143</definedName>
    <definedName name="RETURNS">'[45]AUS RPM Study p 3'!$A$2:$CH$77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ptimization" hidden="1">FALSE</definedName>
    <definedName name="RiskIsOutput" hidden="1">_xll.RiskCellHasTokens(1024)</definedName>
    <definedName name="RiskIsStatistics" hidden="1">_xll.RiskCellHasTokens(4096+32768+65536)</definedName>
    <definedName name="riskmeasures">'[28]Utility Proxy Group'!$B$13:$N$65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localSheetId="0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ROR_Rate">'[26]Input '!$C$25</definedName>
    <definedName name="rtertrte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rtrte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tetrete" localSheetId="0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etetrete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rtrgfgrfgr" localSheetId="0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gfgrfgr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trr" localSheetId="0" hidden="1">{#N/A,#N/A,FALSE,"SCA";#N/A,#N/A,FALSE,"NCA";#N/A,#N/A,FALSE,"SAZ";#N/A,#N/A,FALSE,"CAZ";#N/A,#N/A,FALSE,"SNV";#N/A,#N/A,FALSE,"NNV";#N/A,#N/A,FALSE,"PP";#N/A,#N/A,FALSE,"SA"}</definedName>
    <definedName name="rtrtrtrr" hidden="1">{#N/A,#N/A,FALSE,"SCA";#N/A,#N/A,FALSE,"NCA";#N/A,#N/A,FALSE,"SAZ";#N/A,#N/A,FALSE,"CAZ";#N/A,#N/A,FALSE,"SNV";#N/A,#N/A,FALSE,"NNV";#N/A,#N/A,FALSE,"PP";#N/A,#N/A,FALSE,"SA"}</definedName>
    <definedName name="rtrtrtrtrrh" localSheetId="0" hidden="1">{#N/A,#N/A,FALSE,"Rev Seg Taxes";#N/A,#N/A,FALSE,"BookRev Seg";#N/A,#N/A,FALSE,"Supp Adj Seg";#N/A,#N/A,FALSE,"outside prov seg taxes"}</definedName>
    <definedName name="rtrtrtrtrrh" hidden="1">{#N/A,#N/A,FALSE,"Rev Seg Taxes";#N/A,#N/A,FALSE,"BookRev Seg";#N/A,#N/A,FALSE,"Supp Adj Seg";#N/A,#N/A,FALSE,"outside prov seg taxes"}</definedName>
    <definedName name="rtyui" hidden="1">#REF!</definedName>
    <definedName name="rtyuiop" hidden="1">#REF!</definedName>
    <definedName name="s">'[46]Credit Ratings-DO Not'!$B$5:$C$26</definedName>
    <definedName name="sac" hidden="1">#REF!</definedName>
    <definedName name="sadf" hidden="1">#REF!</definedName>
    <definedName name="sadfdfafdsfasf" hidden="1">'[2]Chart Data'!$P$30:$P$229</definedName>
    <definedName name="sadfkj" hidden="1">#REF!</definedName>
    <definedName name="sample_name">'[47]Sample List'!$D$16</definedName>
    <definedName name="SAPBEXdnldView" hidden="1">"D3AGMWPPTUYDCJTDZ8WJR9VSG"</definedName>
    <definedName name="SAPBEXrevision" hidden="1">41</definedName>
    <definedName name="SAPBEXsysID" hidden="1">"PBW"</definedName>
    <definedName name="SAPBEXwbID" hidden="1">"3TD2FVG7ME7U056LVECBWI4A2"</definedName>
    <definedName name="sch">[48]WP_H9!$A$1:$Q$46</definedName>
    <definedName name="SCH_B1">[49]SCH_B1!$A$1:$G$30</definedName>
    <definedName name="SCH_B3">[49]SCH_B3!$A$1:$G$42</definedName>
    <definedName name="SCH_C2">[49]SCH_C2!$A$1:$G$42</definedName>
    <definedName name="SCH_D2">[49]SCH_D2!$A$1:$G$42</definedName>
    <definedName name="SCH_H2">[49]SCH_H2!$A$1:$G$42</definedName>
    <definedName name="sd" hidden="1">#REF!</definedName>
    <definedName name="sdf" hidden="1">#REF!</definedName>
    <definedName name="sdfgfdgdger" localSheetId="0" hidden="1">{#N/A,#N/A,FALSE,"GLDwnLoad"}</definedName>
    <definedName name="sdfgfdgdger" hidden="1">{#N/A,#N/A,FALSE,"GLDwnLoad"}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t">" "</definedName>
    <definedName name="sevw" hidden="1">#REF!</definedName>
    <definedName name="sfdv" hidden="1">#REF!</definedName>
    <definedName name="sheet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1_FooterType" hidden="1">"NONE"</definedName>
    <definedName name="Sheet2_FooterType" hidden="1">"NONE"</definedName>
    <definedName name="shit" localSheetId="0" hidden="1">{#N/A,#N/A,TRUE,"1990";#N/A,#N/A,TRUE,"1991";#N/A,#N/A,TRUE,"1992";#N/A,#N/A,TRUE,"1993"}</definedName>
    <definedName name="shit" hidden="1">{#N/A,#N/A,TRUE,"1990";#N/A,#N/A,TRUE,"1991";#N/A,#N/A,TRUE,"1992";#N/A,#N/A,TRUE,"1993"}</definedName>
    <definedName name="shit2" localSheetId="0" hidden="1">{"summary",#N/A,TRUE,"E93ADJ";"detail",#N/A,TRUE,"E93ADJ"}</definedName>
    <definedName name="shit2" hidden="1">{"summary",#N/A,TRUE,"E93ADJ";"detail",#N/A,TRUE,"E93ADJ"}</definedName>
    <definedName name="SI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pread">'[45]AUS RPM Study p 2'!$A$1:$L$96</definedName>
    <definedName name="SpreadsheetBuilder_1" hidden="1">#REF!</definedName>
    <definedName name="SpreadsheetBuilder_10" hidden="1">#REF!</definedName>
    <definedName name="SpreadsheetBuilder_12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21" hidden="1">#REF!</definedName>
    <definedName name="SpreadsheetBuilder_22" hidden="1">#REF!</definedName>
    <definedName name="SpreadsheetBuilder_23" hidden="1">#REF!</definedName>
    <definedName name="SpreadsheetBuilder_24" hidden="1">#REF!</definedName>
    <definedName name="SpreadsheetBuilder_25" hidden="1">#REF!</definedName>
    <definedName name="SpreadsheetBuilder_27" hidden="1">#REF!</definedName>
    <definedName name="SpreadsheetBuilder_28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WS_WBID">"5C3BEB3C-3631-11D4-B07C-00104BC5D17F"</definedName>
    <definedName name="srg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sdo" hidden="1">#REF!</definedName>
    <definedName name="sssset" hidden="1">#REF!</definedName>
    <definedName name="STD_Rate">'[26]Input '!$C$24</definedName>
    <definedName name="Stockprice">'[50]Stock Price (Combination)'!$C$1:$AQ$33</definedName>
    <definedName name="STWBD_StatToolsBoxPlot_DefaultDataFormat" hidden="1">" 0"</definedName>
    <definedName name="STWBD_StatToolsBoxPlot_HasDefaultInfo" hidden="1">"TRUE"</definedName>
    <definedName name="STWBD_StatToolsBoxPlot_IncludeKey" hidden="1">"FALSE"</definedName>
    <definedName name="STWBD_StatToolsBoxPlot_VariableList" hidden="1">1</definedName>
    <definedName name="STWBD_StatToolsBoxPlot_VariableList_1" hidden="1">"U_x0001_VG27AE830F_x0001_"</definedName>
    <definedName name="STWBD_StatToolsBoxPlot_VarSelectorDefaultDataSet" hidden="1">"DG2C9ED946"</definedName>
    <definedName name="STWBD_StatToolsHistogram_BinMaximum" hidden="1">" 1.01E+300"</definedName>
    <definedName name="STWBD_StatToolsHistogram_BinMinimum" hidden="1">" 1.01E+300"</definedName>
    <definedName name="STWBD_StatToolsHistogram_DefaultDataFormat" hidden="1">" 0"</definedName>
    <definedName name="STWBD_StatToolsHistogram_HasDefaultInfo" hidden="1">"TRUE"</definedName>
    <definedName name="STWBD_StatToolsHistogram_NumBins" hidden="1">"-32767"</definedName>
    <definedName name="STWBD_StatToolsHistogram_VariableList" hidden="1">1</definedName>
    <definedName name="STWBD_StatToolsHistogram_VariableList_1" hidden="1">"U_x0001_VG27AE830F_x0001_"</definedName>
    <definedName name="STWBD_StatToolsHistogram_VarSelectorDefaultDataSet" hidden="1">"DG2C9ED946"</definedName>
    <definedName name="STWBD_StatToolsHistogram_XAxisStyle" hidden="1">" 0"</definedName>
    <definedName name="STWBD_StatToolsHistogram_YAxisStyle" hidden="1">" 0"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1</definedName>
    <definedName name="STWBD_StatToolsOneVarSummary_VariableList_1" hidden="1">"U_x0001_VG27AE830F_x0001_"</definedName>
    <definedName name="STWBD_StatToolsOneVarSummary_Variance" hidden="1">"TRUE"</definedName>
    <definedName name="STWBD_StatToolsOneVarSummary_VarSelectorDefaultDataSet" hidden="1">"DG2C9ED946"</definedName>
    <definedName name="SUMMARY">[39]A!$A$1:$J$52</definedName>
    <definedName name="sv" hidden="1">#REF!</definedName>
    <definedName name="svfdv" hidden="1">#REF!</definedName>
    <definedName name="swae" hidden="1">#REF!</definedName>
    <definedName name="TAXCALC2">[35]summary:fit!$A$1:$V$287</definedName>
    <definedName name="TEFRA" localSheetId="0" hidden="1">{"summary",#N/A,TRUE,"E93ADJ";"detail",#N/A,TRUE,"E93ADJ"}</definedName>
    <definedName name="TEFRA" hidden="1">{"summary",#N/A,TRUE,"E93ADJ";"detail",#N/A,TRUE,"E93ADJ"}</definedName>
    <definedName name="Temp" localSheetId="0" hidden="1">{"ARK_JURIS_FUEL",#N/A,FALSE,"Ark_Fuel&amp;Rev"}</definedName>
    <definedName name="Temp" hidden="1">{"ARK_JURIS_FUEL",#N/A,FALSE,"Ark_Fuel&amp;Rev"}</definedName>
    <definedName name="test" hidden="1">[51]TOPrs!#REF!</definedName>
    <definedName name="test1" localSheetId="0" hidden="1">{#N/A,#N/A,TRUE,"Bill Comp - 60";#N/A,#N/A,TRUE,"Bill Comp - 70";#N/A,#N/A,TRUE,"Bill Comp - 71";#N/A,#N/A,TRUE,"Bill Comp- 85"}</definedName>
    <definedName name="test1" hidden="1">{#N/A,#N/A,TRUE,"Bill Comp - 60";#N/A,#N/A,TRUE,"Bill Comp - 70";#N/A,#N/A,TRUE,"Bill Comp - 71";#N/A,#N/A,TRUE,"Bill Comp- 85"}</definedName>
    <definedName name="test11" localSheetId="0" hidden="1">{#N/A,"Anonymous",FALSE,"30 30k Table";#N/A,#N/A,FALSE,"30 50k Table";#N/A,#N/A,FALSE,"40 100k Table"}</definedName>
    <definedName name="test11" hidden="1">{#N/A,"Anonymous",FALSE,"30 30k Table";#N/A,#N/A,FALSE,"30 50k Table";#N/A,#N/A,FALSE,"40 100k Table"}</definedName>
    <definedName name="testing" localSheetId="0" hidden="1">{#N/A,"Anonymous",FALSE,"30 30k Table";#N/A,#N/A,FALSE,"30 50k Table";#N/A,#N/A,FALSE,"40 100k Table"}</definedName>
    <definedName name="testing" hidden="1">{#N/A,"Anonymous",FALSE,"30 30k Table";#N/A,#N/A,FALSE,"30 50k Table";#N/A,#N/A,FALSE,"40 100k Table"}</definedName>
    <definedName name="TESTPERIOD">'[26]Input '!$C$10</definedName>
    <definedName name="TestPeriodDate">[52]Inputs!$D$20</definedName>
    <definedName name="TESTYEAR">'[20]DATA INPUT'!$C$9</definedName>
    <definedName name="Ticker">""</definedName>
    <definedName name="tot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P_Footer_Path" hidden="1">"S:\75886\03WELF\WS\2004 contributions\"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"northc"</definedName>
    <definedName name="tp_footer_user2" hidden="1">"PEREZM"</definedName>
    <definedName name="tp_footer_user3" hidden="1">"DECRISS"</definedName>
    <definedName name="TP_Footer_Version" hidden="1">"v3.00"</definedName>
    <definedName name="tran" localSheetId="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ehhjrgjr" localSheetId="0" hidden="1">{"PF",#N/A,FALSE,"Sheet4";"PG",#N/A,FALSE,"Sheet4";"PH",#N/A,FALSE,"Sheet4";"PI",#N/A,FALSE,"Sheet4";"PJ",#N/A,FALSE,"Sheet4"}</definedName>
    <definedName name="trehhjrgjr" hidden="1">{"PF",#N/A,FALSE,"Sheet4";"PG",#N/A,FALSE,"Sheet4";"PH",#N/A,FALSE,"Sheet4";"PI",#N/A,FALSE,"Sheet4";"PJ",#N/A,FALSE,"Sheet4"}</definedName>
    <definedName name="trtrtrtrtrtrt" localSheetId="0" hidden="1">{#N/A,#N/A,FALSE,"OTHERINPUTS";#N/A,#N/A,FALSE,"DITRATEINPUTS";#N/A,#N/A,FALSE,"SUPPLIEDADJINPUT";#N/A,#N/A,FALSE,"BR&amp;SUPADJ."}</definedName>
    <definedName name="trtrtrtrtrtrt" hidden="1">{#N/A,#N/A,FALSE,"OTHERINPUTS";#N/A,#N/A,FALSE,"DITRATEINPUTS";#N/A,#N/A,FALSE,"SUPPLIEDADJINPUT";#N/A,#N/A,FALSE,"BR&amp;SUPADJ."}</definedName>
    <definedName name="ttrtrfgf" localSheetId="0" hidden="1">{#N/A,#N/A,FALSE,"GLDwnLoad"}</definedName>
    <definedName name="ttrtrfgf" hidden="1">{#N/A,#N/A,FALSE,"GLDwnLoad"}</definedName>
    <definedName name="tttt" hidden="1">#REF!</definedName>
    <definedName name="Turnerabc" localSheetId="0" hidden="1">{#N/A,#N/A,TRUE,"1990";#N/A,#N/A,TRUE,"1991";#N/A,#N/A,TRUE,"1992";#N/A,#N/A,TRUE,"1993"}</definedName>
    <definedName name="Turnerabc" hidden="1">{#N/A,#N/A,TRUE,"1990";#N/A,#N/A,TRUE,"1991";#N/A,#N/A,TRUE,"1992";#N/A,#N/A,TRUE,"1993"}</definedName>
    <definedName name="Turnerabcd" localSheetId="0" hidden="1">{#N/A,#N/A,TRUE,"1990";#N/A,#N/A,TRUE,"1991";#N/A,#N/A,TRUE,"1992";#N/A,#N/A,TRUE,"1993"}</definedName>
    <definedName name="Turnerabcd" hidden="1">{#N/A,#N/A,TRUE,"1990";#N/A,#N/A,TRUE,"1991";#N/A,#N/A,TRUE,"1992";#N/A,#N/A,TRUE,"1993"}</definedName>
    <definedName name="Turnerabcde" localSheetId="0" hidden="1">{"summary",#N/A,TRUE,"E93ADJ";"detail",#N/A,TRUE,"E93ADJ"}</definedName>
    <definedName name="Turnerabcde" hidden="1">{"summary",#N/A,TRUE,"E93ADJ";"detail",#N/A,TRUE,"E93ADJ"}</definedName>
    <definedName name="Turnerabcdef" localSheetId="0" hidden="1">{"summary",#N/A,TRUE,"E93ADJ";"detail",#N/A,TRUE,"E93ADJ"}</definedName>
    <definedName name="Turnerabcdef" hidden="1">{"summary",#N/A,TRUE,"E93ADJ";"detail",#N/A,TRUE,"E93ADJ"}</definedName>
    <definedName name="Turnerbcd" localSheetId="0" hidden="1">{#N/A,#N/A,TRUE,"1990";#N/A,#N/A,TRUE,"1991";#N/A,#N/A,TRUE,"1992";#N/A,#N/A,TRUE,"1993"}</definedName>
    <definedName name="Turnerbcd" hidden="1">{#N/A,#N/A,TRUE,"1990";#N/A,#N/A,TRUE,"1991";#N/A,#N/A,TRUE,"1992";#N/A,#N/A,TRUE,"1993"}</definedName>
    <definedName name="Turnerbcde" localSheetId="0" hidden="1">{"summary",#N/A,TRUE,"E93ADJ";"detail",#N/A,TRUE,"E93ADJ"}</definedName>
    <definedName name="Turnerbcde" hidden="1">{"summary",#N/A,TRUE,"E93ADJ";"detail",#N/A,TRUE,"E93ADJ"}</definedName>
    <definedName name="Turnerdud" localSheetId="0" hidden="1">{#N/A,#N/A,TRUE,"1990";#N/A,#N/A,TRUE,"1991";#N/A,#N/A,TRUE,"1992";#N/A,#N/A,TRUE,"1993"}</definedName>
    <definedName name="Turnerdud" hidden="1">{#N/A,#N/A,TRUE,"1990";#N/A,#N/A,TRUE,"1991";#N/A,#N/A,TRUE,"1992";#N/A,#N/A,TRUE,"1993"}</definedName>
    <definedName name="Turnershit" localSheetId="0" hidden="1">{#N/A,#N/A,TRUE,"1990";#N/A,#N/A,TRUE,"1991";#N/A,#N/A,TRUE,"1992";#N/A,#N/A,TRUE,"1993"}</definedName>
    <definedName name="Turnershit" hidden="1">{#N/A,#N/A,TRUE,"1990";#N/A,#N/A,TRUE,"1991";#N/A,#N/A,TRUE,"1992";#N/A,#N/A,TRUE,"1993"}</definedName>
    <definedName name="Turnershit2" localSheetId="0" hidden="1">{"summary",#N/A,TRUE,"E93ADJ";"detail",#N/A,TRUE,"E93ADJ"}</definedName>
    <definedName name="Turnershit2" hidden="1">{"summary",#N/A,TRUE,"E93ADJ";"detail",#N/A,TRUE,"E93ADJ"}</definedName>
    <definedName name="TurnerTEFRA" localSheetId="0" hidden="1">{"summary",#N/A,TRUE,"E93ADJ";"detail",#N/A,TRUE,"E93ADJ"}</definedName>
    <definedName name="TurnerTEFRA" hidden="1">{"summary",#N/A,TRUE,"E93ADJ";"detail",#N/A,TRUE,"E93ADJ"}</definedName>
    <definedName name="Turnerwrn.ALL" localSheetId="0" hidden="1">{#N/A,#N/A,TRUE,"1990";#N/A,#N/A,TRUE,"1991";#N/A,#N/A,TRUE,"1992";#N/A,#N/A,TRUE,"1993"}</definedName>
    <definedName name="Turnerwrn.ALL" hidden="1">{#N/A,#N/A,TRUE,"1990";#N/A,#N/A,TRUE,"1991";#N/A,#N/A,TRUE,"1992";#N/A,#N/A,TRUE,"1993"}</definedName>
    <definedName name="Turnerwrn.PRINT_ALL" localSheetId="0" hidden="1">{"summary",#N/A,TRUE,"E93ADJ";"detail",#N/A,TRUE,"E93ADJ"}</definedName>
    <definedName name="Turnerwrn.PRINT_ALL" hidden="1">{"summary",#N/A,TRUE,"E93ADJ";"detail",#N/A,TRUE,"E93ADJ"}</definedName>
    <definedName name="tw" hidden="1">#REF!</definedName>
    <definedName name="U" hidden="1">[11]Data!#REF!</definedName>
    <definedName name="uu" localSheetId="0" hidden="1">{#N/A,#N/A,FALSE,"SCA";#N/A,#N/A,FALSE,"NCA";#N/A,#N/A,FALSE,"SAZ";#N/A,#N/A,FALSE,"CAZ";#N/A,#N/A,FALSE,"SNV";#N/A,#N/A,FALSE,"NNV";#N/A,#N/A,FALSE,"PP";#N/A,#N/A,FALSE,"SA"}</definedName>
    <definedName name="uu" hidden="1">{#N/A,#N/A,FALSE,"SCA";#N/A,#N/A,FALSE,"NCA";#N/A,#N/A,FALSE,"SAZ";#N/A,#N/A,FALSE,"CAZ";#N/A,#N/A,FALSE,"SNV";#N/A,#N/A,FALSE,"NNV";#N/A,#N/A,FALSE,"PP";#N/A,#N/A,FALSE,"SA"}</definedName>
    <definedName name="uuu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u" localSheetId="0" hidden="1">{#N/A,#N/A,FALSE,"SCA";#N/A,#N/A,FALSE,"NCA";#N/A,#N/A,FALSE,"SAZ";#N/A,#N/A,FALSE,"CAZ";#N/A,#N/A,FALSE,"SNV";#N/A,#N/A,FALSE,"NNV";#N/A,#N/A,FALSE,"PP";#N/A,#N/A,FALSE,"SA"}</definedName>
    <definedName name="uuuu" hidden="1">{#N/A,#N/A,FALSE,"SCA";#N/A,#N/A,FALSE,"NCA";#N/A,#N/A,FALSE,"SAZ";#N/A,#N/A,FALSE,"CAZ";#N/A,#N/A,FALSE,"SNV";#N/A,#N/A,FALSE,"NNV";#N/A,#N/A,FALSE,"PP";#N/A,#N/A,FALSE,"SA"}</definedName>
    <definedName name="uuuuu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uuuuu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v" localSheetId="0" hidden="1">{"Overall Scorecard",#N/A,FALSE,"Overall Scorecard"}</definedName>
    <definedName name="v" hidden="1">{"Overall Scorecard",#N/A,FALSE,"Overall Scorecard"}</definedName>
    <definedName name="vlapp">'[22]CAPM VL Appr Pot. (Sc 12 - WP)'!$A$1:$J$51</definedName>
    <definedName name="vldatabase">'[28]Value Line Data'!$B$13:$AE$65</definedName>
    <definedName name="w" localSheetId="0" hidden="1">{"Points=O&amp;M per Customer + per Equiv Employee",#N/A,FALSE,"Points";"Points=Operating Ratio + Return on Net Plant",#N/A,FALSE,"Points";"Points=Revenue per Equivalent Employee",#N/A,FALSE,"Points"}</definedName>
    <definedName name="w" hidden="1">{"Points=O&amp;M per Customer + per Equiv Employee",#N/A,FALSE,"Points";"Points=Operating Ratio + Return on Net Plant",#N/A,FALSE,"Points";"Points=Revenue per Equivalent Employee",#N/A,FALSE,"Points"}</definedName>
    <definedName name="warn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localSheetId="0" hidden="1">{"Co1statements",#N/A,FALSE,"Cmpy1";"Co2statement",#N/A,FALSE,"Cmpy2";"co1pm",#N/A,FALSE,"Co1PM";"co2PM",#N/A,FALSE,"Co2PM";"value",#N/A,FALSE,"value";"opco",#N/A,FALSE,"NewSparkle";"adjusts",#N/A,FALSE,"Adjustments"}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epfo" hidden="1">#REF!</definedName>
    <definedName name="what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1" localSheetId="0" hidden="1">{"TOT_QTR_TO_PREV",#N/A,FALSE,"Site Sum"}</definedName>
    <definedName name="what1" hidden="1">{"TOT_QTR_TO_PREV",#N/A,FALSE,"Site Sum"}</definedName>
    <definedName name="what2" localSheetId="0" hidden="1">{"TOT_QTR_TO_PREV",#N/A,FALSE,"Site Sum"}</definedName>
    <definedName name="what2" hidden="1">{"TOT_QTR_TO_PREV",#N/A,FALSE,"Site Sum"}</definedName>
    <definedName name="willdo" hidden="1">#REF!</definedName>
    <definedName name="work">'[53]CAPM Backup (Sc 12 - p. 2)'!$A$18:$K$79</definedName>
    <definedName name="WP_B9a">[54]WP_B9!$A$30:$U$49</definedName>
    <definedName name="WP_G6">[54]WP_B5!$A$13:$J$349</definedName>
    <definedName name="wrn.ACC._.PROV." localSheetId="0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AFUDC." localSheetId="0" hidden="1">{#N/A,#N/A,FALSE,"COMPAPER";#N/A,#N/A,FALSE,"AFUDC";#N/A,#N/A,FALSE,"JE"}</definedName>
    <definedName name="wrn.AFUDC." hidden="1">{#N/A,#N/A,FALSE,"COMPAPER";#N/A,#N/A,FALSE,"AFUDC";#N/A,#N/A,FALSE,"JE"}</definedName>
    <definedName name="wrn.agexpense." localSheetId="0" hidden="1">{"pb",#N/A,FALSE,"Sheet3";"pd",#N/A,FALSE,"Sheet3";"pe",#N/A,FALSE,"Sheet3"}</definedName>
    <definedName name="wrn.agexpense." hidden="1">{"pb",#N/A,FALSE,"Sheet3";"pd",#N/A,FALSE,"Sheet3";"pe",#N/A,FALSE,"Sheet3"}</definedName>
    <definedName name="wrn.ALL." localSheetId="0" hidden="1">{#N/A,#N/A,TRUE,"1990";#N/A,#N/A,TRUE,"1991";#N/A,#N/A,TRUE,"1992";#N/A,#N/A,TRUE,"1993"}</definedName>
    <definedName name="wrn.ALL." hidden="1">{#N/A,#N/A,TRUE,"1990";#N/A,#N/A,TRUE,"1991";#N/A,#N/A,TRUE,"1992";#N/A,#N/A,TRUE,"1993"}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heets." localSheetId="0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  <definedName name="wrn.ALL_REPORTS." localSheetId="0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_REPORTS.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Rjs." localSheetId="0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0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ARK._.JURIS._.FAC._.CALC." localSheetId="0" hidden="1">{"ARK_JURIS_FAC",#N/A,FALSE,"Ark_Fuel&amp;Rev"}</definedName>
    <definedName name="wrn.ARK._.JURIS._.FAC._.CALC." hidden="1">{"ARK_JURIS_FAC",#N/A,FALSE,"Ark_Fuel&amp;Rev"}</definedName>
    <definedName name="wrn.ARK._.JURIS._.FUEL._.COST." localSheetId="0" hidden="1">{"ARK_JURIS_FUEL",#N/A,FALSE,"Ark_Fuel&amp;Rev"}</definedName>
    <definedName name="wrn.ARK._.JURIS._.FUEL._.COST." hidden="1">{"ARK_JURIS_FUEL",#N/A,FALSE,"Ark_Fuel&amp;Rev"}</definedName>
    <definedName name="wrn.ATOKA._.FAC._.CALC." localSheetId="0" hidden="1">{"ATOKA_FAC",#N/A,FALSE,"Atoka"}</definedName>
    <definedName name="wrn.ATOKA._.FAC._.CALC." hidden="1">{"ATOKA_FAC",#N/A,FALSE,"Atoka"}</definedName>
    <definedName name="wrn.Benefits." localSheetId="0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Bill._.Comparisons." localSheetId="0" hidden="1">{#N/A,#N/A,TRUE,"Bill Comp - 60";#N/A,#N/A,TRUE,"Bill Comp - 70";#N/A,#N/A,TRUE,"Bill Comp - 71";#N/A,#N/A,TRUE,"Bill Comp- 85"}</definedName>
    <definedName name="wrn.Bill._.Comparisons." hidden="1">{#N/A,#N/A,TRUE,"Bill Comp - 60";#N/A,#N/A,TRUE,"Bill Comp - 70";#N/A,#N/A,TRUE,"Bill Comp - 71";#N/A,#N/A,TRUE,"Bill Comp- 85"}</definedName>
    <definedName name="wrn.Budget._.Exhibits.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CAPACITY._.ALLOC._.SUMMARY." localSheetId="0" hidden="1">{"CAP_ALLOC_SUMMARY",#N/A,FALSE,"Alloc Summary"}</definedName>
    <definedName name="wrn.CAPACITY._.ALLOC._.SUMMARY." hidden="1">{"CAP_ALLOC_SUMMARY",#N/A,FALSE,"Alloc Summary"}</definedName>
    <definedName name="wrn.CLP._.SEG._.INPUTS." localSheetId="0" hidden="1">{#N/A,#N/A,FALSE,"Rev Seg Taxes";#N/A,#N/A,FALSE,"BookRev Seg";#N/A,#N/A,FALSE,"Supp Adj Seg";#N/A,#N/A,FALSE,"outside prov seg taxes"}</definedName>
    <definedName name="wrn.CLP._.SEG._.INPUTS." hidden="1">{#N/A,#N/A,FALSE,"Rev Seg Taxes";#N/A,#N/A,FALSE,"BookRev Seg";#N/A,#N/A,FALSE,"Supp Adj Seg";#N/A,#N/A,FALSE,"outside prov seg taxes"}</definedName>
    <definedName name="wrn.CLP._.SEG._.PROV." localSheetId="0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._.SEG._.PROV.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_GL." localSheetId="0" hidden="1">{#N/A,#N/A,FALSE,"GLDwnLoad"}</definedName>
    <definedName name="wrn.CLP_GL." hidden="1">{#N/A,#N/A,FALSE,"GLDwnLoad"}</definedName>
    <definedName name="wrn.CLP_INPUTS." localSheetId="0" hidden="1">{#N/A,#N/A,FALSE,"OTHERINPUTS";#N/A,#N/A,FALSE,"DITRATEINPUTS";#N/A,#N/A,FALSE,"SUPPLIEDADJINPUT";#N/A,#N/A,FALSE,"BR&amp;SUPADJ."}</definedName>
    <definedName name="wrn.CLP_INPUTS." hidden="1">{#N/A,#N/A,FALSE,"OTHERINPUTS";#N/A,#N/A,FALSE,"DITRATEINPUTS";#N/A,#N/A,FALSE,"SUPPLIEDADJINPUT";#N/A,#N/A,FALSE,"BR&amp;SUPADJ."}</definedName>
    <definedName name="wrn.CLP_PROV.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ONOCO._.FAC." localSheetId="0" hidden="1">{"CONOCO_FAC",#N/A,FALSE,"Conoco FAC"}</definedName>
    <definedName name="wrn.CONOCO._.FAC." hidden="1">{"CONOCO_FAC",#N/A,FALSE,"Conoco FAC"}</definedName>
    <definedName name="wrn.CONSOL_UWNJ_UWNY." localSheetId="0" hidden="1">{"CONSOL_UWNJ_ISV",#N/A,FALSE,"Sheet1";"CONSOL_UWNJ_SAV",#N/A,FALSE,"Sheet1";"CONSOL_UWNJ_BSV",#N/A,FALSE,"Sheet1";"CONSOL_UWNJ_SFDV",#N/A,FALSE,"Sheet1"}</definedName>
    <definedName name="wrn.CONSOL_UWNJ_UWNY." hidden="1">{"CONSOL_UWNJ_ISV",#N/A,FALSE,"Sheet1";"CONSOL_UWNJ_SAV",#N/A,FALSE,"Sheet1";"CONSOL_UWNJ_BSV",#N/A,FALSE,"Sheet1";"CONSOL_UWNJ_SFDV",#N/A,FALSE,"Sheet1"}</definedName>
    <definedName name="wrn.CONSOL_WO." localSheetId="0" hidden="1">{"CONSOL_WO_ISV",#N/A,FALSE,"Sheet1";"CONSOL_WO_SAV",#N/A,FALSE,"Sheet1";"CONSOL_WO_BSV",#N/A,FALSE,"Sheet1";"CONSOL_WO_SFDV",#N/A,FALSE,"Sheet1"}</definedName>
    <definedName name="wrn.CONSOL_WO." hidden="1">{"CONSOL_WO_ISV",#N/A,FALSE,"Sheet1";"CONSOL_WO_SAV",#N/A,FALSE,"Sheet1";"CONSOL_WO_BSV",#N/A,FALSE,"Sheet1";"CONSOL_WO_SFDV",#N/A,FALSE,"Sheet1"}</definedName>
    <definedName name="wrn.CUST._.REV._.ALLOC._.INPUT." localSheetId="0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0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CY_GL." localSheetId="0" hidden="1">{#N/A,#N/A,FALSE,"GLDwnLoad"}</definedName>
    <definedName name="wrn.CY_GL." hidden="1">{#N/A,#N/A,FALSE,"GLDwnLoad"}</definedName>
    <definedName name="wrn.CY_INPUTS." localSheetId="0" hidden="1">{#N/A,#N/A,FALSE,"OTHERINPUTS";#N/A,#N/A,FALSE,"DITRATEINPUTS";#N/A,#N/A,FALSE,"SUPPLIEDADJINPUT";#N/A,#N/A,FALSE,"TIMINGDIFFINPUTS";#N/A,#N/A,FALSE,"COSSINPUT";#N/A,#N/A,FALSE,"BR&amp;SUPADJ."}</definedName>
    <definedName name="wrn.CY_INPUTS." hidden="1">{#N/A,#N/A,FALSE,"OTHERINPUTS";#N/A,#N/A,FALSE,"DITRATEINPUTS";#N/A,#N/A,FALSE,"SUPPLIEDADJINPUT";#N/A,#N/A,FALSE,"TIMINGDIFFINPUTS";#N/A,#N/A,FALSE,"COSSINPUT";#N/A,#N/A,FALSE,"BR&amp;SUPADJ."}</definedName>
    <definedName name="wrn.CY_PROV.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_PROV.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FAS109." localSheetId="0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CYFAS109.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DEMAND._.ENERGY._.RATIOS." localSheetId="0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PRECIATION._.EXPENSE." localSheetId="0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scription_._.Assumption." localSheetId="0" hidden="1">{"Assumption-Description",#N/A,FALSE,"Assumptions"}</definedName>
    <definedName name="wrn.Description_._.Assumption." hidden="1">{"Assumption-Description",#N/A,FALSE,"Assumptions"}</definedName>
    <definedName name="wrn.Detail." localSheetId="0" hidden="1">{"Print_Detail",#N/A,FALSE,"Redemption_Maturity Extract"}</definedName>
    <definedName name="wrn.Detail." hidden="1">{"Print_Detail",#N/A,FALSE,"Redemption_Maturity Extract"}</definedName>
    <definedName name="wrn.DEVLP._.LABOR._.ALLOC." localSheetId="0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iane._.s._.Version." localSheetId="0" hidden="1">{"Full",#N/A,FALSE,"Sec MTN B Summary"}</definedName>
    <definedName name="wrn.Diane._.s._.Version." hidden="1">{"Full",#N/A,FALSE,"Sec MTN B Summary"}</definedName>
    <definedName name="wrn.Distribution._.Version." localSheetId="0" hidden="1">{"RedPrem_InitRed View",#N/A,FALSE,"Sec MTN B Summary"}</definedName>
    <definedName name="wrn.Distribution._.Version." hidden="1">{"RedPrem_InitRed View",#N/A,FALSE,"Sec MTN B Summary"}</definedName>
    <definedName name="wrn.DMD._.ENERGY._.ALLOC._.INPUT." localSheetId="0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ELIM_CWO." localSheetId="0" hidden="1">{"ELIM_CWO_ISV",#N/A,FALSE,"Sheet1";"ELIM_CWO_SAV",#N/A,FALSE,"Sheet1";"ELIM_CWO_BSV",#N/A,FALSE,"Sheet1";"ELIM_CWO_SFDV",#N/A,FALSE,"Sheet1"}</definedName>
    <definedName name="wrn.ELIM_CWO." hidden="1">{"ELIM_CWO_ISV",#N/A,FALSE,"Sheet1";"ELIM_CWO_SAV",#N/A,FALSE,"Sheet1";"ELIM_CWO_BSV",#N/A,FALSE,"Sheet1";"ELIM_CWO_SFDV",#N/A,FALSE,"Sheet1"}</definedName>
    <definedName name="wrn.ELIM_UWNJ_UWNY." localSheetId="0" hidden="1">{"ELIM_UWNJ_UWNY_ISV",#N/A,FALSE,"Sheet1";"ELIM_UWNJ_UWNY_SAV",#N/A,FALSE,"Sheet1";"ELIM_UWNJ_UWNY_BSV",#N/A,FALSE,"Sheet1";"ELIM_UWNJ_UWNY_SFDV",#N/A,FALSE,"Sheet1"}</definedName>
    <definedName name="wrn.ELIM_UWNJ_UWNY." hidden="1">{"ELIM_UWNJ_UWNY_ISV",#N/A,FALSE,"Sheet1";"ELIM_UWNJ_UWNY_SAV",#N/A,FALSE,"Sheet1";"ELIM_UWNJ_UWNY_BSV",#N/A,FALSE,"Sheet1";"ELIM_UWNJ_UWNY_SFDV",#N/A,FALSE,"Sheet1"}</definedName>
    <definedName name="wrn.FAC._.SUMMARY." localSheetId="0" hidden="1">{"FAC_SUMMARY",#N/A,FALSE,"Summaries"}</definedName>
    <definedName name="wrn.FAC._.SUMMARY." hidden="1">{"FAC_SUMMARY",#N/A,FALSE,"Summaries"}</definedName>
    <definedName name="wrn.FAS109." localSheetId="0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AS109.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ERC._.FAC._.CALC." localSheetId="0" hidden="1">{"FERC_FAC",#N/A,FALSE,"FERC_Fuel&amp;Rev"}</definedName>
    <definedName name="wrn.FERC._.FAC._.CALC." hidden="1">{"FERC_FAC",#N/A,FALSE,"FERC_Fuel&amp;Rev"}</definedName>
    <definedName name="wrn.FERC._.WEATHER._.and._.JURIS._.FUEL." localSheetId="0" hidden="1">{"FERC_WEATHER_AND_FUEL",#N/A,FALSE,"FERC_Fuel&amp;Rev"}</definedName>
    <definedName name="wrn.FERC._.WEATHER._.and._.JURIS._.FUEL." hidden="1">{"FERC_WEATHER_AND_FUEL",#N/A,FALSE,"FERC_Fuel&amp;Rev"}</definedName>
    <definedName name="wrn.Fin_Book." localSheetId="0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Fin_Book.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go." localSheetId="0" hidden="1">{"wp_h4.2",#N/A,FALSE,"WP_H4.2";"wp_h4.3",#N/A,FALSE,"WP_H4.3"}</definedName>
    <definedName name="wrn.go." hidden="1">{"wp_h4.2",#N/A,FALSE,"WP_H4.2";"wp_h4.3",#N/A,FALSE,"WP_H4.3"}</definedName>
    <definedName name="wrn.Graph._.SBU._.by._.Year._.1997_2000." localSheetId="0" hidden="1">{"Graph SBU by Year 1997_2000",#N/A,FALSE,"Strategic Business Lines"}</definedName>
    <definedName name="wrn.Graph._.SBU._.by._.Year._.1997_2000." hidden="1">{"Graph SBU by Year 1997_2000",#N/A,FALSE,"Strategic Business Lines"}</definedName>
    <definedName name="wrn.Graph._.SBU._.Contribution._.1997_2000." localSheetId="0" hidden="1">{"Graph_SBU_Contirbution 1991_2000",#N/A,FALSE,"Strategic Business Lines"}</definedName>
    <definedName name="wrn.Graph._.SBU._.Contribution._.1997_2000." hidden="1">{"Graph_SBU_Contirbution 1991_2000",#N/A,FALSE,"Strategic Business Lines"}</definedName>
    <definedName name="wrn.HWP_GL." localSheetId="0" hidden="1">{#N/A,#N/A,FALSE,"GLDwnLoad"}</definedName>
    <definedName name="wrn.HWP_GL." hidden="1">{#N/A,#N/A,FALSE,"GLDwnLoad"}</definedName>
    <definedName name="wrn.HWP_INPUTS." localSheetId="0" hidden="1">{#N/A,#N/A,FALSE,"OTHERINPUTS";#N/A,#N/A,FALSE,"SUPPLIEDADJINPUT";#N/A,#N/A,FALSE,"BR&amp;SUPADJ."}</definedName>
    <definedName name="wrn.HWP_INPUTS." hidden="1">{#N/A,#N/A,FALSE,"OTHERINPUTS";#N/A,#N/A,FALSE,"SUPPLIEDADJINPUT";#N/A,#N/A,FALSE,"BR&amp;SUPADJ."}</definedName>
    <definedName name="wrn.HWP_PROV." localSheetId="0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HWP_PROV.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INCOME._.TAX._.CALCULATION." localSheetId="0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itial." localSheetId="0" hidden="1">{#N/A,"Anonymous",FALSE,"30 30k Table";#N/A,#N/A,FALSE,"30 50k Table";#N/A,#N/A,FALSE,"40 100k Table"}</definedName>
    <definedName name="wrn.Initial." hidden="1">{#N/A,"Anonymous",FALSE,"30 30k Table";#N/A,#N/A,FALSE,"30 50k Table";#N/A,#N/A,FALSE,"40 100k Table"}</definedName>
    <definedName name="wrn.INTERNAL._.ALLOC._.INPUT." localSheetId="0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0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0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K._.FUEL._.COMPARISON." localSheetId="0" hidden="1">{"OK_FUEL_COMPARISON",#N/A,FALSE,"Ok_Fuel&amp;Rev"}</definedName>
    <definedName name="wrn.OK._.FUEL._.COMPARISON." hidden="1">{"OK_FUEL_COMPARISON",#N/A,FALSE,"Ok_Fuel&amp;Rev"}</definedName>
    <definedName name="wrn.OK._.JURIS._.FAC._.CALCULATION." localSheetId="0" hidden="1">{"OK_JURIS_FAC",#N/A,FALSE,"Ok_Fuel&amp;Rev"}</definedName>
    <definedName name="wrn.OK._.JURIS._.FAC._.CALCULATION." hidden="1">{"OK_JURIS_FAC",#N/A,FALSE,"Ok_Fuel&amp;Rev"}</definedName>
    <definedName name="wrn.OK._.JURIS._.FUEL._.COST." localSheetId="0" hidden="1">{"OK_JURIS_FUEL",#N/A,FALSE,"Ok_Fuel&amp;Rev"}</definedName>
    <definedName name="wrn.OK._.JURIS._.FUEL._.COST." hidden="1">{"OK_JURIS_FUEL",#N/A,FALSE,"Ok_Fuel&amp;Rev"}</definedName>
    <definedName name="wrn.OKLA._.PRO._.FORMA._.FUEL." localSheetId="0" hidden="1">{"OK_PRO_FORMA_FUEL",#N/A,FALSE,"Ok_Fuel&amp;Rev"}</definedName>
    <definedName name="wrn.OKLA._.PRO._.FORMA._.FUEL." hidden="1">{"OK_PRO_FORMA_FUEL",#N/A,FALSE,"Ok_Fuel&amp;Rev"}</definedName>
    <definedName name="wrn.OM._.EXPENSES." localSheetId="0" hidden="1">{"JURIS_OM_EXP",#N/A,FALSE,"COSTSTUDY";"OKCLS_OM_EXP",#N/A,FALSE,"COSTSTUDY"}</definedName>
    <definedName name="wrn.OM._.EXPENSES." hidden="1">{"JURIS_OM_EXP",#N/A,FALSE,"COSTSTUDY";"OKCLS_OM_EXP",#N/A,FALSE,"COSTSTUDY"}</definedName>
    <definedName name="wrn.OMEXPENSE." localSheetId="0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OMPA._.FAC." localSheetId="0" hidden="1">{"OMPA_FAC",#N/A,FALSE,"OMPA FAC"}</definedName>
    <definedName name="wrn.OMPA._.FAC." hidden="1">{"OMPA_FAC",#N/A,FALSE,"OMPA FAC"}</definedName>
    <definedName name="wrn.OTHER._.DATA." localSheetId="0" hidden="1">{"OTHER_DATA",#N/A,FALSE,"Ok_Fuel&amp;Rev"}</definedName>
    <definedName name="wrn.OTHER._.DATA." hidden="1">{"OTHER_DATA",#N/A,FALSE,"Ok_Fuel&amp;Rev"}</definedName>
    <definedName name="wrn.Overall_Scorecard." localSheetId="0" hidden="1">{"Overall Scorecard",#N/A,FALSE,"Overall Scorecard"}</definedName>
    <definedName name="wrn.Overall_Scorecard." hidden="1">{"Overall Scorecard",#N/A,FALSE,"Overall Scorecard"}</definedName>
    <definedName name="wrn.Percent_of_Change." localSheetId="0" hidden="1">{"% of Change=O&amp;M per Customer+Equiv Employee",#N/A,FALSE,"% Change";"% o Change=OR + Rev per Equivalent Employee",#N/A,FALSE,"% Change"}</definedName>
    <definedName name="wrn.Percent_of_Change." hidden="1">{"% of Change=O&amp;M per Customer+Equiv Employee",#N/A,FALSE,"% Change";"% o Change=OR + Rev per Equivalent Employee",#N/A,FALSE,"% Change"}</definedName>
    <definedName name="wrn.Percent_of_Goal." localSheetId="0" hidden="1">{"% of Goals=O&amp;M per Customer + Equiv Employee",#N/A,FALSE,"% of Goal";"% of Goals=Operating Ration + Return on Net Plnt",#N/A,FALSE,"% of Goal";"% of Goals=Revenue per Equivalent Employee",#N/A,FALSE,"% of Goal"}</definedName>
    <definedName name="wrn.Percent_of_Goal." hidden="1">{"% of Goals=O&amp;M per Customer + Equiv Employee",#N/A,FALSE,"% of Goal";"% of Goals=Operating Ration + Return on Net Plnt",#N/A,FALSE,"% of Goal";"% of Goals=Revenue per Equivalent Employee",#N/A,FALSE,"% of Goal"}</definedName>
    <definedName name="wrn.Percentage." localSheetId="0" hidden="1">{"Summary",#N/A,FALSE,"Options "}</definedName>
    <definedName name="wrn.Percentage." hidden="1">{"Summary",#N/A,FALSE,"Options "}</definedName>
    <definedName name="wrn.Pivot1." localSheetId="0" hidden="1">{"Pivot1",#N/A,FALSE,"Redemption_Maturity Extract"}</definedName>
    <definedName name="wrn.Pivot1." hidden="1">{"Pivot1",#N/A,FALSE,"Redemption_Maturity Extract"}</definedName>
    <definedName name="wrn.Pivot2." localSheetId="0" hidden="1">{"Pivot2",#N/A,FALSE,"Redemption_Maturity Extract"}</definedName>
    <definedName name="wrn.Pivot2." hidden="1">{"Pivot2",#N/A,FALSE,"Redemption_Maturity Extract"}</definedName>
    <definedName name="wrn.PLANT._.IN._.SERVICE." localSheetId="0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Points_Achieved." localSheetId="0" hidden="1">{"Points=O&amp;M per Customer + per Equiv Employee",#N/A,FALSE,"Points";"Points=Operating Ratio + Return on Net Plant",#N/A,FALSE,"Points";"Points=Revenue per Equivalent Employee",#N/A,FALSE,"Points"}</definedName>
    <definedName name="wrn.Points_Achieved." hidden="1">{"Points=O&amp;M per Customer + per Equiv Employee",#N/A,FALSE,"Points";"Points=Operating Ratio + Return on Net Plant",#N/A,FALSE,"Points";"Points=Revenue per Equivalent Employee",#N/A,FALSE,"Points"}</definedName>
    <definedName name="wrn.print." localSheetId="0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_ALL." localSheetId="0" hidden="1">{"summary",#N/A,TRUE,"E93ADJ";"detail",#N/A,TRUE,"E93ADJ"}</definedName>
    <definedName name="wrn.PRINT_ALL." hidden="1">{"summary",#N/A,TRUE,"E93ADJ";"detail",#N/A,TRUE,"E93ADJ"}</definedName>
    <definedName name="wrn.printtable1." localSheetId="0" hidden="1">{"print1",#N/A,FALSE,"D21CUSTS"}</definedName>
    <definedName name="wrn.printtable1." hidden="1">{"print1",#N/A,FALSE,"D21CUSTS"}</definedName>
    <definedName name="wrn.printtable2." localSheetId="0" hidden="1">{"print2",#N/A,FALSE,"D21CUSTS"}</definedName>
    <definedName name="wrn.printtable2." hidden="1">{"print2",#N/A,FALSE,"D21CUSTS"}</definedName>
    <definedName name="wrn.printtable3." localSheetId="0" hidden="1">{"print3",#N/A,FALSE,"D21CUSTS"}</definedName>
    <definedName name="wrn.printtable3." hidden="1">{"print3",#N/A,FALSE,"D21CUSTS"}</definedName>
    <definedName name="wrn.printtable4." localSheetId="0" hidden="1">{"print4",#N/A,FALSE,"D21CUSTS"}</definedName>
    <definedName name="wrn.printtable4." hidden="1">{"print4",#N/A,FALSE,"D21CUSTS"}</definedName>
    <definedName name="wrn.Productivity_Ratios." localSheetId="0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Ratios.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Targets." localSheetId="0" hidden="1">{"PT=O&amp;M per Cust + Equiv Employee + OR",#N/A,FALSE,"1999 Targets";"PT=Return on Net Plant &amp; Rev per Customere",#N/A,FALSE,"1999 Targets"}</definedName>
    <definedName name="wrn.Productivity_Targets." hidden="1">{"PT=O&amp;M per Cust + Equiv Employee + OR",#N/A,FALSE,"1999 Targets";"PT=Return on Net Plant &amp; Rev per Customere",#N/A,FALSE,"1999 Targets"}</definedName>
    <definedName name="wrn.Proforma." localSheetId="0" hidden="1">{#N/A,#N/A,TRUE,"SLDE";#N/A,#N/A,TRUE,"Concession Summary"}</definedName>
    <definedName name="wrn.Proforma." hidden="1">{#N/A,#N/A,TRUE,"SLDE";#N/A,#N/A,TRUE,"Concession Summary"}</definedName>
    <definedName name="wrn.Projected._.Def._.Adjustments.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SNH_GL." localSheetId="0" hidden="1">{#N/A,#N/A,FALSE,"GLDwnLoad"}</definedName>
    <definedName name="wrn.PSNH_GL." hidden="1">{#N/A,#N/A,FALSE,"GLDwnLoad"}</definedName>
    <definedName name="wrn.PSNH_INPUTS." localSheetId="0" hidden="1">{#N/A,#N/A,FALSE,"OTHERINPUTS";#N/A,#N/A,FALSE,"DITRATEINPUTS";#N/A,#N/A,FALSE,"SUPPLIEDADJINPUT";#N/A,#N/A,FALSE,"TIMINGDIFFINPUTS";#N/A,#N/A,FALSE,"BR&amp;SUPADJ."}</definedName>
    <definedName name="wrn.PSNH_INPUTS." hidden="1">{#N/A,#N/A,FALSE,"OTHERINPUTS";#N/A,#N/A,FALSE,"DITRATEINPUTS";#N/A,#N/A,FALSE,"SUPPLIEDADJINPUT";#N/A,#N/A,FALSE,"TIMINGDIFFINPUTS";#N/A,#N/A,FALSE,"BR&amp;SUPADJ."}</definedName>
    <definedName name="wrn.PSNH_PROV." localSheetId="0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_PROV.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Quarterly._.report." localSheetId="0" hidden="1">{#N/A,#N/A,TRUE,"1 (2)";#N/A,#N/A,TRUE,"2";#N/A,#N/A,TRUE,"3"}</definedName>
    <definedName name="wrn.Quarterly._.report." hidden="1">{#N/A,#N/A,TRUE,"1 (2)";#N/A,#N/A,TRUE,"2";#N/A,#N/A,TRUE,"3"}</definedName>
    <definedName name="wrn.Rate._.Design." localSheetId="0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._.Design.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BASE._.ADJUSTMENTS." localSheetId="0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Report." localSheetId="0" hidden="1">{#N/A,#N/A,TRUE,"Summary";#N/A,#N/A,TRUE,"Ratios LDE";#N/A,#N/A,TRUE,"Ratios";#N/A,#N/A,TRUE,"Financial Statements"}</definedName>
    <definedName name="wrn.Report." hidden="1">{#N/A,#N/A,TRUE,"Summary";#N/A,#N/A,TRUE,"Ratios LDE";#N/A,#N/A,TRUE,"Ratios";#N/A,#N/A,TRUE,"Financial Statements"}</definedName>
    <definedName name="wrn.ROR_MEMO." localSheetId="0" hidden="1">{#N/A,#N/A,FALSE,"RORMEMO";#N/A,#N/A,FALSE,"RORSUMMARY";#N/A,#N/A,FALSE,"RORDETAIL"}</definedName>
    <definedName name="wrn.ROR_MEMO." hidden="1">{#N/A,#N/A,FALSE,"RORMEMO";#N/A,#N/A,FALSE,"RORSUMMARY";#N/A,#N/A,FALSE,"RORDETAIL"}</definedName>
    <definedName name="wrn.SCHEDULE_K_1." localSheetId="0" hidden="1">{"SCHK1",#N/A,FALSE,"FILING REPORTS"}</definedName>
    <definedName name="wrn.SCHEDULE_K_1." hidden="1">{"SCHK1",#N/A,FALSE,"FILING REPORTS"}</definedName>
    <definedName name="wrn.SECTLREPORTS." localSheetId="0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LECT_GL." localSheetId="0" hidden="1">{#N/A,#N/A,FALSE,"GLDwnLoad"}</definedName>
    <definedName name="wrn.SELECT_GL." hidden="1">{#N/A,#N/A,FALSE,"GLDwnLoad"}</definedName>
    <definedName name="wrn.SELECT_INPUTS." localSheetId="0" hidden="1">{#N/A,#N/A,FALSE,"OTHERINPUTS";#N/A,#N/A,FALSE,"SUPPLIEDADJINPUT";#N/A,#N/A,FALSE,"BR&amp;SUPADJ."}</definedName>
    <definedName name="wrn.SELECT_INPUTS." hidden="1">{#N/A,#N/A,FALSE,"OTHERINPUTS";#N/A,#N/A,FALSE,"SUPPLIEDADJINPUT";#N/A,#N/A,FALSE,"BR&amp;SUPADJ."}</definedName>
    <definedName name="wrn.SELECT_PROV." localSheetId="0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ELECT_PROV.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PA._.FAC." localSheetId="0" hidden="1">{"SPA_FAC",#N/A,FALSE,"OMPA SPA FAC"}</definedName>
    <definedName name="wrn.SPA._.FAC." hidden="1">{"SPA_FAC",#N/A,FALSE,"OMPA SPA FAC"}</definedName>
    <definedName name="wrn.SPA._.Invoice." localSheetId="0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tatements." localSheetId="0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." localSheetId="0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Summary_GL." localSheetId="0" hidden="1">{#N/A,#N/A,FALSE,"GLDwnLoad"}</definedName>
    <definedName name="wrn.Summary_GL." hidden="1">{#N/A,#N/A,FALSE,"GLDwnLoad"}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localSheetId="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port_Net_Plant." localSheetId="0" hidden="1">{"Support Net Plant=Net Utility Plant",#N/A,FALSE,"Net Plant"}</definedName>
    <definedName name="wrn.Support_Net_Plant." hidden="1">{"Support Net Plant=Net Utility Plant",#N/A,FALSE,"Net Plant"}</definedName>
    <definedName name="wrn.Support_O_M_Cust_Emp." localSheetId="0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O_M_Cust_Emp.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Rev_Op_Inc." localSheetId="0" hidden="1">{"Support/Rev Op Inc=Total revenue + OIBT",#N/A,FALSE,"Rev-Op Inc"}</definedName>
    <definedName name="wrn.Support_Rev_Op_Inc." hidden="1">{"Support/Rev Op Inc=Total revenue + OIBT",#N/A,FALSE,"Rev-Op Inc"}</definedName>
    <definedName name="wrn.Table._.SBU._.1996_2002." localSheetId="0" hidden="1">{"SBU Numbers 1996_2002",#N/A,FALSE,"Strategic Business Lines"}</definedName>
    <definedName name="wrn.Table._.SBU._.1996_2002." hidden="1">{"SBU Numbers 1996_2002",#N/A,FALSE,"Strategic Business Lines"}</definedName>
    <definedName name="wrn.tables." localSheetId="0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wrn.TAXES._.OTHER." localSheetId="0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wrn.Total._.Report." localSheetId="0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UWMAC." localSheetId="0" hidden="1">{"UWMACISV",#N/A,FALSE,"Sheet1";"UWMACSAV",#N/A,FALSE,"Sheet1";"UWMACBSV",#N/A,FALSE,"Sheet1";"UWMACSFDV",#N/A,FALSE,"Sheet1"}</definedName>
    <definedName name="wrn.UWMAC." hidden="1">{"UWMACISV",#N/A,FALSE,"Sheet1";"UWMACSAV",#N/A,FALSE,"Sheet1";"UWMACBSV",#N/A,FALSE,"Sheet1";"UWMACSFDV",#N/A,FALSE,"Sheet1"}</definedName>
    <definedName name="wrn.UWNJ." localSheetId="0" hidden="1">{"UWNJISV",#N/A,FALSE,"Sheet1";"UWNJSAV",#N/A,FALSE,"Sheet1";"UWNJBSV",#N/A,FALSE,"Sheet1";"UWNJSFDV",#N/A,FALSE,"Sheet1"}</definedName>
    <definedName name="wrn.UWNJ." hidden="1">{"UWNJISV",#N/A,FALSE,"Sheet1";"UWNJSAV",#N/A,FALSE,"Sheet1";"UWNJBSV",#N/A,FALSE,"Sheet1";"UWNJSFDV",#N/A,FALSE,"Sheet1"}</definedName>
    <definedName name="wrn.UWNY." localSheetId="0" hidden="1">{"UWNYISV",#N/A,FALSE,"Sheet1";"UWNYSAV",#N/A,FALSE,"Sheet1";"UWNYBSV",#N/A,FALSE,"Sheet1";"UWNYSFDV",#N/A,FALSE,"Sheet1"}</definedName>
    <definedName name="wrn.UWNY." hidden="1">{"UWNYISV",#N/A,FALSE,"Sheet1";"UWNYSAV",#N/A,FALSE,"Sheet1";"UWNYBSV",#N/A,FALSE,"Sheet1";"UWNYSFDV",#N/A,FALSE,"Sheet1"}</definedName>
    <definedName name="wrn.UWW." localSheetId="0" hidden="1">{"UWWISV",#N/A,FALSE,"Sheet1";"UWWSAV",#N/A,FALSE,"Sheet1";"UWWBSV",#N/A,FALSE,"Sheet1";"UWWSFDV",#N/A,FALSE,"Sheet1"}</definedName>
    <definedName name="wrn.UWW." hidden="1">{"UWWISV",#N/A,FALSE,"Sheet1";"UWWSAV",#N/A,FALSE,"Sheet1";"UWWBSV",#N/A,FALSE,"Sheet1";"UWWSFDV",#N/A,FALSE,"Sheet1"}</definedName>
    <definedName name="wrn.WEATHER._.AND._.YR._.END._.CUST._.ADJ." localSheetId="0" hidden="1">{"WEATHER_CUSTOMERS",#N/A,FALSE,"Ok_Fuel&amp;Rev"}</definedName>
    <definedName name="wrn.WEATHER._.AND._.YR._.END._.CUST._.ADJ." hidden="1">{"WEATHER_CUSTOMERS",#N/A,FALSE,"Ok_Fuel&amp;Rev"}</definedName>
    <definedName name="wrn.Wkp._.Capital._.Structure." localSheetId="0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0" hidden="1">{"Wkp ComEquity",#N/A,FALSE,"Cap Struct WPs"}</definedName>
    <definedName name="wrn.Wkp._.ComEquity." hidden="1">{"Wkp ComEquity",#N/A,FALSE,"Cap Struct WPs"}</definedName>
    <definedName name="wrn.Wkp._.JDITC." localSheetId="0" hidden="1">{"Wkp JDITC",#N/A,FALSE,"Cap Struct WPs"}</definedName>
    <definedName name="wrn.Wkp._.JDITC." hidden="1">{"Wkp JDITC",#N/A,FALSE,"Cap Struct WPs"}</definedName>
    <definedName name="wrn.Wkp._.LTerm._.Debt." localSheetId="0" hidden="1">{"Wkp LTerm Debt",#N/A,FALSE,"Cap Struct WPs"}</definedName>
    <definedName name="wrn.Wkp._.LTerm._.Debt." hidden="1">{"Wkp LTerm Debt",#N/A,FALSE,"Cap Struct WPs"}</definedName>
    <definedName name="wrn.Wkp._.LTerm._.Debt._.13Mo._.Avg." localSheetId="0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0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0" hidden="1">{"Wkp LTerm Debt Int",#N/A,FALSE,"Cap Struct WPs"}</definedName>
    <definedName name="wrn.Wkp._.LTerm._.Debt._.Int." hidden="1">{"Wkp LTerm Debt Int",#N/A,FALSE,"Cap Struct WPs"}</definedName>
    <definedName name="wrn.Wkp._.PreStock." localSheetId="0" hidden="1">{"Wkp PreStock",#N/A,FALSE,"Cap Struct WPs"}</definedName>
    <definedName name="wrn.Wkp._.PreStock." hidden="1">{"Wkp PreStock",#N/A,FALSE,"Cap Struct WPs"}</definedName>
    <definedName name="wrn.Wkp._.PreStock._.13MoAvg." localSheetId="0" hidden="1">{"Wkp PreStock 13MoAvg",#N/A,FALSE,"Cap Struct WPs"}</definedName>
    <definedName name="wrn.Wkp._.PreStock._.13MoAvg." hidden="1">{"Wkp PreStock 13MoAvg",#N/A,FALSE,"Cap Struct WPs"}</definedName>
    <definedName name="wrn.Wkp._.PreStock._.Amort." localSheetId="0" hidden="1">{"Wkp PreStock Amort",#N/A,FALSE,"Cap Struct WPs"}</definedName>
    <definedName name="wrn.Wkp._.PreStock._.Amort." hidden="1">{"Wkp PreStock Amort",#N/A,FALSE,"Cap Struct WPs"}</definedName>
    <definedName name="wrn.Wkp._.PreStock._.Dividend." localSheetId="0" hidden="1">{"Wkp PreStock Dividend",#N/A,FALSE,"Cap Struct WPs"}</definedName>
    <definedName name="wrn.Wkp._.PreStock._.Dividend." hidden="1">{"Wkp PreStock Dividend",#N/A,FALSE,"Cap Struct WPs"}</definedName>
    <definedName name="wrn.Wkp._.STerm._.Debt." localSheetId="0" hidden="1">{"Wkp STerm Debt",#N/A,FALSE,"Cap Struct WPs"}</definedName>
    <definedName name="wrn.Wkp._.STerm._.Debt." hidden="1">{"Wkp STerm Debt",#N/A,FALSE,"Cap Struct WPs"}</definedName>
    <definedName name="wrn.Wkp._.Unamort._.Debt._.Exp." localSheetId="0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0" hidden="1">{"Wkp Unamort PreStock Exp",#N/A,FALSE,"Cap Struct WPs"}</definedName>
    <definedName name="wrn.Wkp._.Unamort._.PreStock._.Exp." hidden="1">{"Wkp Unamort PreStock Exp",#N/A,FALSE,"Cap Struct WPs"}</definedName>
    <definedName name="wrn.WMECO_GL." localSheetId="0" hidden="1">{#N/A,#N/A,FALSE,"GLDwnLoad"}</definedName>
    <definedName name="wrn.WMECO_GL." hidden="1">{#N/A,#N/A,FALSE,"GLDwnLoad"}</definedName>
    <definedName name="wrn.WMECO_INPUTS." localSheetId="0" hidden="1">{#N/A,#N/A,FALSE,"OTHERINPUTS";#N/A,#N/A,FALSE,"DITRATEINPUTS";#N/A,#N/A,FALSE,"SUPPLIEDADJINPUT";#N/A,#N/A,FALSE,"TIMINGDIFFINPUTS";#N/A,#N/A,FALSE,"BR&amp;SUPADJ."}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PROV.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X" hidden="1">#REF!</definedName>
    <definedName name="xxx" localSheetId="0" hidden="1">{#N/A,#N/A,FALSE,"GLDwnLoad"}</definedName>
    <definedName name="xxx" hidden="1">{#N/A,#N/A,FALSE,"GLDwnLoad"}</definedName>
    <definedName name="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" hidden="1">#REF!</definedName>
    <definedName name="yes" hidden="1">#REF!</definedName>
    <definedName name="yesindeed" hidden="1">#REF!</definedName>
    <definedName name="yesir" hidden="1">#REF!</definedName>
    <definedName name="yyy" localSheetId="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y" localSheetId="0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yy" hidden="1">#REF!</definedName>
    <definedName name="yyyyyyyy" localSheetId="0" hidden="1">{#N/A,#N/A,FALSE,"SCA";#N/A,#N/A,FALSE,"NCA";#N/A,#N/A,FALSE,"SAZ";#N/A,#N/A,FALSE,"CAZ";#N/A,#N/A,FALSE,"SNV";#N/A,#N/A,FALSE,"NNV";#N/A,#N/A,FALSE,"PP";#N/A,#N/A,FALSE,"SA"}</definedName>
    <definedName name="yyyyyyyy" hidden="1">{#N/A,#N/A,FALSE,"SCA";#N/A,#N/A,FALSE,"NCA";#N/A,#N/A,FALSE,"SAZ";#N/A,#N/A,FALSE,"CAZ";#N/A,#N/A,FALSE,"SNV";#N/A,#N/A,FALSE,"NNV";#N/A,#N/A,FALSE,"PP";#N/A,#N/A,FALSE,"SA"}</definedName>
    <definedName name="Z" hidden="1">#REF!</definedName>
    <definedName name="Z_23F18827_7997_11D6_8750_00508BD3B3BA_.wvu.Cols" hidden="1">#REF!,#REF!</definedName>
    <definedName name="Z_23F18827_7997_11D6_8750_00508BD3B3BA_.wvu.PrintArea" hidden="1">#REF!</definedName>
    <definedName name="zdcw" hidden="1">#REF!</definedName>
    <definedName name="zj" hidden="1">#REF!</definedName>
    <definedName name="znh" hidden="1">#REF!</definedName>
    <definedName name="zxcvb" hidden="1">#REF!</definedName>
    <definedName name="zxd" hidden="1">#REF!</definedName>
    <definedName name="ZZ_EVCOMOPTS" hidden="1">10</definedName>
    <definedName name="zzz" localSheetId="0" hidden="1">{"'Sheet1'!$A$1:$O$40"}</definedName>
    <definedName name="zzz" hidden="1">{"'Sheet1'!$A$1:$O$40"}</definedName>
    <definedName name="zzz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zzz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19" i="1"/>
  <c r="I14" i="1"/>
  <c r="I13" i="1"/>
  <c r="F16" i="3"/>
  <c r="L27" i="3" s="1"/>
  <c r="L16" i="3" l="1"/>
  <c r="I16" i="3"/>
  <c r="C16" i="3"/>
  <c r="G23" i="1"/>
  <c r="H26" i="2"/>
  <c r="H25" i="2"/>
  <c r="H24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4" i="2"/>
  <c r="G18" i="1"/>
  <c r="G17" i="1"/>
  <c r="G16" i="1"/>
  <c r="G15" i="1"/>
  <c r="G14" i="1"/>
  <c r="G13" i="1"/>
  <c r="B11" i="1"/>
  <c r="L21" i="3" l="1"/>
  <c r="L24" i="3"/>
  <c r="G21" i="1"/>
  <c r="I17" i="1" l="1"/>
  <c r="I16" i="1"/>
  <c r="I15" i="1"/>
  <c r="I18" i="1"/>
</calcChain>
</file>

<file path=xl/sharedStrings.xml><?xml version="1.0" encoding="utf-8"?>
<sst xmlns="http://schemas.openxmlformats.org/spreadsheetml/2006/main" count="115" uniqueCount="96">
  <si>
    <t>Comparison of Long-Term Issuer Ratings for</t>
  </si>
  <si>
    <t>Moody's</t>
  </si>
  <si>
    <t>Long-Term  Issuer Rating</t>
  </si>
  <si>
    <t>Long-Term Issuer Rating (1)</t>
  </si>
  <si>
    <t>Numerical Weighting (2)</t>
  </si>
  <si>
    <t>Average</t>
  </si>
  <si>
    <t>A2/A3</t>
  </si>
  <si>
    <t>A-</t>
  </si>
  <si>
    <t>Notes:</t>
  </si>
  <si>
    <t>(1)</t>
  </si>
  <si>
    <t>Ratings are that of the average of each company's utility operating subsidiaries.</t>
  </si>
  <si>
    <t>(2)</t>
  </si>
  <si>
    <t>From page 6 of this Attachment.</t>
  </si>
  <si>
    <t>Source Information:</t>
  </si>
  <si>
    <t>Moody's Investors Service</t>
  </si>
  <si>
    <t>Standard &amp; Poor's Global Utilities Rating Service</t>
  </si>
  <si>
    <t>Numerical Assignment for</t>
  </si>
  <si>
    <t xml:space="preserve"> Moody's and Standard &amp; Poor's Bond Ratings</t>
  </si>
  <si>
    <t>Moody's Bond Rating</t>
  </si>
  <si>
    <t>Numerical Bond Weighting</t>
  </si>
  <si>
    <t>Standard &amp; Poor's Bond Rating</t>
  </si>
  <si>
    <t>Aaa</t>
  </si>
  <si>
    <t>AAA</t>
  </si>
  <si>
    <t>Aa1</t>
  </si>
  <si>
    <t>AA+</t>
  </si>
  <si>
    <t>Aa2</t>
  </si>
  <si>
    <t>AA</t>
  </si>
  <si>
    <t>Aa3</t>
  </si>
  <si>
    <t>AA-</t>
  </si>
  <si>
    <t>A1</t>
  </si>
  <si>
    <t>A+</t>
  </si>
  <si>
    <t>A2</t>
  </si>
  <si>
    <t>A</t>
  </si>
  <si>
    <t>A3</t>
  </si>
  <si>
    <t>Baa1</t>
  </si>
  <si>
    <t>BBB+</t>
  </si>
  <si>
    <t>Baa2</t>
  </si>
  <si>
    <t>BBB</t>
  </si>
  <si>
    <t>Baa3</t>
  </si>
  <si>
    <t>BBB-</t>
  </si>
  <si>
    <t>Ba1</t>
  </si>
  <si>
    <t>BB+</t>
  </si>
  <si>
    <t>Ba2</t>
  </si>
  <si>
    <t>BB</t>
  </si>
  <si>
    <t>Ba3</t>
  </si>
  <si>
    <t>BB-</t>
  </si>
  <si>
    <t>B1</t>
  </si>
  <si>
    <t>B+</t>
  </si>
  <si>
    <t>B2</t>
  </si>
  <si>
    <t>B</t>
  </si>
  <si>
    <t>B3</t>
  </si>
  <si>
    <t>B-</t>
  </si>
  <si>
    <t>Duke Energy Kentucky, Inc.</t>
  </si>
  <si>
    <t>Credit Risk Adjustment</t>
  </si>
  <si>
    <t xml:space="preserve">Interest Rates and Bond Spreads for </t>
  </si>
  <si>
    <t>Moody's Corporate and Public Utility Bonds</t>
  </si>
  <si>
    <t>Selected Bond Yields - Moody's</t>
  </si>
  <si>
    <t>[1]</t>
  </si>
  <si>
    <t>[2]</t>
  </si>
  <si>
    <t>[3]</t>
  </si>
  <si>
    <t>Aaa Rated Corporate Bond</t>
  </si>
  <si>
    <t>A2 Rated Public Utility Bond</t>
  </si>
  <si>
    <t>Baa2 Rated Public Utility Bond</t>
  </si>
  <si>
    <t>%</t>
  </si>
  <si>
    <t>Selected Bond Spreads</t>
  </si>
  <si>
    <t>A2 Rated Public Utility Bonds Over Aaa Rated Corporate Bonds:</t>
  </si>
  <si>
    <t>% (1)</t>
  </si>
  <si>
    <t>Baa2 Rated Public Utility Bonds Over A2 Rated Public Utility Bonds:</t>
  </si>
  <si>
    <t>% (2)</t>
  </si>
  <si>
    <t>Column [3] - Column [2].</t>
  </si>
  <si>
    <t>Source of Information:</t>
  </si>
  <si>
    <t>Bloomberg Professional Service</t>
  </si>
  <si>
    <t>Aa2 Rated Public Utility Bond</t>
  </si>
  <si>
    <t>[4]</t>
  </si>
  <si>
    <t>Column [3] - Column [1].</t>
  </si>
  <si>
    <t>Column [4] - Column [3].</t>
  </si>
  <si>
    <t>(3)</t>
  </si>
  <si>
    <t>A2 Rated Public Utility Bonds Over Aa2 Rated Public Utility Bonds:</t>
  </si>
  <si>
    <t>% (3)</t>
  </si>
  <si>
    <t>Proxy Group of Seven Natural Gas Distribution Companies</t>
  </si>
  <si>
    <t>ATO</t>
  </si>
  <si>
    <t>Atmos Energy Corporation</t>
  </si>
  <si>
    <t>NJR</t>
  </si>
  <si>
    <t>New Jersey Resources Corporation</t>
  </si>
  <si>
    <t>NWN</t>
  </si>
  <si>
    <t>Northwest Natural Holding Company</t>
  </si>
  <si>
    <t>OGS</t>
  </si>
  <si>
    <t xml:space="preserve">ONE Gas, Inc.       </t>
  </si>
  <si>
    <t>SJI</t>
  </si>
  <si>
    <t>South Jersey Industries, Inc.</t>
  </si>
  <si>
    <t>SWX</t>
  </si>
  <si>
    <t>Southwest Gas Holdings, Inc.</t>
  </si>
  <si>
    <t>SR</t>
  </si>
  <si>
    <t>Spire Inc.</t>
  </si>
  <si>
    <t>A1/A2</t>
  </si>
  <si>
    <t>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</si>
</sst>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mmmm\ yyyy"/>
    <numFmt numFmtId="166" formatCode="0.0"/>
    <numFmt numFmtId="167" formatCode="mmm\-yyyy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Cambria"/>
      <family val="1"/>
    </font>
    <font>
      <sz val="12"/>
      <name val="Cambria"/>
      <family val="1"/>
    </font>
    <font>
      <u/>
      <sz val="12"/>
      <name val="Cambria"/>
      <family val="1"/>
    </font>
    <font>
      <sz val="12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2"/>
      <color indexed="8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2" applyFont="1"/>
    <xf numFmtId="0" fontId="8" fillId="0" borderId="0" xfId="3" applyFont="1"/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Continuous"/>
    </xf>
    <xf numFmtId="164" fontId="6" fillId="0" borderId="1" xfId="2" applyNumberFormat="1" applyFont="1" applyBorder="1" applyAlignment="1">
      <alignment horizontal="centerContinuous"/>
    </xf>
    <xf numFmtId="165" fontId="6" fillId="0" borderId="1" xfId="2" applyNumberFormat="1" applyFont="1" applyBorder="1" applyAlignment="1">
      <alignment horizontal="centerContinuous"/>
    </xf>
    <xf numFmtId="164" fontId="6" fillId="0" borderId="0" xfId="2" applyNumberFormat="1" applyFont="1"/>
    <xf numFmtId="164" fontId="6" fillId="0" borderId="0" xfId="2" applyNumberFormat="1" applyFont="1" applyAlignment="1">
      <alignment horizontal="center"/>
    </xf>
    <xf numFmtId="0" fontId="8" fillId="0" borderId="1" xfId="3" applyFont="1" applyBorder="1" applyAlignment="1">
      <alignment wrapText="1"/>
    </xf>
    <xf numFmtId="0" fontId="6" fillId="0" borderId="1" xfId="2" applyFont="1" applyBorder="1" applyAlignment="1">
      <alignment horizontal="center" wrapText="1"/>
    </xf>
    <xf numFmtId="0" fontId="7" fillId="0" borderId="0" xfId="2" applyFont="1"/>
    <xf numFmtId="164" fontId="6" fillId="0" borderId="1" xfId="2" applyNumberFormat="1" applyFont="1" applyBorder="1" applyAlignment="1">
      <alignment horizontal="center" wrapText="1"/>
    </xf>
    <xf numFmtId="0" fontId="6" fillId="0" borderId="0" xfId="2" applyFont="1" applyAlignment="1">
      <alignment wrapText="1"/>
    </xf>
    <xf numFmtId="0" fontId="9" fillId="0" borderId="0" xfId="4" applyFont="1" applyAlignment="1">
      <alignment horizontal="center"/>
    </xf>
    <xf numFmtId="0" fontId="10" fillId="0" borderId="0" xfId="4" applyFont="1"/>
    <xf numFmtId="0" fontId="6" fillId="0" borderId="0" xfId="2" applyFont="1" applyAlignment="1">
      <alignment horizontal="left"/>
    </xf>
    <xf numFmtId="0" fontId="6" fillId="0" borderId="0" xfId="2" quotePrefix="1" applyFont="1" applyAlignment="1">
      <alignment horizontal="left"/>
    </xf>
    <xf numFmtId="166" fontId="6" fillId="0" borderId="0" xfId="2" quotePrefix="1" applyNumberFormat="1" applyFont="1" applyAlignment="1">
      <alignment horizontal="center"/>
    </xf>
    <xf numFmtId="0" fontId="6" fillId="0" borderId="1" xfId="2" applyFont="1" applyBorder="1" applyAlignment="1">
      <alignment horizontal="center"/>
    </xf>
    <xf numFmtId="166" fontId="6" fillId="0" borderId="1" xfId="2" quotePrefix="1" applyNumberFormat="1" applyFont="1" applyBorder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right"/>
    </xf>
    <xf numFmtId="0" fontId="6" fillId="0" borderId="2" xfId="2" applyFont="1" applyBorder="1" applyAlignment="1">
      <alignment horizontal="center"/>
    </xf>
    <xf numFmtId="166" fontId="6" fillId="0" borderId="2" xfId="2" applyNumberFormat="1" applyFont="1" applyBorder="1" applyAlignment="1">
      <alignment horizontal="center"/>
    </xf>
    <xf numFmtId="0" fontId="11" fillId="0" borderId="0" xfId="5" quotePrefix="1" applyFont="1" applyAlignment="1">
      <alignment horizontal="right"/>
    </xf>
    <xf numFmtId="0" fontId="11" fillId="0" borderId="0" xfId="5" applyFont="1"/>
    <xf numFmtId="0" fontId="6" fillId="0" borderId="0" xfId="2" applyFont="1" applyAlignment="1">
      <alignment horizontal="right"/>
    </xf>
    <xf numFmtId="0" fontId="6" fillId="0" borderId="0" xfId="2" applyFont="1" applyBorder="1" applyAlignment="1">
      <alignment horizontal="centerContinuous"/>
    </xf>
    <xf numFmtId="165" fontId="6" fillId="0" borderId="0" xfId="2" applyNumberFormat="1" applyFont="1" applyBorder="1" applyAlignment="1">
      <alignment horizontal="centerContinuous"/>
    </xf>
    <xf numFmtId="0" fontId="6" fillId="0" borderId="0" xfId="2" applyFont="1" applyBorder="1"/>
    <xf numFmtId="0" fontId="5" fillId="0" borderId="0" xfId="0" applyFont="1" applyBorder="1"/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/>
    </xf>
    <xf numFmtId="0" fontId="11" fillId="0" borderId="0" xfId="3" applyFont="1" applyAlignment="1">
      <alignment horizontal="center"/>
    </xf>
    <xf numFmtId="0" fontId="7" fillId="0" borderId="0" xfId="2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"/>
    </xf>
    <xf numFmtId="0" fontId="8" fillId="0" borderId="0" xfId="6" applyFont="1" applyAlignment="1">
      <alignment horizontal="center"/>
    </xf>
    <xf numFmtId="0" fontId="6" fillId="0" borderId="0" xfId="2" applyFont="1" applyAlignment="1">
      <alignment horizontal="center" wrapText="1"/>
    </xf>
    <xf numFmtId="0" fontId="8" fillId="0" borderId="0" xfId="6" applyFont="1" applyAlignment="1">
      <alignment horizontal="center" wrapText="1"/>
    </xf>
    <xf numFmtId="167" fontId="8" fillId="0" borderId="0" xfId="6" applyNumberFormat="1" applyFont="1"/>
    <xf numFmtId="43" fontId="8" fillId="0" borderId="0" xfId="7" applyFont="1" applyFill="1"/>
    <xf numFmtId="43" fontId="8" fillId="0" borderId="0" xfId="7" applyFont="1" applyFill="1" applyBorder="1"/>
    <xf numFmtId="43" fontId="6" fillId="0" borderId="0" xfId="7" applyFont="1" applyFill="1" applyAlignment="1"/>
    <xf numFmtId="43" fontId="6" fillId="0" borderId="0" xfId="7" applyFont="1" applyFill="1" applyBorder="1" applyAlignment="1"/>
    <xf numFmtId="43" fontId="8" fillId="0" borderId="1" xfId="7" applyFont="1" applyFill="1" applyBorder="1"/>
    <xf numFmtId="43" fontId="6" fillId="0" borderId="2" xfId="2" applyNumberFormat="1" applyFont="1" applyBorder="1"/>
    <xf numFmtId="0" fontId="8" fillId="0" borderId="0" xfId="0" applyFont="1"/>
    <xf numFmtId="9" fontId="6" fillId="0" borderId="0" xfId="2" quotePrefix="1" applyNumberFormat="1" applyFont="1"/>
    <xf numFmtId="0" fontId="6" fillId="0" borderId="0" xfId="2" quotePrefix="1" applyFont="1"/>
    <xf numFmtId="43" fontId="6" fillId="0" borderId="0" xfId="2" applyNumberFormat="1" applyFont="1"/>
    <xf numFmtId="0" fontId="6" fillId="0" borderId="0" xfId="2" quotePrefix="1" applyFont="1" applyAlignment="1">
      <alignment horizontal="right"/>
    </xf>
    <xf numFmtId="0" fontId="6" fillId="0" borderId="0" xfId="2" applyFont="1" applyAlignment="1">
      <alignment horizontal="left" indent="1"/>
    </xf>
    <xf numFmtId="10" fontId="6" fillId="0" borderId="0" xfId="1" applyNumberFormat="1" applyFont="1" applyFill="1" applyBorder="1" applyAlignment="1">
      <alignment horizontal="center"/>
    </xf>
    <xf numFmtId="43" fontId="6" fillId="0" borderId="1" xfId="7" applyFont="1" applyFill="1" applyBorder="1" applyAlignment="1"/>
    <xf numFmtId="9" fontId="5" fillId="0" borderId="0" xfId="0" applyNumberFormat="1" applyFont="1"/>
    <xf numFmtId="9" fontId="5" fillId="0" borderId="0" xfId="1" applyFont="1"/>
    <xf numFmtId="10" fontId="6" fillId="0" borderId="1" xfId="1" applyNumberFormat="1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8" fillId="0" borderId="1" xfId="6" applyFont="1" applyBorder="1" applyAlignment="1">
      <alignment horizontal="center" wrapText="1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wrapText="1"/>
    </xf>
    <xf numFmtId="0" fontId="5" fillId="0" borderId="0" xfId="0" applyFont="1" applyAlignment="1">
      <alignment horizontal="center"/>
    </xf>
  </cellXfs>
  <cellStyles count="9">
    <cellStyle name="Comma 2" xfId="7" xr:uid="{223EC3E3-DD82-429B-9D85-E3E95B04293A}"/>
    <cellStyle name="Normal" xfId="0" builtinId="0"/>
    <cellStyle name="Normal 13" xfId="3" xr:uid="{644C35B8-D16C-4C8A-A669-D84FD958AD6F}"/>
    <cellStyle name="Normal 13 10 2" xfId="6" xr:uid="{7C6162C1-9168-428D-86B5-F3A64B6535BA}"/>
    <cellStyle name="Normal 13 5 4" xfId="5" xr:uid="{A5423DDB-9863-405D-BCFE-E95E64F5C20D}"/>
    <cellStyle name="Normal 2" xfId="2" xr:uid="{36DFDEC4-BEAD-4A59-869D-8707F3CF657D}"/>
    <cellStyle name="Normal 68" xfId="4" xr:uid="{7002A7FC-E216-4E3B-81E3-D82550EB6E24}"/>
    <cellStyle name="Normal 68 2" xfId="8" xr:uid="{B25B864B-BEB7-4146-90DE-5C71C99E395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61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customXml" Target="../customXml/item3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\ANNLRPTS\WY\98\GA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LATE\Testimony%20Templates\Econ.%20data%20&amp;%20graphs\Testimony%20draft%20to%20be%20updated\historical.Graphs-testimony%20ready-revis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yanKucan\Box%20Sync\Projects%20-%20Sussex\16.1246%20Dominion%20NC%20ROE\Rebuttal%20Testimony\Supporting%20Analyses\forward%20interpolated%20yield%20curv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\Annual%20Rpts\WY\2000\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5964-my.sharepoint.com/TEMPLATE/Testimony%20Templates/Econ.%20data%20&amp;%20graphs/Testimony%20draft%20to%20be%20updated/historical.Graphs-testimony%20ready-revis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EMPLATE\Testimony%20Templates\Econ.%20data%20&amp;%20graphs\Testimony%20draft%20to%20be%20updated\historical.Graphs-testimony%20ready-revis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LATE\Testimony%20Templates\Econ.%20data%20&amp;%20graphs\Testimony%20draft%20to%20be%20updated\historical.Graphs-testimony%20ready-revis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2r7\names.wk4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5964-my.sharepoint.com/Electric/2014%20Rate%20Cases/Final%20Schedules/historical.Graphs-testimony%20ready-revised%20update-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45R8\NAMES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as\MGE\MGE%20GR-2006-0422\Schedules\Direct\Atmos%20Schedu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SPIEGEL-%23266564-v3-Risk_Premium_Adjustment_Exhibits_Updat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center\usg\Utility%20Services%20Data\13-0191%20-%20San%20Jose%20Water%20(09)(PMA)\13-0172%20-%20Missouri%20American%20(PMA)\Rebuttal\Janous'%20Corrected%20CAP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ylan%20D'Ascendis\Box%20Sync\Return%20on%20Equity\ROE%20Models\Bloomberg\Bloomberg%20output\Beta%20Workboo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oomberg\Box%20Sync\Return%20on%20Equity\ROE%20Models\Bloomberg\Beta%20Workbook.xls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microsoft.com/office/2019/04/relationships/externalLinkLongPath" Target="https://appriver3651005964-my.sharepoint.com/Users/RBOld/Library/Mobile%20Documents/com~apple~CloudDocs/Green%20Mountain%20Power%202017%20Rate%20Case/Baudino%20Work%20Papers%20and%20Exhibits/192.168.1.15/ceadata/FINANC/AFUDC/AFUDC%202002/AFUDC2002%20Forecast%20All%20Cos%20Act.%20thru%20Mar.xls?E4186BD9" TargetMode="External"/><Relationship Id="rId1" Type="http://schemas.openxmlformats.org/officeDocument/2006/relationships/externalLinkPath" Target="file:///\\E4186BD9\AFUDC2002%20Forecast%20All%20Cos%20Act.%20thru%20Ma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ylan%20D'Ascendis\Box%20Sync\Projects%20-%20ScottMadden\335-003%20Aqua%20IL%20ROR%20Study\Rebuttal\Freetly%20WP%20SM%20Modified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HP%20v125w\FPL%202012%20Rate%20Case\Baudino%20Testimony%20and%20Work%20Papers\TREASURY%20(AVERA)%20-%20OPC%203rd%20POD.3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amPerry\Documents\My%20Box%20Files\Return%20on%20Equity\ROE%20Models\Business%20Segment%20Data\2013\Business%20Segment%20Data%202013_5_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D\MTGAS\2014%20Case\2014%20RateDesignMT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5964-my.sharepoint.com/Users/combswr/AppData/Local/Microsoft/Windows/Temporary%20Internet%20Files/Content.Outlook/PPC0MUZ5/Okla%20COS%20Model%20TYE%2012-31-2010%20(FILED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howard\Box%20Sync\Projects%20-%20ScottMadden\335-005%20Aqua%20NC%20ROR%20Study\Opposition\Cooper%20Aqua%20Sub%20497%20Exhibit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ey\Shares\PLDocs\JAL\8975\Database\13107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Frej\2009%20-%202010%20Utilities%20Inc%20rate%20cases\Water%20Sample\09-0548-549%20UI%20water%20sample%20non-constant%20DCF%20-%20growth%20test%2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evert\My%20Documents\DATA\Sussex\Model\Proxy%20group%20screen%20as%20of%2011-30-201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s1298\AJK.xlw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center\usg\Utility%20Services%20Data\13-0194%20-%20Illinois%20Amer.%20(09)(PMA)\Exhibit%20IL%20Ame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scendis\Box%20Sync\Projects%20-%20ScottMadden\369-004%20USI%20Water%20&amp;%20Sewer%20IL%20ROR%20Study\Rebuttal\Exhibit\Final%20Exhibits%20&amp;%20elec.%20WP\PMA%20Rebuttal%20Exhibit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ey\Shares\Documents%20and%20Settings\Mga\Local%20Settings\Temporary%20Internet%20Files\OLK1A\Selection_skk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2r8\NAMES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\PGA\2002\May%20Fil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nnifer%20Nelson\Box%20Sync\Projects\15.1192%20PNM%20ROE%20Testimony%20Re-filing\August%202015%20Filing\Direct%20Testimony\Supporting%20Analysis\Capital%20Structure%20Q4201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Ledger%20Accounting\ADI%20Vouchers\Amanda's%20ADI%20Vouchers\FY2013\January%202013\Uploaded\010-109%20MTM%20Jan-1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uce\Local%20Settings\Temporary%20Internet%20Files\OLK66\MD%209311%20Bill%20Comp%20TBO%20v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Frej\2009%20-%202010%20Utilities%20Inc%20rate%20cases\Utility%20Sample\09-0548-549%20UI%20utility%20sample%20non-constant%20DCF%20growth%20test%202.xls" TargetMode="External"/></Relationships>
</file>

<file path=xl/externalLinks/_rels/externalLink45.xml.rels><?xml version="1.0" encoding="UTF-8" standalone="yes"?>
<Relationships xmlns="http://schemas.openxmlformats.org/package/2006/relationships"><Relationship Id="rId2" Type="http://schemas.microsoft.com/office/2019/04/relationships/externalLinkLongPath" Target="/Documents%20and%20Settings/Bruce/Local%20Settings/Temporary%20Internet%20Files/OLK66/&#1053;&#1086;&#1074;&#1099;&#1081;%20&#1084;&#1086;&#1079;&#1075;&#1072;Users/timoliver/Dropbox/.dropbox.cache/2011-07-26/Staff%20DR%205-1%20Hanley%20Electronic%20Exhs%20(BRO)%20(deleted%204e2d0f62-deafd-11986140).xlsx?C620F7A3" TargetMode="External"/><Relationship Id="rId1" Type="http://schemas.openxmlformats.org/officeDocument/2006/relationships/externalLinkPath" Target="file:///\\C620F7A3\Staff%20DR%205-1%20Hanley%20Electronic%20Exhs%20(BRO)%20(deleted%204e2d0f62-deafd-11986140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ey\Shares\PLDocs\JAL\8767\Exhibit\Selection%20-%20Wepc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Hannes%20Pfeifenberger\Local%20Settings\Temporary%20Internet%20Files\OLKCC\1134_Whistling_In_The_Wind\wks\Filed%20Items%20May%208%202002\1134%20Electric%202002%20DCF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lm8149\Local%20Settings\Temporary%20Internet%20Files\OLK5C\Cost%20of%20Capital%20estimated%2012-31-04%20(1-24-05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audino\Desktop\LGE:KU%202012%20Rate%20Case\Baudino%20Testimony%20and%20Work%20Papers\Avera%20Work%20Papers\LGE_KIUC_Att_1-010_(004)_WEA_2-10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\Profiles\kms7245\Local%20Settings\Temporary%20Internet%20Files\OLK8D\Cost%20of%20Capital%20estimated%2012-31-03%20Preliminary%20(1-21-04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center\Utility%20Services%20Data\13-0191%20-%20San%20Jose%20Water%20(09)(PMA)\13-0172%20-%20Missouri%20American%20(PMA)\Rebuttal\Janous'%20Corrected%20CAP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\94E3\BASERE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orma%202001%201.0f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. Info."/>
      <sheetName val="Gen. Info."/>
      <sheetName val="Mngrs &amp; Offcrs"/>
      <sheetName val="Directors"/>
      <sheetName val="Long Term Debt"/>
      <sheetName val="Dividends"/>
      <sheetName val="Plant in Ser"/>
      <sheetName val="Depr."/>
      <sheetName val="Inc Stmnt"/>
      <sheetName val="Taxes Other"/>
      <sheetName val="Balance Sheet"/>
      <sheetName val="Liability Ins"/>
      <sheetName val="Miles of Line"/>
      <sheetName val="Gas Purchased &amp; Sold"/>
      <sheetName val="Dedication Res."/>
      <sheetName val="Emer. Curt. &amp; IRP"/>
      <sheetName val="Imprt Chngs"/>
      <sheetName val="Plnt Add-Ret-17a"/>
      <sheetName val="Fin Chngs (pg 17b)"/>
      <sheetName val="Oa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_curve"/>
      <sheetName val="FRWD VS INTERP"/>
      <sheetName val="Chart X Fwd vs Spot 27 year"/>
    </sheet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en. Info."/>
      <sheetName val="Co. Info."/>
      <sheetName val="Mngrs &amp; Offcrs"/>
      <sheetName val="Directors"/>
      <sheetName val="Long Term Debt"/>
      <sheetName val="Dividends"/>
      <sheetName val="Plant in Ser"/>
      <sheetName val="Depr."/>
      <sheetName val="Inc Stmnt"/>
      <sheetName val="Taxes Other"/>
      <sheetName val="Balance Sheet"/>
      <sheetName val="Liability Ins"/>
      <sheetName val="Miles of Line"/>
      <sheetName val="Gas Purchased &amp; Sold"/>
      <sheetName val="Dedication Res."/>
      <sheetName val="Emer. Curt. &amp; IRP"/>
      <sheetName val="Imprt Chngs"/>
      <sheetName val="Plnt Add-Ret-17a"/>
      <sheetName val="Fin Chngs (pg 17b)"/>
      <sheetName val="Oa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verage Spreads"/>
      <sheetName val="BondsOnline Data"/>
      <sheetName val="Moody's Bond Yield Data"/>
      <sheetName val="Discount Rate "/>
      <sheetName val="Chart1"/>
      <sheetName val="Prime Rate"/>
      <sheetName val="Chart2"/>
      <sheetName val="Inflation"/>
      <sheetName val="Chart3"/>
      <sheetName val="Utility Bonds"/>
      <sheetName val="30 Yr. Bonds"/>
      <sheetName val="Chart4"/>
      <sheetName val="Chart5"/>
      <sheetName val="Chart6"/>
      <sheetName val="Compatibility Report"/>
      <sheetName val="Sheet1"/>
      <sheetName val="Sheet2"/>
    </sheetNames>
    <sheetDataSet>
      <sheetData sheetId="0">
        <row r="6">
          <cell r="B6" t="str">
            <v xml:space="preserve"> 80</v>
          </cell>
        </row>
      </sheetData>
      <sheetData sheetId="1"/>
      <sheetData sheetId="2"/>
      <sheetData sheetId="3">
        <row r="14">
          <cell r="A14">
            <v>6941</v>
          </cell>
        </row>
      </sheetData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ata"/>
      <sheetName val="Moody's Bond Yield Data"/>
      <sheetName val="Cover"/>
      <sheetName val="List"/>
      <sheetName val="Discount Rate"/>
      <sheetName val="Prime Rate"/>
      <sheetName val="Inflation"/>
      <sheetName val="Moody's"/>
      <sheetName val="30 Yr. Bonds"/>
      <sheetName val="Discount Chart"/>
      <sheetName val="Inflation Chart"/>
      <sheetName val="Moody's T-Bond Chart"/>
      <sheetName val="Moody's Spread Chart"/>
      <sheetName val="Moody's Baa Bond Yields Chart"/>
      <sheetName val="Econ Est &amp; Proj"/>
      <sheetName val="Hist. Cap Stru Atmos"/>
      <sheetName val="Ratios"/>
      <sheetName val="Cap. Struct."/>
      <sheetName val="LTD Rate"/>
      <sheetName val="STD Rate"/>
      <sheetName val="Comp. Co Criteria"/>
      <sheetName val="Ticker - Distr."/>
      <sheetName val="10-yr. Historical Growth"/>
      <sheetName val="5-yr. historical growth"/>
      <sheetName val="Avg 5-year and 10-year"/>
      <sheetName val="Comparable Projected Growth"/>
      <sheetName val="Comparable Stock Prices"/>
      <sheetName val="Comp DCF"/>
      <sheetName val="Comp CAPM"/>
      <sheetName val="Comp. Ratios"/>
      <sheetName val="RR"/>
      <sheetName val="WACC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I30">
            <v>8.4</v>
          </cell>
          <cell r="K30">
            <v>12</v>
          </cell>
          <cell r="O30">
            <v>2.5099999999999998</v>
          </cell>
          <cell r="P30">
            <v>1.5240553745928338</v>
          </cell>
        </row>
        <row r="31">
          <cell r="C31">
            <v>14.22</v>
          </cell>
          <cell r="E31">
            <v>16.72</v>
          </cell>
          <cell r="I31">
            <v>7.6</v>
          </cell>
          <cell r="K31">
            <v>12</v>
          </cell>
          <cell r="O31">
            <v>2.4999999999999982</v>
          </cell>
          <cell r="P31">
            <v>1.5240553745928338</v>
          </cell>
        </row>
        <row r="32">
          <cell r="C32">
            <v>13.53</v>
          </cell>
          <cell r="E32">
            <v>16.07</v>
          </cell>
          <cell r="I32">
            <v>6.8</v>
          </cell>
          <cell r="K32">
            <v>12</v>
          </cell>
          <cell r="O32">
            <v>2.5400000000000009</v>
          </cell>
          <cell r="P32">
            <v>1.5240553745928338</v>
          </cell>
        </row>
        <row r="33">
          <cell r="C33">
            <v>13.37</v>
          </cell>
          <cell r="E33">
            <v>15.82</v>
          </cell>
          <cell r="I33">
            <v>6.5</v>
          </cell>
          <cell r="K33">
            <v>12</v>
          </cell>
          <cell r="O33">
            <v>2.4500000000000011</v>
          </cell>
          <cell r="P33">
            <v>1.5240553745928338</v>
          </cell>
        </row>
        <row r="34">
          <cell r="C34">
            <v>13.24</v>
          </cell>
          <cell r="E34">
            <v>15.6</v>
          </cell>
          <cell r="I34">
            <v>6.7</v>
          </cell>
          <cell r="K34">
            <v>12</v>
          </cell>
          <cell r="O34">
            <v>2.3599999999999994</v>
          </cell>
          <cell r="P34">
            <v>1.5240553745928338</v>
          </cell>
        </row>
        <row r="35">
          <cell r="C35">
            <v>13.92</v>
          </cell>
          <cell r="E35">
            <v>16.18</v>
          </cell>
          <cell r="I35">
            <v>7.1</v>
          </cell>
          <cell r="K35">
            <v>12</v>
          </cell>
          <cell r="O35">
            <v>2.2599999999999998</v>
          </cell>
          <cell r="P35">
            <v>1.5240553745928338</v>
          </cell>
        </row>
        <row r="36">
          <cell r="C36">
            <v>13.55</v>
          </cell>
          <cell r="E36">
            <v>16.04</v>
          </cell>
          <cell r="I36">
            <v>6.4</v>
          </cell>
          <cell r="K36">
            <v>11</v>
          </cell>
          <cell r="O36">
            <v>2.4899999999999984</v>
          </cell>
          <cell r="P36">
            <v>1.5240553745928338</v>
          </cell>
        </row>
        <row r="37">
          <cell r="C37">
            <v>12.77</v>
          </cell>
          <cell r="E37">
            <v>15.22</v>
          </cell>
          <cell r="I37">
            <v>5.9</v>
          </cell>
          <cell r="K37">
            <v>10</v>
          </cell>
          <cell r="O37">
            <v>2.4500000000000011</v>
          </cell>
          <cell r="P37">
            <v>1.5240553745928338</v>
          </cell>
        </row>
        <row r="38">
          <cell r="C38">
            <v>12.07</v>
          </cell>
          <cell r="E38">
            <v>14.56</v>
          </cell>
          <cell r="I38">
            <v>5</v>
          </cell>
          <cell r="K38">
            <v>9.5</v>
          </cell>
          <cell r="O38">
            <v>2.4900000000000002</v>
          </cell>
          <cell r="P38">
            <v>1.5240553745928338</v>
          </cell>
        </row>
        <row r="39">
          <cell r="C39">
            <v>11.17</v>
          </cell>
          <cell r="E39">
            <v>13.88</v>
          </cell>
          <cell r="I39">
            <v>5.0999999999999996</v>
          </cell>
          <cell r="K39">
            <v>9</v>
          </cell>
          <cell r="O39">
            <v>2.7100000000000009</v>
          </cell>
          <cell r="P39">
            <v>1.5240553745928338</v>
          </cell>
        </row>
        <row r="40">
          <cell r="C40">
            <v>10.54</v>
          </cell>
          <cell r="E40">
            <v>13.58</v>
          </cell>
          <cell r="I40">
            <v>4.5999999999999996</v>
          </cell>
          <cell r="K40">
            <v>9</v>
          </cell>
          <cell r="O40">
            <v>3.0400000000000009</v>
          </cell>
          <cell r="P40">
            <v>1.5240553745928338</v>
          </cell>
        </row>
        <row r="41">
          <cell r="C41">
            <v>10.54</v>
          </cell>
          <cell r="E41">
            <v>13.55</v>
          </cell>
          <cell r="I41">
            <v>3.8</v>
          </cell>
          <cell r="K41">
            <v>8.5</v>
          </cell>
          <cell r="O41">
            <v>3.0100000000000016</v>
          </cell>
          <cell r="P41">
            <v>1.5240553745928338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I42">
            <v>3.7</v>
          </cell>
          <cell r="K42">
            <v>8.5</v>
          </cell>
          <cell r="O42">
            <v>2.83</v>
          </cell>
          <cell r="P42">
            <v>1.5240553745928338</v>
          </cell>
        </row>
        <row r="43">
          <cell r="C43">
            <v>10.88</v>
          </cell>
          <cell r="E43">
            <v>13.6</v>
          </cell>
          <cell r="I43">
            <v>3.5</v>
          </cell>
          <cell r="K43">
            <v>8.5</v>
          </cell>
          <cell r="O43">
            <v>2.7199999999999989</v>
          </cell>
          <cell r="P43">
            <v>1.5240553745928338</v>
          </cell>
        </row>
        <row r="44">
          <cell r="C44">
            <v>10.63</v>
          </cell>
          <cell r="E44">
            <v>13.28</v>
          </cell>
          <cell r="I44">
            <v>3.6</v>
          </cell>
          <cell r="K44">
            <v>8.5</v>
          </cell>
          <cell r="O44">
            <v>2.6499999999999986</v>
          </cell>
          <cell r="P44">
            <v>1.5240553745928338</v>
          </cell>
        </row>
        <row r="45">
          <cell r="C45">
            <v>10.48</v>
          </cell>
          <cell r="E45">
            <v>13.03</v>
          </cell>
          <cell r="I45">
            <v>3.9</v>
          </cell>
          <cell r="K45">
            <v>8.5</v>
          </cell>
          <cell r="O45">
            <v>2.5499999999999989</v>
          </cell>
          <cell r="P45">
            <v>1.5240553745928338</v>
          </cell>
        </row>
        <row r="46">
          <cell r="C46">
            <v>10.53</v>
          </cell>
          <cell r="E46">
            <v>13</v>
          </cell>
          <cell r="I46">
            <v>3.5</v>
          </cell>
          <cell r="K46">
            <v>8.5</v>
          </cell>
          <cell r="O46">
            <v>2.4700000000000006</v>
          </cell>
          <cell r="P46">
            <v>1.5240553745928338</v>
          </cell>
        </row>
        <row r="47">
          <cell r="C47">
            <v>10.93</v>
          </cell>
          <cell r="E47">
            <v>13.17</v>
          </cell>
          <cell r="I47">
            <v>2.6</v>
          </cell>
          <cell r="K47">
            <v>8.5</v>
          </cell>
          <cell r="O47">
            <v>2.2400000000000002</v>
          </cell>
          <cell r="P47">
            <v>1.5240553745928338</v>
          </cell>
        </row>
        <row r="48">
          <cell r="C48">
            <v>11.4</v>
          </cell>
          <cell r="E48">
            <v>13.28</v>
          </cell>
          <cell r="I48">
            <v>2.5</v>
          </cell>
          <cell r="K48">
            <v>8.5</v>
          </cell>
          <cell r="O48">
            <v>1.879999999999999</v>
          </cell>
          <cell r="P48">
            <v>1.5240553745928338</v>
          </cell>
        </row>
        <row r="49">
          <cell r="C49">
            <v>11.82</v>
          </cell>
          <cell r="E49">
            <v>13.5</v>
          </cell>
          <cell r="I49">
            <v>2.6</v>
          </cell>
          <cell r="K49">
            <v>8.5</v>
          </cell>
          <cell r="O49">
            <v>1.6799999999999997</v>
          </cell>
          <cell r="P49">
            <v>1.5240553745928338</v>
          </cell>
        </row>
        <row r="50">
          <cell r="C50">
            <v>11.63</v>
          </cell>
          <cell r="E50">
            <v>13.35</v>
          </cell>
          <cell r="I50">
            <v>2.9</v>
          </cell>
          <cell r="K50">
            <v>8.5</v>
          </cell>
          <cell r="O50">
            <v>1.7199999999999989</v>
          </cell>
          <cell r="P50">
            <v>1.5240553745928338</v>
          </cell>
        </row>
        <row r="51">
          <cell r="C51">
            <v>11.58</v>
          </cell>
          <cell r="E51">
            <v>13.19</v>
          </cell>
          <cell r="I51">
            <v>2.9</v>
          </cell>
          <cell r="K51">
            <v>8.5</v>
          </cell>
          <cell r="O51">
            <v>1.6099999999999994</v>
          </cell>
          <cell r="P51">
            <v>1.5240553745928338</v>
          </cell>
        </row>
        <row r="52">
          <cell r="C52">
            <v>11.75</v>
          </cell>
          <cell r="E52">
            <v>13.33</v>
          </cell>
          <cell r="I52">
            <v>3.3</v>
          </cell>
          <cell r="K52">
            <v>8.5</v>
          </cell>
          <cell r="O52">
            <v>1.58</v>
          </cell>
          <cell r="P52">
            <v>1.5240553745928338</v>
          </cell>
        </row>
        <row r="53">
          <cell r="C53">
            <v>11.88</v>
          </cell>
          <cell r="E53">
            <v>13.48</v>
          </cell>
          <cell r="I53">
            <v>3.8</v>
          </cell>
          <cell r="K53">
            <v>8.5</v>
          </cell>
          <cell r="O53">
            <v>1.5999999999999996</v>
          </cell>
          <cell r="P53">
            <v>1.5240553745928338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I54">
            <v>4.2</v>
          </cell>
          <cell r="K54">
            <v>8.5</v>
          </cell>
          <cell r="O54">
            <v>1.6500000000000004</v>
          </cell>
          <cell r="P54">
            <v>1.5240553745928338</v>
          </cell>
        </row>
        <row r="55">
          <cell r="C55">
            <v>11.95</v>
          </cell>
          <cell r="E55">
            <v>13.5</v>
          </cell>
          <cell r="I55">
            <v>4.5999999999999996</v>
          </cell>
          <cell r="K55">
            <v>8.5</v>
          </cell>
          <cell r="O55">
            <v>1.5500000000000007</v>
          </cell>
          <cell r="P55">
            <v>1.5240553745928338</v>
          </cell>
        </row>
        <row r="56">
          <cell r="C56">
            <v>12.38</v>
          </cell>
          <cell r="E56">
            <v>14.03</v>
          </cell>
          <cell r="I56">
            <v>4.8</v>
          </cell>
          <cell r="K56">
            <v>8.5</v>
          </cell>
          <cell r="O56">
            <v>1.6499999999999986</v>
          </cell>
          <cell r="P56">
            <v>1.5240553745928338</v>
          </cell>
        </row>
        <row r="57">
          <cell r="C57">
            <v>12.65</v>
          </cell>
          <cell r="E57">
            <v>14.3</v>
          </cell>
          <cell r="I57">
            <v>4.5999999999999996</v>
          </cell>
          <cell r="K57">
            <v>9</v>
          </cell>
          <cell r="O57">
            <v>1.6500000000000004</v>
          </cell>
          <cell r="P57">
            <v>1.5240553745928338</v>
          </cell>
        </row>
        <row r="58">
          <cell r="C58">
            <v>13.43</v>
          </cell>
          <cell r="E58">
            <v>14.95</v>
          </cell>
          <cell r="I58">
            <v>4.2</v>
          </cell>
          <cell r="K58">
            <v>9</v>
          </cell>
          <cell r="O58">
            <v>1.5199999999999996</v>
          </cell>
          <cell r="P58">
            <v>1.5240553745928338</v>
          </cell>
        </row>
        <row r="59">
          <cell r="C59">
            <v>13.44</v>
          </cell>
          <cell r="E59">
            <v>15.16</v>
          </cell>
          <cell r="I59">
            <v>4.2</v>
          </cell>
          <cell r="K59">
            <v>9</v>
          </cell>
          <cell r="O59">
            <v>1.7200000000000006</v>
          </cell>
          <cell r="P59">
            <v>1.5240553745928338</v>
          </cell>
        </row>
        <row r="60">
          <cell r="C60">
            <v>13.21</v>
          </cell>
          <cell r="E60">
            <v>14.92</v>
          </cell>
          <cell r="I60">
            <v>4.2</v>
          </cell>
          <cell r="K60">
            <v>9</v>
          </cell>
          <cell r="O60">
            <v>1.7099999999999991</v>
          </cell>
          <cell r="P60">
            <v>1.5240553745928338</v>
          </cell>
        </row>
        <row r="61">
          <cell r="C61">
            <v>12.54</v>
          </cell>
          <cell r="E61">
            <v>14.29</v>
          </cell>
          <cell r="I61">
            <v>4.3</v>
          </cell>
          <cell r="K61">
            <v>9</v>
          </cell>
          <cell r="O61">
            <v>1.75</v>
          </cell>
          <cell r="P61">
            <v>1.5240553745928338</v>
          </cell>
        </row>
        <row r="62">
          <cell r="C62">
            <v>12.29</v>
          </cell>
          <cell r="E62">
            <v>14.04</v>
          </cell>
          <cell r="I62">
            <v>4.3</v>
          </cell>
          <cell r="K62">
            <v>9</v>
          </cell>
          <cell r="O62">
            <v>1.75</v>
          </cell>
          <cell r="P62">
            <v>1.5240553745928338</v>
          </cell>
        </row>
        <row r="63">
          <cell r="C63">
            <v>11.98</v>
          </cell>
          <cell r="E63">
            <v>13.68</v>
          </cell>
          <cell r="I63">
            <v>4.3</v>
          </cell>
          <cell r="K63">
            <v>9</v>
          </cell>
          <cell r="O63">
            <v>1.6999999999999993</v>
          </cell>
          <cell r="P63">
            <v>1.5240553745928338</v>
          </cell>
        </row>
        <row r="64">
          <cell r="C64">
            <v>11.56</v>
          </cell>
          <cell r="E64">
            <v>13.15</v>
          </cell>
          <cell r="I64">
            <v>4.0999999999999996</v>
          </cell>
          <cell r="K64">
            <v>8.5</v>
          </cell>
          <cell r="O64">
            <v>1.5899999999999999</v>
          </cell>
          <cell r="P64">
            <v>1.5240553745928338</v>
          </cell>
        </row>
        <row r="65">
          <cell r="C65">
            <v>11.52</v>
          </cell>
          <cell r="E65">
            <v>12.96</v>
          </cell>
          <cell r="I65">
            <v>3.9</v>
          </cell>
          <cell r="K65">
            <v>8</v>
          </cell>
          <cell r="O65">
            <v>1.4400000000000013</v>
          </cell>
          <cell r="P65">
            <v>1.5240553745928338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I66">
            <v>3.5</v>
          </cell>
          <cell r="K66">
            <v>8</v>
          </cell>
          <cell r="O66">
            <v>1.4300000000000015</v>
          </cell>
          <cell r="P66">
            <v>1.5240553745928338</v>
          </cell>
        </row>
        <row r="67">
          <cell r="C67">
            <v>11.47</v>
          </cell>
          <cell r="E67">
            <v>13</v>
          </cell>
          <cell r="I67">
            <v>3.5</v>
          </cell>
          <cell r="K67">
            <v>8</v>
          </cell>
          <cell r="O67">
            <v>1.5299999999999994</v>
          </cell>
          <cell r="P67">
            <v>1.5240553745928338</v>
          </cell>
        </row>
        <row r="68">
          <cell r="C68">
            <v>11.81</v>
          </cell>
          <cell r="E68">
            <v>13.66</v>
          </cell>
          <cell r="I68">
            <v>3.7</v>
          </cell>
          <cell r="K68">
            <v>8</v>
          </cell>
          <cell r="O68">
            <v>1.8499999999999996</v>
          </cell>
          <cell r="P68">
            <v>1.5240553745928338</v>
          </cell>
        </row>
        <row r="69">
          <cell r="C69">
            <v>11.47</v>
          </cell>
          <cell r="E69">
            <v>13.42</v>
          </cell>
          <cell r="I69">
            <v>3.7</v>
          </cell>
          <cell r="K69">
            <v>8</v>
          </cell>
          <cell r="O69">
            <v>1.9499999999999993</v>
          </cell>
          <cell r="P69">
            <v>1.5240553745928338</v>
          </cell>
        </row>
        <row r="70">
          <cell r="C70">
            <v>11.05</v>
          </cell>
          <cell r="E70">
            <v>12.89</v>
          </cell>
          <cell r="I70">
            <v>3.8</v>
          </cell>
          <cell r="K70">
            <v>7.5</v>
          </cell>
          <cell r="O70">
            <v>1.8399999999999999</v>
          </cell>
          <cell r="P70">
            <v>1.5240553745928338</v>
          </cell>
        </row>
        <row r="71">
          <cell r="C71">
            <v>10.44</v>
          </cell>
          <cell r="E71">
            <v>11.91</v>
          </cell>
          <cell r="I71">
            <v>3.8</v>
          </cell>
          <cell r="K71">
            <v>7.5</v>
          </cell>
          <cell r="O71">
            <v>1.4700000000000006</v>
          </cell>
          <cell r="P71">
            <v>1.5240553745928338</v>
          </cell>
        </row>
        <row r="72">
          <cell r="C72">
            <v>10.5</v>
          </cell>
          <cell r="E72">
            <v>11.88</v>
          </cell>
          <cell r="I72">
            <v>3.6</v>
          </cell>
          <cell r="K72">
            <v>7.5</v>
          </cell>
          <cell r="O72">
            <v>1.3800000000000008</v>
          </cell>
          <cell r="P72">
            <v>1.5240553745928338</v>
          </cell>
        </row>
        <row r="73">
          <cell r="C73">
            <v>10.56</v>
          </cell>
          <cell r="E73">
            <v>11.93</v>
          </cell>
          <cell r="I73">
            <v>3.3</v>
          </cell>
          <cell r="K73">
            <v>7.5</v>
          </cell>
          <cell r="O73">
            <v>1.3699999999999992</v>
          </cell>
          <cell r="P73">
            <v>1.5240553745928338</v>
          </cell>
        </row>
        <row r="74">
          <cell r="C74">
            <v>10.61</v>
          </cell>
          <cell r="E74">
            <v>11.95</v>
          </cell>
          <cell r="I74">
            <v>3.1</v>
          </cell>
          <cell r="K74">
            <v>7.5</v>
          </cell>
          <cell r="O74">
            <v>1.3399999999999999</v>
          </cell>
          <cell r="P74">
            <v>1.5240553745928338</v>
          </cell>
        </row>
        <row r="75">
          <cell r="C75">
            <v>10.5</v>
          </cell>
          <cell r="E75">
            <v>11.84</v>
          </cell>
          <cell r="I75">
            <v>3.2</v>
          </cell>
          <cell r="K75">
            <v>7.5</v>
          </cell>
          <cell r="O75">
            <v>1.3399999999999999</v>
          </cell>
          <cell r="P75">
            <v>1.5240553745928338</v>
          </cell>
        </row>
        <row r="76">
          <cell r="C76">
            <v>10.06</v>
          </cell>
          <cell r="E76">
            <v>11.33</v>
          </cell>
          <cell r="I76">
            <v>3.5</v>
          </cell>
          <cell r="K76">
            <v>7.5</v>
          </cell>
          <cell r="O76">
            <v>1.2699999999999996</v>
          </cell>
          <cell r="P76">
            <v>1.5240553745928338</v>
          </cell>
        </row>
        <row r="77">
          <cell r="C77">
            <v>9.5399999999999991</v>
          </cell>
          <cell r="E77">
            <v>10.82</v>
          </cell>
          <cell r="I77">
            <v>3.8</v>
          </cell>
          <cell r="K77">
            <v>7.5</v>
          </cell>
          <cell r="O77">
            <v>1.2800000000000011</v>
          </cell>
          <cell r="P77">
            <v>1.5240553745928338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I78">
            <v>3.9</v>
          </cell>
          <cell r="K78">
            <v>7.5</v>
          </cell>
          <cell r="O78">
            <v>1.2599999999999998</v>
          </cell>
          <cell r="P78">
            <v>1.5240553745928338</v>
          </cell>
        </row>
        <row r="79">
          <cell r="C79">
            <v>8.93</v>
          </cell>
          <cell r="E79">
            <v>10.16</v>
          </cell>
          <cell r="I79">
            <v>3.1</v>
          </cell>
          <cell r="K79">
            <v>7.5</v>
          </cell>
          <cell r="O79">
            <v>1.2300000000000004</v>
          </cell>
          <cell r="P79">
            <v>1.5240553745928338</v>
          </cell>
        </row>
        <row r="80">
          <cell r="C80">
            <v>7.96</v>
          </cell>
          <cell r="E80">
            <v>9.33</v>
          </cell>
          <cell r="I80">
            <v>2.2999999999999998</v>
          </cell>
          <cell r="K80">
            <v>7</v>
          </cell>
          <cell r="O80">
            <v>1.37</v>
          </cell>
          <cell r="P80">
            <v>1.5240553745928338</v>
          </cell>
        </row>
        <row r="81">
          <cell r="C81">
            <v>7.39</v>
          </cell>
          <cell r="E81">
            <v>9.02</v>
          </cell>
          <cell r="I81">
            <v>1.6</v>
          </cell>
          <cell r="K81">
            <v>6.5</v>
          </cell>
          <cell r="O81">
            <v>1.63</v>
          </cell>
          <cell r="P81">
            <v>1.5240553745928338</v>
          </cell>
        </row>
        <row r="82">
          <cell r="C82">
            <v>7.52</v>
          </cell>
          <cell r="E82">
            <v>9.52</v>
          </cell>
          <cell r="I82">
            <v>1.5</v>
          </cell>
          <cell r="K82">
            <v>6.5</v>
          </cell>
          <cell r="O82">
            <v>2</v>
          </cell>
          <cell r="P82">
            <v>1.5240553745928338</v>
          </cell>
        </row>
        <row r="83">
          <cell r="C83">
            <v>7.57</v>
          </cell>
          <cell r="E83">
            <v>9.51</v>
          </cell>
          <cell r="I83">
            <v>1.8</v>
          </cell>
          <cell r="K83">
            <v>6.5</v>
          </cell>
          <cell r="O83">
            <v>1.9399999999999995</v>
          </cell>
          <cell r="P83">
            <v>1.5240553745928338</v>
          </cell>
        </row>
        <row r="84">
          <cell r="C84">
            <v>7.27</v>
          </cell>
          <cell r="E84">
            <v>9.19</v>
          </cell>
          <cell r="I84">
            <v>1.6</v>
          </cell>
          <cell r="K84">
            <v>6</v>
          </cell>
          <cell r="O84">
            <v>1.92</v>
          </cell>
          <cell r="P84">
            <v>1.5240553745928338</v>
          </cell>
        </row>
        <row r="85">
          <cell r="C85">
            <v>7.33</v>
          </cell>
          <cell r="E85">
            <v>9.15</v>
          </cell>
          <cell r="I85">
            <v>1.6</v>
          </cell>
          <cell r="K85">
            <v>5.5</v>
          </cell>
          <cell r="O85">
            <v>1.8200000000000003</v>
          </cell>
          <cell r="P85">
            <v>1.5240553745928338</v>
          </cell>
        </row>
        <row r="86">
          <cell r="C86">
            <v>7.62</v>
          </cell>
          <cell r="E86">
            <v>9.42</v>
          </cell>
          <cell r="I86">
            <v>1.8</v>
          </cell>
          <cell r="K86">
            <v>5.5</v>
          </cell>
          <cell r="O86">
            <v>1.7999999999999998</v>
          </cell>
          <cell r="P86">
            <v>1.5240553745928338</v>
          </cell>
        </row>
        <row r="87">
          <cell r="C87">
            <v>7.7</v>
          </cell>
          <cell r="E87">
            <v>9.39</v>
          </cell>
          <cell r="I87">
            <v>1.5</v>
          </cell>
          <cell r="K87">
            <v>5.5</v>
          </cell>
          <cell r="O87">
            <v>1.6900000000000004</v>
          </cell>
          <cell r="P87">
            <v>1.5240553745928338</v>
          </cell>
        </row>
        <row r="88">
          <cell r="C88">
            <v>7.52</v>
          </cell>
          <cell r="E88">
            <v>9.15</v>
          </cell>
          <cell r="I88">
            <v>1.3</v>
          </cell>
          <cell r="K88">
            <v>5.5</v>
          </cell>
          <cell r="O88">
            <v>1.6300000000000008</v>
          </cell>
          <cell r="P88">
            <v>1.5240553745928338</v>
          </cell>
        </row>
        <row r="89">
          <cell r="C89">
            <v>7.37</v>
          </cell>
          <cell r="E89">
            <v>8.9600000000000009</v>
          </cell>
          <cell r="I89">
            <v>1.1000000000000001</v>
          </cell>
          <cell r="K89">
            <v>5.5</v>
          </cell>
          <cell r="O89">
            <v>1.5900000000000007</v>
          </cell>
          <cell r="P89">
            <v>1.5240553745928338</v>
          </cell>
        </row>
        <row r="90">
          <cell r="B90">
            <v>87</v>
          </cell>
          <cell r="C90">
            <v>7.39</v>
          </cell>
          <cell r="E90">
            <v>8.77</v>
          </cell>
          <cell r="I90">
            <v>1.5</v>
          </cell>
          <cell r="K90">
            <v>5.5</v>
          </cell>
          <cell r="O90">
            <v>1.38</v>
          </cell>
          <cell r="P90">
            <v>1.5240553745928338</v>
          </cell>
        </row>
        <row r="91">
          <cell r="C91">
            <v>7.54</v>
          </cell>
          <cell r="E91">
            <v>8.81</v>
          </cell>
          <cell r="I91">
            <v>2.1</v>
          </cell>
          <cell r="K91">
            <v>5.5</v>
          </cell>
          <cell r="O91">
            <v>1.2700000000000005</v>
          </cell>
          <cell r="P91">
            <v>1.5240553745928338</v>
          </cell>
        </row>
        <row r="92">
          <cell r="C92">
            <v>7.55</v>
          </cell>
          <cell r="E92">
            <v>8.75</v>
          </cell>
          <cell r="I92">
            <v>3</v>
          </cell>
          <cell r="K92">
            <v>5.5</v>
          </cell>
          <cell r="O92">
            <v>1.2000000000000002</v>
          </cell>
          <cell r="P92">
            <v>1.5240553745928338</v>
          </cell>
        </row>
        <row r="93">
          <cell r="C93">
            <v>8.25</v>
          </cell>
          <cell r="E93">
            <v>9.3000000000000007</v>
          </cell>
          <cell r="I93">
            <v>3.8</v>
          </cell>
          <cell r="K93">
            <v>5.5</v>
          </cell>
          <cell r="O93">
            <v>1.0500000000000007</v>
          </cell>
          <cell r="P93">
            <v>1.5240553745928338</v>
          </cell>
        </row>
        <row r="94">
          <cell r="C94">
            <v>8.7799999999999994</v>
          </cell>
          <cell r="E94">
            <v>9.82</v>
          </cell>
          <cell r="I94">
            <v>3.9</v>
          </cell>
          <cell r="K94">
            <v>5.5</v>
          </cell>
          <cell r="O94">
            <v>1.0400000000000009</v>
          </cell>
          <cell r="P94">
            <v>1.5240553745928338</v>
          </cell>
        </row>
        <row r="95">
          <cell r="C95">
            <v>8.57</v>
          </cell>
          <cell r="E95">
            <v>9.8699999999999992</v>
          </cell>
          <cell r="I95">
            <v>3.7</v>
          </cell>
          <cell r="K95">
            <v>5.5</v>
          </cell>
          <cell r="O95">
            <v>1.2999999999999989</v>
          </cell>
          <cell r="P95">
            <v>1.5240553745928338</v>
          </cell>
        </row>
        <row r="96">
          <cell r="C96">
            <v>8.64</v>
          </cell>
          <cell r="E96">
            <v>10.01</v>
          </cell>
          <cell r="I96">
            <v>3.9</v>
          </cell>
          <cell r="K96">
            <v>5.5</v>
          </cell>
          <cell r="O96">
            <v>1.3699999999999992</v>
          </cell>
          <cell r="P96">
            <v>1.5240553745928338</v>
          </cell>
        </row>
        <row r="97">
          <cell r="C97">
            <v>8.9700000000000006</v>
          </cell>
          <cell r="E97">
            <v>10.33</v>
          </cell>
          <cell r="I97">
            <v>4.3</v>
          </cell>
          <cell r="K97">
            <v>5.5</v>
          </cell>
          <cell r="O97">
            <v>1.3599999999999994</v>
          </cell>
          <cell r="P97">
            <v>1.5240553745928338</v>
          </cell>
        </row>
        <row r="98">
          <cell r="C98">
            <v>9.59</v>
          </cell>
          <cell r="E98">
            <v>11</v>
          </cell>
          <cell r="I98">
            <v>4.4000000000000004</v>
          </cell>
          <cell r="K98">
            <v>6</v>
          </cell>
          <cell r="O98">
            <v>1.4100000000000001</v>
          </cell>
          <cell r="P98">
            <v>1.5240553745928338</v>
          </cell>
        </row>
        <row r="99">
          <cell r="C99">
            <v>9.61</v>
          </cell>
          <cell r="E99">
            <v>11.32</v>
          </cell>
          <cell r="I99">
            <v>4.5</v>
          </cell>
          <cell r="K99">
            <v>6</v>
          </cell>
          <cell r="O99">
            <v>1.7100000000000009</v>
          </cell>
          <cell r="P99">
            <v>1.5240553745928338</v>
          </cell>
        </row>
        <row r="100">
          <cell r="C100">
            <v>8.9499999999999993</v>
          </cell>
          <cell r="E100">
            <v>10.82</v>
          </cell>
          <cell r="I100">
            <v>4.5</v>
          </cell>
          <cell r="K100">
            <v>6</v>
          </cell>
          <cell r="O100">
            <v>1.870000000000001</v>
          </cell>
          <cell r="P100">
            <v>1.5240553745928338</v>
          </cell>
        </row>
        <row r="101">
          <cell r="C101">
            <v>9.1199999999999992</v>
          </cell>
          <cell r="E101">
            <v>10.99</v>
          </cell>
          <cell r="I101">
            <v>4.4000000000000004</v>
          </cell>
          <cell r="K101">
            <v>6</v>
          </cell>
          <cell r="O101">
            <v>1.870000000000001</v>
          </cell>
          <cell r="P101">
            <v>1.5240553745928338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I102">
            <v>4</v>
          </cell>
          <cell r="K102">
            <v>6</v>
          </cell>
          <cell r="O102">
            <v>1.92</v>
          </cell>
          <cell r="P102">
            <v>1.5240553745928338</v>
          </cell>
        </row>
        <row r="103">
          <cell r="C103">
            <v>8.43</v>
          </cell>
          <cell r="E103">
            <v>10.11</v>
          </cell>
          <cell r="I103">
            <v>3.9</v>
          </cell>
          <cell r="K103">
            <v>6</v>
          </cell>
          <cell r="O103">
            <v>1.6799999999999997</v>
          </cell>
          <cell r="P103">
            <v>1.5240553745928338</v>
          </cell>
        </row>
        <row r="104">
          <cell r="C104">
            <v>8.6300000000000008</v>
          </cell>
          <cell r="E104">
            <v>10.11</v>
          </cell>
          <cell r="I104">
            <v>3.9</v>
          </cell>
          <cell r="K104">
            <v>6</v>
          </cell>
          <cell r="O104">
            <v>1.4799999999999986</v>
          </cell>
          <cell r="P104">
            <v>1.5240553745928338</v>
          </cell>
        </row>
        <row r="105">
          <cell r="C105">
            <v>8.9499999999999993</v>
          </cell>
          <cell r="E105">
            <v>10.53</v>
          </cell>
          <cell r="I105">
            <v>3.9</v>
          </cell>
          <cell r="K105">
            <v>6</v>
          </cell>
          <cell r="O105">
            <v>1.58</v>
          </cell>
          <cell r="P105">
            <v>1.5240553745928338</v>
          </cell>
        </row>
        <row r="106">
          <cell r="C106">
            <v>9.23</v>
          </cell>
          <cell r="E106">
            <v>10.75</v>
          </cell>
          <cell r="I106">
            <v>3.9</v>
          </cell>
          <cell r="K106">
            <v>6</v>
          </cell>
          <cell r="O106">
            <v>1.5199999999999996</v>
          </cell>
          <cell r="P106">
            <v>1.5240553745928338</v>
          </cell>
        </row>
        <row r="107">
          <cell r="C107">
            <v>9</v>
          </cell>
          <cell r="E107">
            <v>10.71</v>
          </cell>
          <cell r="I107">
            <v>4</v>
          </cell>
          <cell r="K107">
            <v>6</v>
          </cell>
          <cell r="O107">
            <v>1.7100000000000009</v>
          </cell>
          <cell r="P107">
            <v>1.5240553745928338</v>
          </cell>
        </row>
        <row r="108">
          <cell r="C108">
            <v>9.14</v>
          </cell>
          <cell r="E108">
            <v>10.96</v>
          </cell>
          <cell r="I108">
            <v>4.0999999999999996</v>
          </cell>
          <cell r="K108">
            <v>6</v>
          </cell>
          <cell r="O108">
            <v>1.8200000000000003</v>
          </cell>
          <cell r="P108">
            <v>1.5240553745928338</v>
          </cell>
        </row>
        <row r="109">
          <cell r="C109">
            <v>9.32</v>
          </cell>
          <cell r="E109">
            <v>11.09</v>
          </cell>
          <cell r="I109">
            <v>4</v>
          </cell>
          <cell r="K109">
            <v>6.5</v>
          </cell>
          <cell r="O109">
            <v>1.7699999999999996</v>
          </cell>
          <cell r="P109">
            <v>1.5240553745928338</v>
          </cell>
        </row>
        <row r="110">
          <cell r="C110">
            <v>9.06</v>
          </cell>
          <cell r="E110">
            <v>10.56</v>
          </cell>
          <cell r="I110">
            <v>4.2</v>
          </cell>
          <cell r="K110">
            <v>6.5</v>
          </cell>
          <cell r="O110">
            <v>1.5</v>
          </cell>
          <cell r="P110">
            <v>1.5240553745928338</v>
          </cell>
        </row>
        <row r="111">
          <cell r="C111">
            <v>8.89</v>
          </cell>
          <cell r="E111">
            <v>9.92</v>
          </cell>
          <cell r="I111">
            <v>4.2</v>
          </cell>
          <cell r="K111">
            <v>6.5</v>
          </cell>
          <cell r="O111">
            <v>1.0299999999999994</v>
          </cell>
          <cell r="P111">
            <v>1.5240553745928338</v>
          </cell>
        </row>
        <row r="112">
          <cell r="C112">
            <v>9.02</v>
          </cell>
          <cell r="E112">
            <v>9.89</v>
          </cell>
          <cell r="I112">
            <v>4.2</v>
          </cell>
          <cell r="K112">
            <v>6.5</v>
          </cell>
          <cell r="O112">
            <v>0.87000000000000099</v>
          </cell>
          <cell r="P112">
            <v>1.5240553745928338</v>
          </cell>
        </row>
        <row r="113">
          <cell r="C113">
            <v>9.01</v>
          </cell>
          <cell r="E113">
            <v>10.02</v>
          </cell>
          <cell r="I113">
            <v>4.4000000000000004</v>
          </cell>
          <cell r="K113">
            <v>6.5</v>
          </cell>
          <cell r="O113">
            <v>1.0099999999999998</v>
          </cell>
          <cell r="P113">
            <v>1.5240553745928338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I114">
            <v>4.7</v>
          </cell>
          <cell r="K114">
            <v>6.5</v>
          </cell>
          <cell r="O114">
            <v>1.0899999999999999</v>
          </cell>
          <cell r="P114">
            <v>1.5240553745928338</v>
          </cell>
        </row>
        <row r="115">
          <cell r="C115">
            <v>9.01</v>
          </cell>
          <cell r="E115">
            <v>10.02</v>
          </cell>
          <cell r="I115">
            <v>4.8</v>
          </cell>
          <cell r="K115">
            <v>7</v>
          </cell>
          <cell r="O115">
            <v>1.0099999999999998</v>
          </cell>
          <cell r="P115">
            <v>1.5240553745928338</v>
          </cell>
        </row>
        <row r="116">
          <cell r="C116">
            <v>9.17</v>
          </cell>
          <cell r="E116">
            <v>10.16</v>
          </cell>
          <cell r="I116">
            <v>5</v>
          </cell>
          <cell r="K116">
            <v>7</v>
          </cell>
          <cell r="O116">
            <v>0.99000000000000021</v>
          </cell>
          <cell r="P116">
            <v>1.5240553745928338</v>
          </cell>
        </row>
        <row r="117">
          <cell r="C117">
            <v>9.0299999999999994</v>
          </cell>
          <cell r="E117">
            <v>10.14</v>
          </cell>
          <cell r="I117">
            <v>5.0999999999999996</v>
          </cell>
          <cell r="K117">
            <v>7</v>
          </cell>
          <cell r="O117">
            <v>1.1100000000000012</v>
          </cell>
          <cell r="P117">
            <v>1.5240553745928338</v>
          </cell>
        </row>
        <row r="118">
          <cell r="C118">
            <v>8.83</v>
          </cell>
          <cell r="E118">
            <v>9.92</v>
          </cell>
          <cell r="I118">
            <v>5.4</v>
          </cell>
          <cell r="K118">
            <v>7</v>
          </cell>
          <cell r="O118">
            <v>1.0899999999999999</v>
          </cell>
          <cell r="P118">
            <v>1.5240553745928338</v>
          </cell>
        </row>
        <row r="119">
          <cell r="C119">
            <v>8.27</v>
          </cell>
          <cell r="E119">
            <v>9.49</v>
          </cell>
          <cell r="I119">
            <v>5.2</v>
          </cell>
          <cell r="K119">
            <v>7</v>
          </cell>
          <cell r="O119">
            <v>1.2200000000000006</v>
          </cell>
          <cell r="P119">
            <v>1.5240553745928338</v>
          </cell>
        </row>
        <row r="120">
          <cell r="C120">
            <v>8.08</v>
          </cell>
          <cell r="E120">
            <v>9.34</v>
          </cell>
          <cell r="I120">
            <v>5</v>
          </cell>
          <cell r="K120">
            <v>7</v>
          </cell>
          <cell r="O120">
            <v>1.2599999999999998</v>
          </cell>
          <cell r="P120">
            <v>1.5240553745928338</v>
          </cell>
        </row>
        <row r="121">
          <cell r="C121">
            <v>8.1199999999999992</v>
          </cell>
          <cell r="E121">
            <v>9.3699999999999992</v>
          </cell>
          <cell r="I121">
            <v>4.7</v>
          </cell>
          <cell r="K121">
            <v>7</v>
          </cell>
          <cell r="O121">
            <v>1.25</v>
          </cell>
          <cell r="P121">
            <v>1.5240553745928338</v>
          </cell>
        </row>
        <row r="122">
          <cell r="C122">
            <v>8.15</v>
          </cell>
          <cell r="E122">
            <v>9.43</v>
          </cell>
          <cell r="I122">
            <v>4.3</v>
          </cell>
          <cell r="K122">
            <v>7</v>
          </cell>
          <cell r="O122">
            <v>1.2799999999999994</v>
          </cell>
          <cell r="P122">
            <v>1.5240553745928338</v>
          </cell>
        </row>
        <row r="123">
          <cell r="C123">
            <v>8</v>
          </cell>
          <cell r="E123">
            <v>9.3699999999999992</v>
          </cell>
          <cell r="I123">
            <v>4.5</v>
          </cell>
          <cell r="K123">
            <v>7</v>
          </cell>
          <cell r="O123">
            <v>1.3699999999999992</v>
          </cell>
          <cell r="P123">
            <v>1.5240553745928338</v>
          </cell>
        </row>
        <row r="124">
          <cell r="C124">
            <v>7.9</v>
          </cell>
          <cell r="E124">
            <v>9.33</v>
          </cell>
          <cell r="I124">
            <v>4.7</v>
          </cell>
          <cell r="K124">
            <v>7</v>
          </cell>
          <cell r="O124">
            <v>1.4299999999999997</v>
          </cell>
          <cell r="P124">
            <v>1.5240553745928338</v>
          </cell>
        </row>
        <row r="125">
          <cell r="C125">
            <v>7.9</v>
          </cell>
          <cell r="E125">
            <v>9.31</v>
          </cell>
          <cell r="I125">
            <v>4.5999999999999996</v>
          </cell>
          <cell r="K125">
            <v>7</v>
          </cell>
          <cell r="O125">
            <v>1.4100000000000001</v>
          </cell>
          <cell r="P125">
            <v>1.5240553745928338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I126">
            <v>5.2</v>
          </cell>
          <cell r="K126">
            <v>7</v>
          </cell>
          <cell r="O126">
            <v>1.1799999999999997</v>
          </cell>
          <cell r="P126">
            <v>1.5240553745928338</v>
          </cell>
        </row>
        <row r="127">
          <cell r="C127">
            <v>8.5</v>
          </cell>
          <cell r="E127">
            <v>9.66</v>
          </cell>
          <cell r="I127">
            <v>5.3</v>
          </cell>
          <cell r="K127">
            <v>7</v>
          </cell>
          <cell r="O127">
            <v>1.1600000000000001</v>
          </cell>
          <cell r="P127">
            <v>1.5240553745928338</v>
          </cell>
        </row>
        <row r="128">
          <cell r="C128">
            <v>8.56</v>
          </cell>
          <cell r="E128">
            <v>9.75</v>
          </cell>
          <cell r="I128">
            <v>5.2</v>
          </cell>
          <cell r="K128">
            <v>7</v>
          </cell>
          <cell r="O128">
            <v>1.1899999999999995</v>
          </cell>
          <cell r="P128">
            <v>1.5240553745928338</v>
          </cell>
        </row>
        <row r="129">
          <cell r="C129">
            <v>8.76</v>
          </cell>
          <cell r="E129">
            <v>9.8699999999999992</v>
          </cell>
          <cell r="I129">
            <v>4.7</v>
          </cell>
          <cell r="K129">
            <v>7</v>
          </cell>
          <cell r="O129">
            <v>1.1099999999999994</v>
          </cell>
          <cell r="P129">
            <v>1.5240553745928338</v>
          </cell>
        </row>
        <row r="130">
          <cell r="C130">
            <v>8.73</v>
          </cell>
          <cell r="E130">
            <v>9.89</v>
          </cell>
          <cell r="I130">
            <v>4.4000000000000004</v>
          </cell>
          <cell r="K130">
            <v>7</v>
          </cell>
          <cell r="O130">
            <v>1.1600000000000001</v>
          </cell>
          <cell r="P130">
            <v>1.5240553745928338</v>
          </cell>
        </row>
        <row r="131">
          <cell r="C131">
            <v>8.4600000000000009</v>
          </cell>
          <cell r="E131">
            <v>9.69</v>
          </cell>
          <cell r="I131">
            <v>4.7</v>
          </cell>
          <cell r="K131">
            <v>7</v>
          </cell>
          <cell r="O131">
            <v>1.2299999999999986</v>
          </cell>
          <cell r="P131">
            <v>1.5240553745928338</v>
          </cell>
        </row>
        <row r="132">
          <cell r="C132">
            <v>8.5</v>
          </cell>
          <cell r="E132">
            <v>9.66</v>
          </cell>
          <cell r="I132">
            <v>4.8</v>
          </cell>
          <cell r="K132">
            <v>7</v>
          </cell>
          <cell r="O132">
            <v>1.1600000000000001</v>
          </cell>
          <cell r="P132">
            <v>1.5240553745928338</v>
          </cell>
        </row>
        <row r="133">
          <cell r="C133">
            <v>8.86</v>
          </cell>
          <cell r="E133">
            <v>9.84</v>
          </cell>
          <cell r="I133">
            <v>5.6</v>
          </cell>
          <cell r="K133">
            <v>7</v>
          </cell>
          <cell r="O133">
            <v>0.98000000000000043</v>
          </cell>
          <cell r="P133">
            <v>1.5240553745928338</v>
          </cell>
        </row>
        <row r="134">
          <cell r="C134">
            <v>9.0299999999999994</v>
          </cell>
          <cell r="E134">
            <v>10.01</v>
          </cell>
          <cell r="I134">
            <v>6.2</v>
          </cell>
          <cell r="K134">
            <v>7</v>
          </cell>
          <cell r="O134">
            <v>0.98000000000000043</v>
          </cell>
          <cell r="P134">
            <v>1.5240553745928338</v>
          </cell>
        </row>
        <row r="135">
          <cell r="C135">
            <v>8.86</v>
          </cell>
          <cell r="E135">
            <v>9.94</v>
          </cell>
          <cell r="I135">
            <v>6.3</v>
          </cell>
          <cell r="K135">
            <v>7</v>
          </cell>
          <cell r="O135">
            <v>1.08</v>
          </cell>
          <cell r="P135">
            <v>1.5240553745928338</v>
          </cell>
        </row>
        <row r="136">
          <cell r="C136">
            <v>8.5399999999999991</v>
          </cell>
          <cell r="E136">
            <v>9.76</v>
          </cell>
          <cell r="I136">
            <v>6.3</v>
          </cell>
          <cell r="K136">
            <v>7</v>
          </cell>
          <cell r="O136">
            <v>1.2200000000000006</v>
          </cell>
          <cell r="P136">
            <v>1.5240553745928338</v>
          </cell>
        </row>
        <row r="137">
          <cell r="C137">
            <v>8.24</v>
          </cell>
          <cell r="E137">
            <v>9.57</v>
          </cell>
          <cell r="I137">
            <v>6.1</v>
          </cell>
          <cell r="K137">
            <v>6.5</v>
          </cell>
          <cell r="O137">
            <v>1.33</v>
          </cell>
          <cell r="P137">
            <v>1.5240553745928338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I138">
            <v>5.7</v>
          </cell>
          <cell r="K138">
            <v>6.5</v>
          </cell>
          <cell r="O138">
            <v>1.2900000000000009</v>
          </cell>
          <cell r="P138">
            <v>1.5240553745928338</v>
          </cell>
        </row>
        <row r="139">
          <cell r="C139">
            <v>8.0299999999999994</v>
          </cell>
          <cell r="E139">
            <v>9.31</v>
          </cell>
          <cell r="I139">
            <v>5.3</v>
          </cell>
          <cell r="K139">
            <v>6</v>
          </cell>
          <cell r="O139">
            <v>1.2800000000000011</v>
          </cell>
          <cell r="P139">
            <v>1.5240553745928338</v>
          </cell>
        </row>
        <row r="140">
          <cell r="C140">
            <v>8.2899999999999991</v>
          </cell>
          <cell r="E140">
            <v>9.39</v>
          </cell>
          <cell r="I140">
            <v>4.9000000000000004</v>
          </cell>
          <cell r="K140">
            <v>6</v>
          </cell>
          <cell r="O140">
            <v>1.1000000000000014</v>
          </cell>
          <cell r="P140">
            <v>1.5240553745928338</v>
          </cell>
        </row>
        <row r="141">
          <cell r="C141">
            <v>8.2100000000000009</v>
          </cell>
          <cell r="E141">
            <v>9.3000000000000007</v>
          </cell>
          <cell r="I141">
            <v>4.9000000000000004</v>
          </cell>
          <cell r="K141">
            <v>5.5</v>
          </cell>
          <cell r="O141">
            <v>1.0899999999999999</v>
          </cell>
          <cell r="P141">
            <v>1.5240553745928338</v>
          </cell>
        </row>
        <row r="142">
          <cell r="C142">
            <v>8.27</v>
          </cell>
          <cell r="E142">
            <v>9.2899999999999991</v>
          </cell>
          <cell r="I142">
            <v>5</v>
          </cell>
          <cell r="K142">
            <v>5.5</v>
          </cell>
          <cell r="O142">
            <v>1.0199999999999996</v>
          </cell>
          <cell r="P142">
            <v>1.5240553745928338</v>
          </cell>
        </row>
        <row r="143">
          <cell r="C143">
            <v>8.4700000000000006</v>
          </cell>
          <cell r="E143">
            <v>9.44</v>
          </cell>
          <cell r="I143">
            <v>4.7</v>
          </cell>
          <cell r="K143">
            <v>5.5</v>
          </cell>
          <cell r="O143">
            <v>0.96999999999999886</v>
          </cell>
          <cell r="P143">
            <v>1.5240553745928338</v>
          </cell>
        </row>
        <row r="144">
          <cell r="C144">
            <v>8.4499999999999993</v>
          </cell>
          <cell r="E144">
            <v>9.4</v>
          </cell>
          <cell r="I144">
            <v>4.4000000000000004</v>
          </cell>
          <cell r="K144">
            <v>5.5</v>
          </cell>
          <cell r="O144">
            <v>0.95000000000000107</v>
          </cell>
          <cell r="P144">
            <v>1.5240553745928338</v>
          </cell>
        </row>
        <row r="145">
          <cell r="C145">
            <v>8.14</v>
          </cell>
          <cell r="E145">
            <v>9.16</v>
          </cell>
          <cell r="I145">
            <v>3.8</v>
          </cell>
          <cell r="K145">
            <v>5.5</v>
          </cell>
          <cell r="O145">
            <v>1.0199999999999996</v>
          </cell>
          <cell r="P145">
            <v>1.5240553745928338</v>
          </cell>
        </row>
        <row r="146">
          <cell r="C146">
            <v>7.95</v>
          </cell>
          <cell r="E146">
            <v>9.0299999999999994</v>
          </cell>
          <cell r="I146">
            <v>3.4</v>
          </cell>
          <cell r="K146">
            <v>5</v>
          </cell>
          <cell r="O146">
            <v>1.0799999999999992</v>
          </cell>
          <cell r="P146">
            <v>1.5240553745928338</v>
          </cell>
        </row>
        <row r="147">
          <cell r="C147">
            <v>7.93</v>
          </cell>
          <cell r="E147">
            <v>8.99</v>
          </cell>
          <cell r="I147">
            <v>2.9</v>
          </cell>
          <cell r="K147">
            <v>5</v>
          </cell>
          <cell r="O147">
            <v>1.0600000000000005</v>
          </cell>
          <cell r="P147">
            <v>1.5240553745928338</v>
          </cell>
        </row>
        <row r="148">
          <cell r="C148">
            <v>7.92</v>
          </cell>
          <cell r="E148">
            <v>8.93</v>
          </cell>
          <cell r="I148">
            <v>3</v>
          </cell>
          <cell r="K148">
            <v>5</v>
          </cell>
          <cell r="O148">
            <v>1.0099999999999998</v>
          </cell>
          <cell r="P148">
            <v>1.5240553745928338</v>
          </cell>
        </row>
        <row r="149">
          <cell r="C149">
            <v>7.7</v>
          </cell>
          <cell r="E149">
            <v>8.76</v>
          </cell>
          <cell r="I149">
            <v>3.1</v>
          </cell>
          <cell r="K149">
            <v>4.5</v>
          </cell>
          <cell r="O149">
            <v>1.0599999999999996</v>
          </cell>
          <cell r="P149">
            <v>1.5240553745928338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I150">
            <v>2.6</v>
          </cell>
          <cell r="K150">
            <v>3.5</v>
          </cell>
          <cell r="O150">
            <v>1.0899999999999999</v>
          </cell>
          <cell r="P150">
            <v>1.5240553745928338</v>
          </cell>
        </row>
        <row r="151">
          <cell r="C151">
            <v>7.85</v>
          </cell>
          <cell r="E151">
            <v>8.77</v>
          </cell>
          <cell r="I151">
            <v>2.8</v>
          </cell>
          <cell r="K151">
            <v>3.5</v>
          </cell>
          <cell r="O151">
            <v>0.91999999999999993</v>
          </cell>
          <cell r="P151">
            <v>1.5240553745928338</v>
          </cell>
        </row>
        <row r="152">
          <cell r="C152">
            <v>7.97</v>
          </cell>
          <cell r="E152">
            <v>8.84</v>
          </cell>
          <cell r="I152">
            <v>3.2</v>
          </cell>
          <cell r="K152">
            <v>3.5</v>
          </cell>
          <cell r="O152">
            <v>0.87000000000000011</v>
          </cell>
          <cell r="P152">
            <v>1.5240553745928338</v>
          </cell>
        </row>
        <row r="153">
          <cell r="C153">
            <v>7.96</v>
          </cell>
          <cell r="E153">
            <v>8.7899999999999991</v>
          </cell>
          <cell r="I153">
            <v>3.2</v>
          </cell>
          <cell r="K153">
            <v>3.5</v>
          </cell>
          <cell r="O153">
            <v>0.82999999999999918</v>
          </cell>
          <cell r="P153">
            <v>1.5240553745928338</v>
          </cell>
        </row>
        <row r="154">
          <cell r="C154">
            <v>7.89</v>
          </cell>
          <cell r="E154">
            <v>8.7200000000000006</v>
          </cell>
          <cell r="I154">
            <v>3</v>
          </cell>
          <cell r="K154">
            <v>3.5</v>
          </cell>
          <cell r="O154">
            <v>0.83000000000000096</v>
          </cell>
          <cell r="P154">
            <v>1.5240553745928338</v>
          </cell>
        </row>
        <row r="155">
          <cell r="C155">
            <v>7.84</v>
          </cell>
          <cell r="E155">
            <v>8.64</v>
          </cell>
          <cell r="I155">
            <v>3.1</v>
          </cell>
          <cell r="K155">
            <v>3.5</v>
          </cell>
          <cell r="O155">
            <v>0.80000000000000071</v>
          </cell>
          <cell r="P155">
            <v>1.5240553745928338</v>
          </cell>
        </row>
        <row r="156">
          <cell r="C156">
            <v>7.6</v>
          </cell>
          <cell r="E156">
            <v>8.4600000000000009</v>
          </cell>
          <cell r="I156">
            <v>3.2</v>
          </cell>
          <cell r="K156">
            <v>3</v>
          </cell>
          <cell r="O156">
            <v>0.86000000000000121</v>
          </cell>
          <cell r="P156">
            <v>1.5240553745928338</v>
          </cell>
        </row>
        <row r="157">
          <cell r="C157">
            <v>7.39</v>
          </cell>
          <cell r="E157">
            <v>8.34</v>
          </cell>
          <cell r="I157">
            <v>3.1</v>
          </cell>
          <cell r="K157">
            <v>3</v>
          </cell>
          <cell r="O157">
            <v>0.95000000000000018</v>
          </cell>
          <cell r="P157">
            <v>1.5240553745928338</v>
          </cell>
        </row>
        <row r="158">
          <cell r="C158">
            <v>7.34</v>
          </cell>
          <cell r="E158">
            <v>8.32</v>
          </cell>
          <cell r="I158">
            <v>3</v>
          </cell>
          <cell r="K158">
            <v>3</v>
          </cell>
          <cell r="O158">
            <v>0.98000000000000043</v>
          </cell>
          <cell r="P158">
            <v>1.5240553745928338</v>
          </cell>
        </row>
        <row r="159">
          <cell r="C159">
            <v>7.53</v>
          </cell>
          <cell r="E159">
            <v>8.44</v>
          </cell>
          <cell r="I159">
            <v>3.2</v>
          </cell>
          <cell r="K159">
            <v>3</v>
          </cell>
          <cell r="O159">
            <v>0.90999999999999925</v>
          </cell>
          <cell r="P159">
            <v>1.5240553745928338</v>
          </cell>
        </row>
        <row r="160">
          <cell r="C160">
            <v>7.61</v>
          </cell>
          <cell r="E160">
            <v>8.5299999999999994</v>
          </cell>
          <cell r="I160">
            <v>3</v>
          </cell>
          <cell r="K160">
            <v>3</v>
          </cell>
          <cell r="O160">
            <v>0.91999999999999904</v>
          </cell>
          <cell r="P160">
            <v>1.5240553745928338</v>
          </cell>
        </row>
        <row r="161">
          <cell r="C161">
            <v>7.44</v>
          </cell>
          <cell r="E161">
            <v>8.36</v>
          </cell>
          <cell r="I161">
            <v>2.9</v>
          </cell>
          <cell r="K161">
            <v>3</v>
          </cell>
          <cell r="O161">
            <v>0.91999999999999904</v>
          </cell>
          <cell r="P161">
            <v>1.5240553745928338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I162">
            <v>3.3</v>
          </cell>
          <cell r="K162">
            <v>3</v>
          </cell>
          <cell r="O162">
            <v>0.89000000000000057</v>
          </cell>
          <cell r="P162">
            <v>1.5240553745928338</v>
          </cell>
        </row>
        <row r="163">
          <cell r="C163">
            <v>7.09</v>
          </cell>
          <cell r="E163">
            <v>8</v>
          </cell>
          <cell r="I163">
            <v>3.2</v>
          </cell>
          <cell r="K163">
            <v>3</v>
          </cell>
          <cell r="O163">
            <v>0.91000000000000014</v>
          </cell>
          <cell r="P163">
            <v>1.5240553745928338</v>
          </cell>
        </row>
        <row r="164">
          <cell r="C164">
            <v>6.82</v>
          </cell>
          <cell r="E164">
            <v>7.85</v>
          </cell>
          <cell r="I164">
            <v>3.1</v>
          </cell>
          <cell r="K164">
            <v>3</v>
          </cell>
          <cell r="O164">
            <v>1.0299999999999994</v>
          </cell>
          <cell r="P164">
            <v>1.5240553745928338</v>
          </cell>
        </row>
        <row r="165">
          <cell r="C165">
            <v>6.85</v>
          </cell>
          <cell r="E165">
            <v>7.76</v>
          </cell>
          <cell r="I165">
            <v>3.2</v>
          </cell>
          <cell r="K165">
            <v>3</v>
          </cell>
          <cell r="O165">
            <v>0.91000000000000014</v>
          </cell>
          <cell r="P165">
            <v>1.5240553745928338</v>
          </cell>
        </row>
        <row r="166">
          <cell r="C166">
            <v>6.92</v>
          </cell>
          <cell r="E166">
            <v>7.78</v>
          </cell>
          <cell r="I166">
            <v>3.2</v>
          </cell>
          <cell r="K166">
            <v>3</v>
          </cell>
          <cell r="O166">
            <v>0.86000000000000032</v>
          </cell>
          <cell r="P166">
            <v>1.5240553745928338</v>
          </cell>
        </row>
        <row r="167">
          <cell r="C167">
            <v>6.81</v>
          </cell>
          <cell r="E167">
            <v>7.68</v>
          </cell>
          <cell r="I167">
            <v>3</v>
          </cell>
          <cell r="K167">
            <v>3</v>
          </cell>
          <cell r="O167">
            <v>0.87000000000000011</v>
          </cell>
          <cell r="P167">
            <v>1.5240553745928338</v>
          </cell>
        </row>
        <row r="168">
          <cell r="C168">
            <v>6.63</v>
          </cell>
          <cell r="E168">
            <v>7.53</v>
          </cell>
          <cell r="I168">
            <v>2.8</v>
          </cell>
          <cell r="K168">
            <v>3</v>
          </cell>
          <cell r="O168">
            <v>0.90000000000000036</v>
          </cell>
          <cell r="P168">
            <v>1.5240553745928338</v>
          </cell>
        </row>
        <row r="169">
          <cell r="C169">
            <v>6.32</v>
          </cell>
          <cell r="E169">
            <v>7.21</v>
          </cell>
          <cell r="I169">
            <v>2.8</v>
          </cell>
          <cell r="K169">
            <v>3</v>
          </cell>
          <cell r="O169">
            <v>0.88999999999999968</v>
          </cell>
          <cell r="P169">
            <v>1.5240553745928338</v>
          </cell>
        </row>
        <row r="170">
          <cell r="C170">
            <v>6</v>
          </cell>
          <cell r="E170">
            <v>7.01</v>
          </cell>
          <cell r="I170">
            <v>2.7</v>
          </cell>
          <cell r="K170">
            <v>3</v>
          </cell>
          <cell r="O170">
            <v>1.0099999999999998</v>
          </cell>
          <cell r="P170">
            <v>1.5240553745928338</v>
          </cell>
        </row>
        <row r="171">
          <cell r="C171">
            <v>5.94</v>
          </cell>
          <cell r="E171">
            <v>6.99</v>
          </cell>
          <cell r="I171">
            <v>2.8</v>
          </cell>
          <cell r="K171">
            <v>3</v>
          </cell>
          <cell r="O171">
            <v>1.0499999999999998</v>
          </cell>
          <cell r="P171">
            <v>1.5240553745928338</v>
          </cell>
        </row>
        <row r="172">
          <cell r="C172">
            <v>6.21</v>
          </cell>
          <cell r="E172">
            <v>7.3</v>
          </cell>
          <cell r="I172">
            <v>2.7</v>
          </cell>
          <cell r="K172">
            <v>3</v>
          </cell>
          <cell r="O172">
            <v>1.0899999999999999</v>
          </cell>
          <cell r="P172">
            <v>1.5240553745928338</v>
          </cell>
        </row>
        <row r="173">
          <cell r="C173">
            <v>6.25</v>
          </cell>
          <cell r="E173">
            <v>7.33</v>
          </cell>
          <cell r="I173">
            <v>2.7</v>
          </cell>
          <cell r="K173">
            <v>3</v>
          </cell>
          <cell r="O173">
            <v>1.08</v>
          </cell>
          <cell r="P173">
            <v>1.5240553745928338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I174">
            <v>2.5</v>
          </cell>
          <cell r="K174">
            <v>3</v>
          </cell>
          <cell r="O174">
            <v>1.0199999999999996</v>
          </cell>
          <cell r="P174">
            <v>1.5240553745928338</v>
          </cell>
        </row>
        <row r="175">
          <cell r="C175">
            <v>6.49</v>
          </cell>
          <cell r="E175">
            <v>7.44</v>
          </cell>
          <cell r="I175">
            <v>2.5</v>
          </cell>
          <cell r="K175">
            <v>3</v>
          </cell>
          <cell r="O175">
            <v>0.95000000000000018</v>
          </cell>
          <cell r="P175">
            <v>1.5240553745928338</v>
          </cell>
        </row>
        <row r="176">
          <cell r="C176">
            <v>6.91</v>
          </cell>
          <cell r="E176">
            <v>7.83</v>
          </cell>
          <cell r="I176">
            <v>2.5</v>
          </cell>
          <cell r="K176">
            <v>3</v>
          </cell>
          <cell r="O176">
            <v>0.91999999999999993</v>
          </cell>
          <cell r="P176">
            <v>1.5240553745928338</v>
          </cell>
        </row>
        <row r="177">
          <cell r="C177">
            <v>7.27</v>
          </cell>
          <cell r="E177">
            <v>8.1999999999999993</v>
          </cell>
          <cell r="I177">
            <v>2.4</v>
          </cell>
          <cell r="K177">
            <v>3</v>
          </cell>
          <cell r="O177">
            <v>0.92999999999999972</v>
          </cell>
          <cell r="P177">
            <v>1.5240553745928338</v>
          </cell>
        </row>
        <row r="178">
          <cell r="C178">
            <v>7.41</v>
          </cell>
          <cell r="E178">
            <v>8.32</v>
          </cell>
          <cell r="I178">
            <v>2.2999999999999998</v>
          </cell>
          <cell r="K178">
            <v>3</v>
          </cell>
          <cell r="O178">
            <v>0.91000000000000014</v>
          </cell>
          <cell r="P178">
            <v>1.5240553745928338</v>
          </cell>
        </row>
        <row r="179">
          <cell r="C179">
            <v>7.4</v>
          </cell>
          <cell r="E179">
            <v>8.31</v>
          </cell>
          <cell r="I179">
            <v>2.5</v>
          </cell>
          <cell r="K179">
            <v>3.5</v>
          </cell>
          <cell r="O179">
            <v>0.91000000000000014</v>
          </cell>
          <cell r="P179">
            <v>1.5240553745928338</v>
          </cell>
        </row>
        <row r="180">
          <cell r="C180">
            <v>7.58</v>
          </cell>
          <cell r="E180">
            <v>8.4700000000000006</v>
          </cell>
          <cell r="I180">
            <v>2.9</v>
          </cell>
          <cell r="K180">
            <v>3.5</v>
          </cell>
          <cell r="O180">
            <v>0.89000000000000057</v>
          </cell>
          <cell r="P180">
            <v>1.5240553745928338</v>
          </cell>
        </row>
        <row r="181">
          <cell r="C181">
            <v>7.49</v>
          </cell>
          <cell r="E181">
            <v>8.41</v>
          </cell>
          <cell r="I181">
            <v>3</v>
          </cell>
          <cell r="K181">
            <v>3.5</v>
          </cell>
          <cell r="O181">
            <v>0.91999999999999993</v>
          </cell>
          <cell r="P181">
            <v>1.5240553745928338</v>
          </cell>
        </row>
        <row r="182">
          <cell r="C182">
            <v>7.71</v>
          </cell>
          <cell r="E182">
            <v>8.65</v>
          </cell>
          <cell r="I182">
            <v>2.6</v>
          </cell>
          <cell r="K182">
            <v>4</v>
          </cell>
          <cell r="O182">
            <v>0.94000000000000039</v>
          </cell>
          <cell r="P182">
            <v>1.5240553745928338</v>
          </cell>
        </row>
        <row r="183">
          <cell r="C183">
            <v>7.94</v>
          </cell>
          <cell r="E183">
            <v>8.8800000000000008</v>
          </cell>
          <cell r="I183">
            <v>2.7</v>
          </cell>
          <cell r="K183">
            <v>4</v>
          </cell>
          <cell r="O183">
            <v>0.94000000000000039</v>
          </cell>
          <cell r="P183">
            <v>1.5240553745928338</v>
          </cell>
        </row>
        <row r="184">
          <cell r="C184">
            <v>8.08</v>
          </cell>
          <cell r="E184">
            <v>9</v>
          </cell>
          <cell r="I184">
            <v>2.7</v>
          </cell>
          <cell r="K184">
            <v>4.75</v>
          </cell>
          <cell r="O184">
            <v>0.91999999999999993</v>
          </cell>
          <cell r="P184">
            <v>1.5240553745928338</v>
          </cell>
        </row>
        <row r="185">
          <cell r="C185">
            <v>7.87</v>
          </cell>
          <cell r="E185">
            <v>8.7899999999999991</v>
          </cell>
          <cell r="I185">
            <v>2.8</v>
          </cell>
          <cell r="K185">
            <v>4.75</v>
          </cell>
          <cell r="O185">
            <v>0.91999999999999904</v>
          </cell>
          <cell r="P185">
            <v>1.5240553745928338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I186">
            <v>2.9</v>
          </cell>
          <cell r="K186">
            <v>4.75</v>
          </cell>
          <cell r="O186">
            <v>0.91999999999999993</v>
          </cell>
          <cell r="P186">
            <v>1.5240553745928338</v>
          </cell>
        </row>
        <row r="187">
          <cell r="C187">
            <v>7.61</v>
          </cell>
          <cell r="E187">
            <v>8.56</v>
          </cell>
          <cell r="I187">
            <v>2.9</v>
          </cell>
          <cell r="K187">
            <v>5.25</v>
          </cell>
          <cell r="O187">
            <v>0.95000000000000018</v>
          </cell>
          <cell r="P187">
            <v>1.5240553745928338</v>
          </cell>
        </row>
        <row r="188">
          <cell r="C188">
            <v>7.45</v>
          </cell>
          <cell r="E188">
            <v>8.41</v>
          </cell>
          <cell r="I188">
            <v>3.1</v>
          </cell>
          <cell r="K188">
            <v>5.25</v>
          </cell>
          <cell r="O188">
            <v>0.96</v>
          </cell>
          <cell r="P188">
            <v>1.5240553745928338</v>
          </cell>
        </row>
        <row r="189">
          <cell r="C189">
            <v>7.36</v>
          </cell>
          <cell r="E189">
            <v>8.3000000000000007</v>
          </cell>
          <cell r="I189">
            <v>2.4</v>
          </cell>
          <cell r="K189">
            <v>5.25</v>
          </cell>
          <cell r="O189">
            <v>0.94000000000000039</v>
          </cell>
          <cell r="P189">
            <v>1.5240553745928338</v>
          </cell>
        </row>
        <row r="190">
          <cell r="C190">
            <v>6.95</v>
          </cell>
          <cell r="E190">
            <v>7.93</v>
          </cell>
          <cell r="I190">
            <v>3.2</v>
          </cell>
          <cell r="K190">
            <v>5.25</v>
          </cell>
          <cell r="O190">
            <v>0.97999999999999954</v>
          </cell>
          <cell r="P190">
            <v>1.5240553745928338</v>
          </cell>
        </row>
        <row r="191">
          <cell r="C191">
            <v>6.57</v>
          </cell>
          <cell r="E191">
            <v>7.62</v>
          </cell>
          <cell r="I191">
            <v>3</v>
          </cell>
          <cell r="K191">
            <v>5.25</v>
          </cell>
          <cell r="O191">
            <v>1.0499999999999998</v>
          </cell>
          <cell r="P191">
            <v>1.5240553745928338</v>
          </cell>
        </row>
        <row r="192">
          <cell r="C192">
            <v>6.72</v>
          </cell>
          <cell r="E192">
            <v>7.73</v>
          </cell>
          <cell r="I192">
            <v>2.8</v>
          </cell>
          <cell r="K192">
            <v>5.25</v>
          </cell>
          <cell r="O192">
            <v>1.0100000000000007</v>
          </cell>
          <cell r="P192">
            <v>1.5240553745928338</v>
          </cell>
        </row>
        <row r="193">
          <cell r="C193">
            <v>6.86</v>
          </cell>
          <cell r="E193">
            <v>7.86</v>
          </cell>
          <cell r="I193">
            <v>2.6</v>
          </cell>
          <cell r="K193">
            <v>5.25</v>
          </cell>
          <cell r="O193">
            <v>1</v>
          </cell>
          <cell r="P193">
            <v>1.5240553745928338</v>
          </cell>
        </row>
        <row r="194">
          <cell r="C194">
            <v>6.55</v>
          </cell>
          <cell r="E194">
            <v>7.62</v>
          </cell>
          <cell r="I194">
            <v>2.5</v>
          </cell>
          <cell r="K194">
            <v>5.25</v>
          </cell>
          <cell r="O194">
            <v>1.0700000000000003</v>
          </cell>
          <cell r="P194">
            <v>1.5240553745928338</v>
          </cell>
        </row>
        <row r="195">
          <cell r="C195">
            <v>6.37</v>
          </cell>
          <cell r="E195">
            <v>7.46</v>
          </cell>
          <cell r="I195">
            <v>2.8</v>
          </cell>
          <cell r="K195">
            <v>5.25</v>
          </cell>
          <cell r="O195">
            <v>1.0899999999999999</v>
          </cell>
          <cell r="P195">
            <v>1.5240553745928338</v>
          </cell>
        </row>
        <row r="196">
          <cell r="C196">
            <v>6.26</v>
          </cell>
          <cell r="E196">
            <v>7.4</v>
          </cell>
          <cell r="I196">
            <v>2.6</v>
          </cell>
          <cell r="K196">
            <v>5.25</v>
          </cell>
          <cell r="O196">
            <v>1.1400000000000006</v>
          </cell>
          <cell r="P196">
            <v>1.5240553745928338</v>
          </cell>
        </row>
        <row r="197">
          <cell r="C197">
            <v>6.06</v>
          </cell>
          <cell r="E197">
            <v>7.21</v>
          </cell>
          <cell r="I197">
            <v>2.5</v>
          </cell>
          <cell r="K197">
            <v>5.25</v>
          </cell>
          <cell r="O197">
            <v>1.1500000000000004</v>
          </cell>
          <cell r="P197">
            <v>1.5240553745928338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I198">
            <v>2.7</v>
          </cell>
          <cell r="K198">
            <v>5.25</v>
          </cell>
          <cell r="O198">
            <v>1.1500000000000004</v>
          </cell>
          <cell r="P198">
            <v>1.5240553745928338</v>
          </cell>
        </row>
        <row r="199">
          <cell r="C199">
            <v>6.24</v>
          </cell>
          <cell r="E199">
            <v>7.37</v>
          </cell>
          <cell r="I199">
            <v>2.7</v>
          </cell>
          <cell r="K199">
            <v>5</v>
          </cell>
          <cell r="O199">
            <v>1.1299999999999999</v>
          </cell>
          <cell r="P199">
            <v>1.5240553745928338</v>
          </cell>
        </row>
        <row r="200">
          <cell r="C200">
            <v>6.6</v>
          </cell>
          <cell r="E200">
            <v>7.72</v>
          </cell>
          <cell r="I200">
            <v>2.8</v>
          </cell>
          <cell r="K200">
            <v>5</v>
          </cell>
          <cell r="O200">
            <v>1.1200000000000001</v>
          </cell>
          <cell r="P200">
            <v>1.5240553745928338</v>
          </cell>
        </row>
        <row r="201">
          <cell r="C201">
            <v>6.79</v>
          </cell>
          <cell r="E201">
            <v>7.88</v>
          </cell>
          <cell r="I201">
            <v>2.9</v>
          </cell>
          <cell r="K201">
            <v>5</v>
          </cell>
          <cell r="O201">
            <v>1.0899999999999999</v>
          </cell>
          <cell r="P201">
            <v>1.5240553745928338</v>
          </cell>
        </row>
        <row r="202">
          <cell r="C202">
            <v>6.93</v>
          </cell>
          <cell r="E202">
            <v>7.99</v>
          </cell>
          <cell r="I202">
            <v>2.9</v>
          </cell>
          <cell r="K202">
            <v>5</v>
          </cell>
          <cell r="O202">
            <v>1.0600000000000005</v>
          </cell>
          <cell r="P202">
            <v>1.5240553745928338</v>
          </cell>
        </row>
        <row r="203">
          <cell r="C203">
            <v>7.06</v>
          </cell>
          <cell r="E203">
            <v>8.07</v>
          </cell>
          <cell r="I203">
            <v>2.8</v>
          </cell>
          <cell r="K203">
            <v>5</v>
          </cell>
          <cell r="O203">
            <v>1.0100000000000007</v>
          </cell>
          <cell r="P203">
            <v>1.5240553745928338</v>
          </cell>
        </row>
        <row r="204">
          <cell r="C204">
            <v>7.03</v>
          </cell>
          <cell r="E204">
            <v>8.02</v>
          </cell>
          <cell r="I204">
            <v>3</v>
          </cell>
          <cell r="K204">
            <v>5</v>
          </cell>
          <cell r="O204">
            <v>0.98999999999999932</v>
          </cell>
          <cell r="P204">
            <v>1.5240553745928338</v>
          </cell>
        </row>
        <row r="205">
          <cell r="C205">
            <v>6.84</v>
          </cell>
          <cell r="E205">
            <v>7.84</v>
          </cell>
          <cell r="I205">
            <v>2.9</v>
          </cell>
          <cell r="K205">
            <v>5</v>
          </cell>
          <cell r="O205">
            <v>1</v>
          </cell>
          <cell r="P205">
            <v>1.5240553745928338</v>
          </cell>
        </row>
        <row r="206">
          <cell r="C206">
            <v>7.03</v>
          </cell>
          <cell r="E206">
            <v>8.01</v>
          </cell>
          <cell r="I206">
            <v>3</v>
          </cell>
          <cell r="K206">
            <v>5</v>
          </cell>
          <cell r="O206">
            <v>0.97999999999999954</v>
          </cell>
          <cell r="P206">
            <v>1.5240553745928338</v>
          </cell>
        </row>
        <row r="207">
          <cell r="C207">
            <v>6.81</v>
          </cell>
          <cell r="E207">
            <v>7.76</v>
          </cell>
          <cell r="I207">
            <v>3</v>
          </cell>
          <cell r="K207">
            <v>5</v>
          </cell>
          <cell r="O207">
            <v>0.95000000000000018</v>
          </cell>
          <cell r="P207">
            <v>1.5240553745928338</v>
          </cell>
        </row>
        <row r="208">
          <cell r="C208">
            <v>6.48</v>
          </cell>
          <cell r="E208">
            <v>7.48</v>
          </cell>
          <cell r="I208">
            <v>3.3</v>
          </cell>
          <cell r="K208">
            <v>5</v>
          </cell>
          <cell r="O208">
            <v>1</v>
          </cell>
          <cell r="P208">
            <v>1.5240553745928338</v>
          </cell>
        </row>
        <row r="209">
          <cell r="C209">
            <v>6.55</v>
          </cell>
          <cell r="E209">
            <v>7.58</v>
          </cell>
          <cell r="I209">
            <v>3.3</v>
          </cell>
          <cell r="K209">
            <v>5</v>
          </cell>
          <cell r="O209">
            <v>1.0300000000000002</v>
          </cell>
          <cell r="P209">
            <v>1.5240553745928338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I210">
            <v>3</v>
          </cell>
          <cell r="K210">
            <v>5</v>
          </cell>
          <cell r="O210">
            <v>0.96</v>
          </cell>
          <cell r="P210">
            <v>1.5240553745928338</v>
          </cell>
        </row>
        <row r="211">
          <cell r="C211">
            <v>6.69</v>
          </cell>
          <cell r="E211">
            <v>7.68</v>
          </cell>
          <cell r="I211">
            <v>3</v>
          </cell>
          <cell r="K211">
            <v>5</v>
          </cell>
          <cell r="O211">
            <v>0.98999999999999932</v>
          </cell>
          <cell r="P211">
            <v>1.5240553745928338</v>
          </cell>
        </row>
        <row r="212">
          <cell r="C212">
            <v>6.93</v>
          </cell>
          <cell r="E212">
            <v>7.92</v>
          </cell>
          <cell r="I212">
            <v>2.8</v>
          </cell>
          <cell r="K212">
            <v>5</v>
          </cell>
          <cell r="O212">
            <v>0.99000000000000021</v>
          </cell>
          <cell r="P212">
            <v>1.5240553745928338</v>
          </cell>
        </row>
        <row r="213">
          <cell r="C213">
            <v>7.09</v>
          </cell>
          <cell r="E213">
            <v>8.08</v>
          </cell>
          <cell r="I213">
            <v>2.5</v>
          </cell>
          <cell r="K213">
            <v>5</v>
          </cell>
          <cell r="O213">
            <v>0.99000000000000021</v>
          </cell>
          <cell r="P213">
            <v>1.5240553745928338</v>
          </cell>
        </row>
        <row r="214">
          <cell r="C214">
            <v>6.94</v>
          </cell>
          <cell r="E214">
            <v>7.94</v>
          </cell>
          <cell r="I214">
            <v>2.2000000000000002</v>
          </cell>
          <cell r="K214">
            <v>5</v>
          </cell>
          <cell r="O214">
            <v>1</v>
          </cell>
          <cell r="P214">
            <v>1.5240553745928338</v>
          </cell>
        </row>
        <row r="215">
          <cell r="C215">
            <v>6.77</v>
          </cell>
          <cell r="E215">
            <v>7.77</v>
          </cell>
          <cell r="I215">
            <v>2.2999999999999998</v>
          </cell>
          <cell r="K215">
            <v>5</v>
          </cell>
          <cell r="O215">
            <v>1</v>
          </cell>
          <cell r="P215">
            <v>1.5240553745928338</v>
          </cell>
        </row>
        <row r="216">
          <cell r="C216">
            <v>6.51</v>
          </cell>
          <cell r="E216">
            <v>7.52</v>
          </cell>
          <cell r="I216">
            <v>2.2000000000000002</v>
          </cell>
          <cell r="K216">
            <v>5</v>
          </cell>
          <cell r="O216">
            <v>1.0099999999999998</v>
          </cell>
          <cell r="P216">
            <v>1.5240553745928338</v>
          </cell>
        </row>
        <row r="217">
          <cell r="C217">
            <v>6.58</v>
          </cell>
          <cell r="E217">
            <v>7.57</v>
          </cell>
          <cell r="I217">
            <v>2.2000000000000002</v>
          </cell>
          <cell r="K217">
            <v>5</v>
          </cell>
          <cell r="O217">
            <v>0.99000000000000021</v>
          </cell>
          <cell r="P217">
            <v>1.5240553745928338</v>
          </cell>
        </row>
        <row r="218">
          <cell r="C218">
            <v>6.5</v>
          </cell>
          <cell r="E218">
            <v>7.5</v>
          </cell>
          <cell r="I218">
            <v>2.2000000000000002</v>
          </cell>
          <cell r="K218">
            <v>5</v>
          </cell>
          <cell r="O218">
            <v>1</v>
          </cell>
          <cell r="P218">
            <v>1.5240553745928338</v>
          </cell>
        </row>
        <row r="219">
          <cell r="C219">
            <v>6.33</v>
          </cell>
          <cell r="E219">
            <v>7.37</v>
          </cell>
          <cell r="I219">
            <v>2.1</v>
          </cell>
          <cell r="K219">
            <v>5</v>
          </cell>
          <cell r="O219">
            <v>1.04</v>
          </cell>
          <cell r="P219">
            <v>1.5240553745928338</v>
          </cell>
        </row>
        <row r="220">
          <cell r="C220">
            <v>6.11</v>
          </cell>
          <cell r="E220">
            <v>7.24</v>
          </cell>
          <cell r="I220">
            <v>1.8</v>
          </cell>
          <cell r="K220">
            <v>5</v>
          </cell>
          <cell r="O220">
            <v>1.1299999999999999</v>
          </cell>
          <cell r="P220">
            <v>1.5240553745928338</v>
          </cell>
        </row>
        <row r="221">
          <cell r="C221">
            <v>5.99</v>
          </cell>
          <cell r="E221">
            <v>7.16</v>
          </cell>
          <cell r="I221">
            <v>1.7</v>
          </cell>
          <cell r="K221">
            <v>5</v>
          </cell>
          <cell r="O221">
            <v>1.17</v>
          </cell>
          <cell r="P221">
            <v>1.5240553745928338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I222">
            <v>1.6</v>
          </cell>
          <cell r="K222">
            <v>5</v>
          </cell>
          <cell r="O222">
            <v>1.2200000000000006</v>
          </cell>
          <cell r="P222">
            <v>1.5240553745928338</v>
          </cell>
        </row>
        <row r="223">
          <cell r="C223">
            <v>5.89</v>
          </cell>
          <cell r="E223">
            <v>7.09</v>
          </cell>
          <cell r="I223">
            <v>1.4</v>
          </cell>
          <cell r="K223">
            <v>5</v>
          </cell>
          <cell r="O223">
            <v>1.2000000000000002</v>
          </cell>
          <cell r="P223">
            <v>1.5240553745928338</v>
          </cell>
        </row>
        <row r="224">
          <cell r="C224">
            <v>5.95</v>
          </cell>
          <cell r="E224">
            <v>7.13</v>
          </cell>
          <cell r="I224">
            <v>1.4</v>
          </cell>
          <cell r="K224">
            <v>5</v>
          </cell>
          <cell r="O224">
            <v>1.1799999999999997</v>
          </cell>
          <cell r="P224">
            <v>1.5240553745928338</v>
          </cell>
        </row>
        <row r="225">
          <cell r="C225">
            <v>5.92</v>
          </cell>
          <cell r="E225">
            <v>7.12</v>
          </cell>
          <cell r="I225">
            <v>1.4</v>
          </cell>
          <cell r="K225">
            <v>5</v>
          </cell>
          <cell r="O225">
            <v>1.2000000000000002</v>
          </cell>
          <cell r="P225">
            <v>1.5240553745928338</v>
          </cell>
        </row>
        <row r="226">
          <cell r="C226">
            <v>5.93</v>
          </cell>
          <cell r="E226">
            <v>7.11</v>
          </cell>
          <cell r="I226">
            <v>1.7</v>
          </cell>
          <cell r="K226">
            <v>5</v>
          </cell>
          <cell r="O226">
            <v>1.1800000000000006</v>
          </cell>
          <cell r="P226">
            <v>1.5240553745928338</v>
          </cell>
        </row>
        <row r="227">
          <cell r="C227">
            <v>5.7</v>
          </cell>
          <cell r="E227">
            <v>6.99</v>
          </cell>
          <cell r="I227">
            <v>1.7</v>
          </cell>
          <cell r="K227">
            <v>5</v>
          </cell>
          <cell r="P227">
            <v>1.5240553745928338</v>
          </cell>
        </row>
        <row r="228">
          <cell r="C228">
            <v>5.68</v>
          </cell>
          <cell r="E228">
            <v>6.99</v>
          </cell>
          <cell r="I228">
            <v>1.7</v>
          </cell>
          <cell r="K228">
            <v>5</v>
          </cell>
          <cell r="P228">
            <v>1.5240553745928338</v>
          </cell>
        </row>
        <row r="229">
          <cell r="C229">
            <v>5.54</v>
          </cell>
          <cell r="E229">
            <v>6.96</v>
          </cell>
          <cell r="P229">
            <v>1.5240553745928338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List"/>
      <sheetName val="CAP-64.1"/>
      <sheetName val="CAP-64.2"/>
      <sheetName val="CAP-64.3"/>
      <sheetName val="CAP-64.4"/>
      <sheetName val="CAP-64.5"/>
      <sheetName val="CAP-64.6"/>
      <sheetName val="CAP-64.7,8,9"/>
      <sheetName val="CAP-64.10"/>
      <sheetName val="CAP-65.1"/>
      <sheetName val="CAP-65.2"/>
      <sheetName val="CAP-65.3"/>
      <sheetName val="CAP-66.1"/>
      <sheetName val="CAP-66.2"/>
      <sheetName val="CAP-66.3"/>
      <sheetName val="CAP-66.4"/>
      <sheetName val="CAP-66.5,6"/>
      <sheetName val="CAP-66.7"/>
      <sheetName val="CAP-66.8"/>
      <sheetName val="CAP-66.9"/>
      <sheetName val="11 (4,5)"/>
      <sheetName val="1322.4-5A"/>
      <sheetName val="SDGE-EL15-11"/>
      <sheetName val="2015BBB"/>
      <sheetName val="1316.1A"/>
      <sheetName val="1316.1B"/>
      <sheetName val="1316.2A"/>
      <sheetName val="1316.2B"/>
      <sheetName val="1316.3A"/>
      <sheetName val="1316.3B"/>
      <sheetName val="1316.3C"/>
      <sheetName val="1316.3D"/>
      <sheetName val="1316.4-5 Adjusted"/>
      <sheetName val="1316.6 Adjusted"/>
      <sheetName val="WP - 1316.4-5 Original"/>
      <sheetName val="WP - 1305.1 Original"/>
      <sheetName val="WP - 1305.2"/>
      <sheetName val="WP - 1305.3"/>
      <sheetName val="WP - 1305.4-5 Original"/>
      <sheetName val="WP - 1316.6"/>
      <sheetName val="WP - 1320.3"/>
      <sheetName val="1320.4"/>
      <sheetName val="1322.2"/>
      <sheetName val="1322.6"/>
      <sheetName val="DVP-24"/>
      <sheetName val="Startrans"/>
      <sheetName val="SettlementAdj"/>
      <sheetName val="RecentYields-33"/>
      <sheetName val="RecentYields-86"/>
      <sheetName val="MonthlyYields"/>
      <sheetName val="2014TreasuryYields"/>
      <sheetName val="AEOUtilityYieldForecasts"/>
      <sheetName val="AA-BBB Sprea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G7">
            <v>6.08E-2</v>
          </cell>
        </row>
        <row r="8">
          <cell r="G8">
            <v>6.1900000000000004E-2</v>
          </cell>
        </row>
        <row r="9">
          <cell r="G9">
            <v>6.1399999999999996E-2</v>
          </cell>
        </row>
        <row r="10">
          <cell r="G10">
            <v>6.0599999999999994E-2</v>
          </cell>
        </row>
        <row r="11">
          <cell r="G11">
            <v>6.1100000000000002E-2</v>
          </cell>
        </row>
        <row r="12">
          <cell r="G12">
            <v>6.2600000000000003E-2</v>
          </cell>
        </row>
        <row r="13">
          <cell r="G13">
            <v>6.54E-2</v>
          </cell>
        </row>
        <row r="14">
          <cell r="G14">
            <v>6.59E-2</v>
          </cell>
        </row>
        <row r="15">
          <cell r="G15">
            <v>6.6100000000000006E-2</v>
          </cell>
        </row>
        <row r="16">
          <cell r="G16">
            <v>6.6100000000000006E-2</v>
          </cell>
        </row>
        <row r="17">
          <cell r="G17">
            <v>6.4299999999999996E-2</v>
          </cell>
        </row>
        <row r="18">
          <cell r="G18">
            <v>6.2600000000000003E-2</v>
          </cell>
        </row>
        <row r="19">
          <cell r="G19">
            <v>6.2400000000000004E-2</v>
          </cell>
        </row>
        <row r="20">
          <cell r="G20">
            <v>6.0400000000000002E-2</v>
          </cell>
        </row>
        <row r="21">
          <cell r="G21">
            <v>6.0499999999999998E-2</v>
          </cell>
        </row>
        <row r="22">
          <cell r="G22">
            <v>6.1600000000000002E-2</v>
          </cell>
        </row>
        <row r="23">
          <cell r="G23">
            <v>6.0999999999999999E-2</v>
          </cell>
        </row>
        <row r="24">
          <cell r="G24">
            <v>6.0999999999999999E-2</v>
          </cell>
        </row>
        <row r="25">
          <cell r="G25">
            <v>6.2400000000000004E-2</v>
          </cell>
        </row>
        <row r="26">
          <cell r="G26">
            <v>6.2300000000000001E-2</v>
          </cell>
        </row>
        <row r="27">
          <cell r="G27">
            <v>6.54E-2</v>
          </cell>
        </row>
        <row r="28">
          <cell r="G28">
            <v>6.4899999999999999E-2</v>
          </cell>
        </row>
        <row r="29">
          <cell r="G29">
            <v>6.5099999999999991E-2</v>
          </cell>
        </row>
        <row r="30">
          <cell r="G30">
            <v>6.4500000000000002E-2</v>
          </cell>
        </row>
        <row r="31">
          <cell r="G31">
            <v>6.3600000000000004E-2</v>
          </cell>
        </row>
        <row r="32">
          <cell r="G32">
            <v>6.2699999999999992E-2</v>
          </cell>
        </row>
        <row r="33">
          <cell r="G33">
            <v>6.5099999999999991E-2</v>
          </cell>
        </row>
        <row r="34">
          <cell r="G34">
            <v>6.3500000000000001E-2</v>
          </cell>
        </row>
        <row r="35">
          <cell r="G35">
            <v>6.6000000000000003E-2</v>
          </cell>
        </row>
        <row r="36">
          <cell r="G36">
            <v>6.6799999999999998E-2</v>
          </cell>
        </row>
        <row r="37">
          <cell r="G37">
            <v>6.8099999999999994E-2</v>
          </cell>
        </row>
        <row r="38">
          <cell r="G38">
            <v>6.7900000000000002E-2</v>
          </cell>
        </row>
        <row r="39">
          <cell r="G39">
            <v>6.93E-2</v>
          </cell>
        </row>
        <row r="40">
          <cell r="G40">
            <v>6.9699999999999998E-2</v>
          </cell>
        </row>
        <row r="41">
          <cell r="G41">
            <v>6.9800000000000001E-2</v>
          </cell>
        </row>
        <row r="42">
          <cell r="G42">
            <v>7.1500000000000008E-2</v>
          </cell>
        </row>
        <row r="43">
          <cell r="G43">
            <v>8.5800000000000001E-2</v>
          </cell>
        </row>
        <row r="44">
          <cell r="G44">
            <v>8.9800000000000005E-2</v>
          </cell>
        </row>
        <row r="45">
          <cell r="G45">
            <v>8.1300000000000011E-2</v>
          </cell>
        </row>
        <row r="46">
          <cell r="G46">
            <v>7.9000000000000001E-2</v>
          </cell>
        </row>
        <row r="47">
          <cell r="G47">
            <v>7.7399999999999997E-2</v>
          </cell>
        </row>
        <row r="48">
          <cell r="G48">
            <v>0.08</v>
          </cell>
        </row>
        <row r="49">
          <cell r="G49">
            <v>8.0299999999999996E-2</v>
          </cell>
        </row>
        <row r="50">
          <cell r="G50">
            <v>7.7600000000000002E-2</v>
          </cell>
        </row>
        <row r="51">
          <cell r="G51">
            <v>7.2999999999999995E-2</v>
          </cell>
        </row>
        <row r="52">
          <cell r="G52">
            <v>6.8900000000000003E-2</v>
          </cell>
        </row>
        <row r="53">
          <cell r="G53">
            <v>6.3600000000000004E-2</v>
          </cell>
        </row>
        <row r="54">
          <cell r="G54">
            <v>6.1200000000000004E-2</v>
          </cell>
        </row>
        <row r="55">
          <cell r="G55">
            <v>6.1399999999999996E-2</v>
          </cell>
        </row>
        <row r="56">
          <cell r="G56">
            <v>6.1799999999999994E-2</v>
          </cell>
        </row>
        <row r="57">
          <cell r="G57">
            <v>6.2600000000000003E-2</v>
          </cell>
        </row>
        <row r="58">
          <cell r="G58">
            <v>6.1600000000000002E-2</v>
          </cell>
        </row>
        <row r="59">
          <cell r="G59">
            <v>6.25E-2</v>
          </cell>
        </row>
        <row r="60">
          <cell r="G60">
            <v>6.2199999999999998E-2</v>
          </cell>
        </row>
        <row r="61">
          <cell r="G61">
            <v>6.1900000000000004E-2</v>
          </cell>
        </row>
        <row r="62">
          <cell r="G62">
            <v>6.1500000000000006E-2</v>
          </cell>
        </row>
        <row r="63">
          <cell r="G63">
            <v>6.1799999999999994E-2</v>
          </cell>
        </row>
        <row r="64">
          <cell r="G64">
            <v>5.9800000000000006E-2</v>
          </cell>
        </row>
        <row r="65">
          <cell r="G65">
            <v>5.5500000000000001E-2</v>
          </cell>
        </row>
        <row r="66">
          <cell r="G66">
            <v>5.5300000000000002E-2</v>
          </cell>
        </row>
        <row r="67">
          <cell r="G67">
            <v>5.62E-2</v>
          </cell>
        </row>
        <row r="68">
          <cell r="G68">
            <v>5.8499999999999996E-2</v>
          </cell>
        </row>
        <row r="69">
          <cell r="G69">
            <v>6.0400000000000002E-2</v>
          </cell>
        </row>
        <row r="70">
          <cell r="G70">
            <v>6.0599999999999994E-2</v>
          </cell>
        </row>
        <row r="71">
          <cell r="G71">
            <v>6.0999999999999999E-2</v>
          </cell>
        </row>
        <row r="72">
          <cell r="G72">
            <v>5.9699999999999996E-2</v>
          </cell>
        </row>
        <row r="73">
          <cell r="G73">
            <v>5.9800000000000006E-2</v>
          </cell>
        </row>
        <row r="74">
          <cell r="G74">
            <v>5.74E-2</v>
          </cell>
        </row>
        <row r="75">
          <cell r="G75">
            <v>5.67E-2</v>
          </cell>
        </row>
        <row r="76">
          <cell r="G76">
            <v>5.7000000000000002E-2</v>
          </cell>
        </row>
        <row r="77">
          <cell r="G77">
            <v>5.2199999999999996E-2</v>
          </cell>
        </row>
        <row r="78">
          <cell r="G78">
            <v>5.1100000000000007E-2</v>
          </cell>
        </row>
        <row r="79">
          <cell r="G79">
            <v>5.2400000000000002E-2</v>
          </cell>
        </row>
        <row r="80">
          <cell r="G80">
            <v>4.9299999999999997E-2</v>
          </cell>
        </row>
        <row r="81">
          <cell r="G81">
            <v>5.0700000000000002E-2</v>
          </cell>
        </row>
        <row r="82">
          <cell r="G82">
            <v>5.0599999999999999E-2</v>
          </cell>
        </row>
        <row r="83">
          <cell r="G83">
            <v>5.0200000000000002E-2</v>
          </cell>
        </row>
        <row r="84">
          <cell r="G84">
            <v>5.1299999999999998E-2</v>
          </cell>
        </row>
        <row r="85">
          <cell r="G85">
            <v>5.11E-2</v>
          </cell>
        </row>
        <row r="86">
          <cell r="G86">
            <v>4.9700000000000001E-2</v>
          </cell>
        </row>
        <row r="87">
          <cell r="G87">
            <v>4.9099999999999998E-2</v>
          </cell>
        </row>
        <row r="88">
          <cell r="G88">
            <v>4.8500000000000001E-2</v>
          </cell>
        </row>
        <row r="89">
          <cell r="G89">
            <v>4.8800000000000003E-2</v>
          </cell>
        </row>
        <row r="90">
          <cell r="G90">
            <v>4.8099999999999997E-2</v>
          </cell>
        </row>
        <row r="91">
          <cell r="G91">
            <v>4.5400000000000003E-2</v>
          </cell>
        </row>
        <row r="92">
          <cell r="G92">
            <v>4.4200000000000003E-2</v>
          </cell>
        </row>
        <row r="93">
          <cell r="G93">
            <v>4.5600000000000002E-2</v>
          </cell>
        </row>
        <row r="94">
          <cell r="G94">
            <v>4.6600000000000003E-2</v>
          </cell>
        </row>
        <row r="95">
          <cell r="G95">
            <v>4.7399999999999998E-2</v>
          </cell>
        </row>
        <row r="96">
          <cell r="G96">
            <v>4.7199999999999999E-2</v>
          </cell>
        </row>
        <row r="97">
          <cell r="G97">
            <v>4.4900000000000002E-2</v>
          </cell>
        </row>
        <row r="98">
          <cell r="G98">
            <v>4.65E-2</v>
          </cell>
        </row>
        <row r="99">
          <cell r="G99">
            <v>5.0799999999999998E-2</v>
          </cell>
        </row>
        <row r="100">
          <cell r="G100">
            <v>5.21E-2</v>
          </cell>
        </row>
        <row r="101">
          <cell r="G101">
            <v>5.28E-2</v>
          </cell>
        </row>
        <row r="102">
          <cell r="G102">
            <v>5.3100000000000001E-2</v>
          </cell>
        </row>
        <row r="103">
          <cell r="G103">
            <v>5.1700000000000003E-2</v>
          </cell>
        </row>
        <row r="104">
          <cell r="G104">
            <v>5.2400000000000002E-2</v>
          </cell>
        </row>
        <row r="105">
          <cell r="G105">
            <v>5.2499999999999998E-2</v>
          </cell>
        </row>
        <row r="106">
          <cell r="G106">
            <v>5.0900000000000001E-2</v>
          </cell>
        </row>
        <row r="107">
          <cell r="G107">
            <v>5.0099999999999999E-2</v>
          </cell>
        </row>
        <row r="108">
          <cell r="G108">
            <v>0.05</v>
          </cell>
        </row>
        <row r="109">
          <cell r="G109">
            <v>4.8500000000000001E-2</v>
          </cell>
        </row>
        <row r="110">
          <cell r="G110">
            <v>4.6899999999999997E-2</v>
          </cell>
        </row>
        <row r="111">
          <cell r="G111">
            <v>4.7300000000000002E-2</v>
          </cell>
        </row>
        <row r="112">
          <cell r="G112">
            <v>4.6600000000000003E-2</v>
          </cell>
        </row>
        <row r="113">
          <cell r="G113">
            <v>4.65E-2</v>
          </cell>
        </row>
        <row r="114">
          <cell r="G114">
            <v>4.7899999999999998E-2</v>
          </cell>
        </row>
      </sheetData>
      <sheetData sheetId="50"/>
      <sheetData sheetId="51"/>
      <sheetData sheetId="5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 BETA Download "/>
      <sheetName val="Data"/>
      <sheetName val="Historical BETA Values"/>
      <sheetName val="Help"/>
    </sheetNames>
    <sheetDataSet>
      <sheetData sheetId="0" refreshError="1"/>
      <sheetData sheetId="1">
        <row r="4">
          <cell r="J4" t="str">
            <v>EQY_BETA_OVERRIDE_START_DT</v>
          </cell>
          <cell r="K4" t="str">
            <v>20101022</v>
          </cell>
        </row>
        <row r="5">
          <cell r="J5" t="str">
            <v>EQY_BETA_OVERRIDE_END_DT</v>
          </cell>
          <cell r="K5" t="str">
            <v>20121012</v>
          </cell>
        </row>
        <row r="6">
          <cell r="J6" t="str">
            <v>EQY_BETA_OVERRIDE_REL_INDEX</v>
          </cell>
          <cell r="K6" t="str">
            <v>SPX Index</v>
          </cell>
        </row>
        <row r="7">
          <cell r="J7" t="str">
            <v>EQY_BETA_OVERRIDE_PERIOD</v>
          </cell>
          <cell r="K7" t="str">
            <v>W</v>
          </cell>
        </row>
        <row r="8">
          <cell r="K8"/>
        </row>
      </sheetData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 BETA Download "/>
      <sheetName val="Data"/>
      <sheetName val="Historical BETA Values"/>
      <sheetName val="Help"/>
    </sheetNames>
    <sheetDataSet>
      <sheetData sheetId="0"/>
      <sheetData sheetId="1">
        <row r="4">
          <cell r="J4" t="str">
            <v>EQY_BETA_OVERRIDE_START_DT</v>
          </cell>
        </row>
        <row r="6">
          <cell r="B6" t="str">
            <v>Daily</v>
          </cell>
          <cell r="C6" t="str">
            <v>D</v>
          </cell>
          <cell r="F6" t="str">
            <v>Local CCY</v>
          </cell>
        </row>
        <row r="7">
          <cell r="B7" t="str">
            <v>Weekly</v>
          </cell>
          <cell r="C7" t="str">
            <v>W</v>
          </cell>
          <cell r="F7" t="str">
            <v>USD</v>
          </cell>
          <cell r="G7" t="str">
            <v>USD</v>
          </cell>
        </row>
        <row r="8">
          <cell r="B8" t="str">
            <v>Monthly</v>
          </cell>
          <cell r="C8" t="str">
            <v>M</v>
          </cell>
          <cell r="F8" t="str">
            <v>ARS</v>
          </cell>
          <cell r="G8" t="str">
            <v>ARS</v>
          </cell>
        </row>
        <row r="9">
          <cell r="B9" t="str">
            <v>Quarterly</v>
          </cell>
          <cell r="C9" t="str">
            <v>Q</v>
          </cell>
          <cell r="F9" t="str">
            <v>AUD</v>
          </cell>
          <cell r="G9" t="str">
            <v>AUD</v>
          </cell>
        </row>
        <row r="10">
          <cell r="B10" t="str">
            <v>Yearly</v>
          </cell>
          <cell r="C10" t="str">
            <v>Y</v>
          </cell>
          <cell r="F10" t="str">
            <v>ATS</v>
          </cell>
          <cell r="G10" t="str">
            <v>ATS</v>
          </cell>
        </row>
        <row r="11">
          <cell r="F11" t="str">
            <v>BEF</v>
          </cell>
          <cell r="G11" t="str">
            <v>BEF</v>
          </cell>
        </row>
        <row r="12">
          <cell r="F12" t="str">
            <v>BRL</v>
          </cell>
          <cell r="G12" t="str">
            <v>BRL</v>
          </cell>
        </row>
        <row r="13">
          <cell r="F13" t="str">
            <v>CAD</v>
          </cell>
          <cell r="G13" t="str">
            <v>CAD</v>
          </cell>
        </row>
        <row r="14">
          <cell r="F14" t="str">
            <v>CHF</v>
          </cell>
          <cell r="G14" t="str">
            <v>CHF</v>
          </cell>
        </row>
        <row r="15">
          <cell r="F15" t="str">
            <v>CNY</v>
          </cell>
          <cell r="G15" t="str">
            <v>CNY</v>
          </cell>
        </row>
        <row r="16">
          <cell r="F16" t="str">
            <v>COP</v>
          </cell>
          <cell r="G16" t="str">
            <v>COP</v>
          </cell>
        </row>
        <row r="17">
          <cell r="F17" t="str">
            <v>DEM</v>
          </cell>
          <cell r="G17" t="str">
            <v>DEM</v>
          </cell>
        </row>
        <row r="18">
          <cell r="F18" t="str">
            <v>DKK</v>
          </cell>
          <cell r="G18" t="str">
            <v>DKK</v>
          </cell>
        </row>
        <row r="19">
          <cell r="F19" t="str">
            <v>ESP</v>
          </cell>
          <cell r="G19" t="str">
            <v>ESP</v>
          </cell>
        </row>
        <row r="20">
          <cell r="F20" t="str">
            <v>EUR</v>
          </cell>
          <cell r="G20" t="str">
            <v>EUR</v>
          </cell>
        </row>
        <row r="21">
          <cell r="F21" t="str">
            <v>FIM</v>
          </cell>
          <cell r="G21" t="str">
            <v>FIM</v>
          </cell>
        </row>
        <row r="22">
          <cell r="F22" t="str">
            <v>FRF</v>
          </cell>
          <cell r="G22" t="str">
            <v>FRF</v>
          </cell>
        </row>
        <row r="23">
          <cell r="F23" t="str">
            <v>GBP</v>
          </cell>
          <cell r="G23" t="str">
            <v>GBP</v>
          </cell>
        </row>
        <row r="24">
          <cell r="F24" t="str">
            <v>GRD</v>
          </cell>
          <cell r="G24" t="str">
            <v>GRD</v>
          </cell>
        </row>
        <row r="25">
          <cell r="F25" t="str">
            <v>HKD</v>
          </cell>
          <cell r="G25" t="str">
            <v>HKD</v>
          </cell>
        </row>
        <row r="26">
          <cell r="F26" t="str">
            <v>IEP</v>
          </cell>
          <cell r="G26" t="str">
            <v>IEP</v>
          </cell>
        </row>
        <row r="27">
          <cell r="F27" t="str">
            <v>IDR</v>
          </cell>
          <cell r="G27" t="str">
            <v>IDR</v>
          </cell>
        </row>
        <row r="28">
          <cell r="F28" t="str">
            <v>INR</v>
          </cell>
          <cell r="G28" t="str">
            <v>INR</v>
          </cell>
        </row>
        <row r="29">
          <cell r="F29" t="str">
            <v>ITL</v>
          </cell>
          <cell r="G29" t="str">
            <v>ITL</v>
          </cell>
        </row>
        <row r="30">
          <cell r="F30" t="str">
            <v>JPY</v>
          </cell>
          <cell r="G30" t="str">
            <v>JPY</v>
          </cell>
        </row>
        <row r="31">
          <cell r="F31" t="str">
            <v>KRW</v>
          </cell>
          <cell r="G31" t="str">
            <v>KRW</v>
          </cell>
        </row>
        <row r="32">
          <cell r="F32" t="str">
            <v>MYR</v>
          </cell>
          <cell r="G32" t="str">
            <v>MYR</v>
          </cell>
        </row>
        <row r="33">
          <cell r="F33" t="str">
            <v>MXN</v>
          </cell>
          <cell r="G33" t="str">
            <v>MXN</v>
          </cell>
        </row>
        <row r="34">
          <cell r="F34" t="str">
            <v>MYR</v>
          </cell>
          <cell r="G34" t="str">
            <v>MYR</v>
          </cell>
        </row>
        <row r="35">
          <cell r="F35" t="str">
            <v>NOK</v>
          </cell>
          <cell r="G35" t="str">
            <v>NOK</v>
          </cell>
        </row>
        <row r="36">
          <cell r="F36" t="str">
            <v>NZD</v>
          </cell>
          <cell r="G36" t="str">
            <v>NZD</v>
          </cell>
        </row>
        <row r="37">
          <cell r="F37" t="str">
            <v>SEK</v>
          </cell>
          <cell r="G37" t="str">
            <v>SEK</v>
          </cell>
        </row>
        <row r="38">
          <cell r="F38" t="str">
            <v>SGD</v>
          </cell>
          <cell r="G38" t="str">
            <v>SGD</v>
          </cell>
        </row>
        <row r="39">
          <cell r="F39" t="str">
            <v>TRY</v>
          </cell>
          <cell r="G39" t="str">
            <v>TRY</v>
          </cell>
        </row>
        <row r="40">
          <cell r="F40" t="str">
            <v>ZAR</v>
          </cell>
          <cell r="G40" t="str">
            <v>ZAR</v>
          </cell>
        </row>
      </sheetData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rcial Paper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ks data"/>
      <sheetName val="Growth Rates"/>
      <sheetName val="Prices &amp; Dividends"/>
      <sheetName val="Calculate"/>
      <sheetName val="E Dividends"/>
      <sheetName val="Cost of Equity"/>
      <sheetName val="DCF Goal Seek"/>
      <sheetName val="NCDCF Goal Seek"/>
      <sheetName val="Solver Macro"/>
      <sheetName val="Beta"/>
      <sheetName val="CAPM"/>
      <sheetName val="Rider VBA"/>
      <sheetName val="Aqua ratios"/>
      <sheetName val="water sample ratios"/>
      <sheetName val="market return"/>
    </sheetNames>
    <sheetDataSet>
      <sheetData sheetId="0" refreshError="1"/>
      <sheetData sheetId="1">
        <row r="6">
          <cell r="B6" t="str">
            <v>American States Water (AWR 029899)</v>
          </cell>
          <cell r="L6">
            <v>4.9833333333333334E-2</v>
          </cell>
        </row>
        <row r="7">
          <cell r="L7">
            <v>8.483333333333333E-2</v>
          </cell>
        </row>
        <row r="8">
          <cell r="L8">
            <v>6.4433333333333329E-2</v>
          </cell>
        </row>
        <row r="9">
          <cell r="L9">
            <v>8.2333333333333328E-2</v>
          </cell>
        </row>
        <row r="10">
          <cell r="L10">
            <v>5.8333333333333327E-2</v>
          </cell>
        </row>
        <row r="11">
          <cell r="L11">
            <v>8.5000000000000006E-2</v>
          </cell>
        </row>
        <row r="12">
          <cell r="L12">
            <v>0.03</v>
          </cell>
        </row>
        <row r="13">
          <cell r="L13">
            <v>7.0000000000000007E-2</v>
          </cell>
        </row>
        <row r="14">
          <cell r="L14"/>
        </row>
        <row r="15">
          <cell r="L15"/>
        </row>
        <row r="16">
          <cell r="L16"/>
        </row>
        <row r="17">
          <cell r="L17"/>
        </row>
        <row r="18">
          <cell r="L18"/>
        </row>
        <row r="19">
          <cell r="L19"/>
        </row>
        <row r="20">
          <cell r="L20"/>
        </row>
        <row r="21">
          <cell r="L21"/>
        </row>
        <row r="22">
          <cell r="L22"/>
        </row>
        <row r="23">
          <cell r="L23"/>
        </row>
        <row r="24">
          <cell r="L24"/>
        </row>
        <row r="25">
          <cell r="L25"/>
        </row>
        <row r="26">
          <cell r="L26"/>
        </row>
        <row r="27">
          <cell r="L27"/>
        </row>
        <row r="28">
          <cell r="L28"/>
        </row>
        <row r="29">
          <cell r="L29"/>
        </row>
        <row r="30">
          <cell r="L30"/>
        </row>
      </sheetData>
      <sheetData sheetId="2">
        <row r="5">
          <cell r="D5">
            <v>0.224</v>
          </cell>
          <cell r="F5">
            <v>0.24199999999999999</v>
          </cell>
          <cell r="H5">
            <v>0.24199999999999999</v>
          </cell>
          <cell r="J5">
            <v>0.24199999999999999</v>
          </cell>
        </row>
        <row r="6">
          <cell r="D6">
            <v>0.375</v>
          </cell>
          <cell r="F6">
            <v>0.375</v>
          </cell>
          <cell r="H6">
            <v>0.375</v>
          </cell>
          <cell r="J6">
            <v>0.41499999999999998</v>
          </cell>
        </row>
        <row r="7">
          <cell r="D7">
            <v>0.1913</v>
          </cell>
          <cell r="F7">
            <v>0.1913</v>
          </cell>
          <cell r="H7">
            <v>0.1913</v>
          </cell>
          <cell r="J7">
            <v>0.1913</v>
          </cell>
        </row>
        <row r="8">
          <cell r="D8">
            <v>0.17249999999999999</v>
          </cell>
          <cell r="F8">
            <v>0.18</v>
          </cell>
          <cell r="H8">
            <v>0.18</v>
          </cell>
          <cell r="J8">
            <v>0.18</v>
          </cell>
        </row>
        <row r="9">
          <cell r="D9">
            <v>0.28249999999999997</v>
          </cell>
          <cell r="F9">
            <v>0.28249999999999997</v>
          </cell>
          <cell r="H9">
            <v>0.28249999999999997</v>
          </cell>
          <cell r="J9">
            <v>0.29749999999999999</v>
          </cell>
        </row>
        <row r="10">
          <cell r="D10">
            <v>0.19875000000000001</v>
          </cell>
          <cell r="F10">
            <v>0.21124999999999999</v>
          </cell>
          <cell r="H10">
            <v>0.21124999999999999</v>
          </cell>
          <cell r="J10">
            <v>0.21124999999999999</v>
          </cell>
        </row>
        <row r="11">
          <cell r="D11">
            <v>0.20250000000000001</v>
          </cell>
          <cell r="F11">
            <v>0.2175</v>
          </cell>
          <cell r="H11">
            <v>0.2175</v>
          </cell>
          <cell r="J11">
            <v>0.2175</v>
          </cell>
        </row>
        <row r="12">
          <cell r="D12">
            <v>0.1555</v>
          </cell>
          <cell r="F12">
            <v>0.16020000000000001</v>
          </cell>
          <cell r="H12">
            <v>0.16020000000000001</v>
          </cell>
          <cell r="J12">
            <v>0.16020000000000001</v>
          </cell>
        </row>
        <row r="13">
          <cell r="D13"/>
          <cell r="F13"/>
          <cell r="H13"/>
          <cell r="J13"/>
        </row>
        <row r="14">
          <cell r="D14"/>
          <cell r="F14"/>
          <cell r="H14"/>
          <cell r="J14"/>
        </row>
        <row r="15">
          <cell r="D15"/>
          <cell r="F15"/>
          <cell r="H15"/>
          <cell r="J15"/>
        </row>
        <row r="16">
          <cell r="D16"/>
          <cell r="F16"/>
          <cell r="H16"/>
          <cell r="J16"/>
        </row>
        <row r="17">
          <cell r="D17"/>
          <cell r="F17"/>
          <cell r="H17"/>
          <cell r="J17"/>
        </row>
        <row r="18">
          <cell r="D18"/>
          <cell r="F18"/>
          <cell r="H18"/>
          <cell r="J18"/>
        </row>
        <row r="19">
          <cell r="D19"/>
          <cell r="F19"/>
          <cell r="H19"/>
          <cell r="J19"/>
        </row>
        <row r="20">
          <cell r="D20"/>
          <cell r="F20"/>
          <cell r="H20"/>
          <cell r="J20"/>
        </row>
        <row r="21">
          <cell r="D21"/>
          <cell r="F21"/>
          <cell r="H21"/>
          <cell r="J21"/>
        </row>
        <row r="22">
          <cell r="D22"/>
          <cell r="F22"/>
          <cell r="H22"/>
          <cell r="J22"/>
        </row>
        <row r="23">
          <cell r="D23"/>
          <cell r="F23"/>
          <cell r="H23"/>
          <cell r="J23"/>
        </row>
        <row r="24">
          <cell r="D24"/>
          <cell r="F24"/>
          <cell r="H24"/>
          <cell r="J24"/>
        </row>
        <row r="25">
          <cell r="D25"/>
          <cell r="F25"/>
          <cell r="H25"/>
          <cell r="J25"/>
        </row>
        <row r="26">
          <cell r="D26"/>
          <cell r="F26"/>
          <cell r="H26"/>
          <cell r="J26"/>
        </row>
        <row r="27">
          <cell r="D27"/>
          <cell r="F27"/>
          <cell r="H27"/>
          <cell r="J27"/>
        </row>
        <row r="28">
          <cell r="D28"/>
          <cell r="F28"/>
          <cell r="H28"/>
          <cell r="J28"/>
        </row>
        <row r="29">
          <cell r="D29"/>
          <cell r="F29"/>
          <cell r="H29"/>
          <cell r="J29"/>
        </row>
      </sheetData>
      <sheetData sheetId="3">
        <row r="6">
          <cell r="G6">
            <v>0.224</v>
          </cell>
          <cell r="H6">
            <v>0.24199999999999999</v>
          </cell>
          <cell r="I6">
            <v>0.24199999999999999</v>
          </cell>
          <cell r="J6">
            <v>0.24199999999999999</v>
          </cell>
        </row>
        <row r="7">
          <cell r="G7">
            <v>0.255</v>
          </cell>
          <cell r="H7">
            <v>0.255</v>
          </cell>
          <cell r="I7">
            <v>0.255</v>
          </cell>
          <cell r="J7">
            <v>0.255</v>
          </cell>
        </row>
        <row r="8">
          <cell r="G8">
            <v>0.27160210298812104</v>
          </cell>
          <cell r="H8">
            <v>0.26700285079839881</v>
          </cell>
          <cell r="I8">
            <v>0.26248148136610716</v>
          </cell>
          <cell r="J8">
            <v>0.25803667584121248</v>
          </cell>
          <cell r="L8">
            <v>7.0702754181914199E-2</v>
          </cell>
        </row>
        <row r="9">
          <cell r="G9"/>
          <cell r="I9"/>
        </row>
        <row r="10">
          <cell r="G10">
            <v>0.375</v>
          </cell>
          <cell r="H10">
            <v>0.375</v>
          </cell>
          <cell r="I10">
            <v>0.375</v>
          </cell>
          <cell r="J10">
            <v>0.41499999999999998</v>
          </cell>
        </row>
        <row r="11">
          <cell r="G11">
            <v>0.41499999999999998</v>
          </cell>
          <cell r="H11">
            <v>0.41499999999999998</v>
          </cell>
          <cell r="I11">
            <v>0.41499999999999998</v>
          </cell>
          <cell r="J11">
            <v>0.45020583333333331</v>
          </cell>
        </row>
        <row r="12">
          <cell r="G12">
            <v>0.45580997089750791</v>
          </cell>
          <cell r="H12">
            <v>0.44437922522065298</v>
          </cell>
          <cell r="I12">
            <v>0.43323513836012817</v>
          </cell>
          <cell r="J12">
            <v>0.45820162076427856</v>
          </cell>
          <cell r="L12">
            <v>0.10693034972521127</v>
          </cell>
        </row>
        <row r="13">
          <cell r="G13"/>
          <cell r="I13"/>
        </row>
        <row r="14">
          <cell r="G14">
            <v>0.1913</v>
          </cell>
          <cell r="H14">
            <v>0.1913</v>
          </cell>
          <cell r="I14">
            <v>0.1913</v>
          </cell>
          <cell r="J14">
            <v>0.1913</v>
          </cell>
        </row>
        <row r="15">
          <cell r="G15">
            <v>0.20469999999999999</v>
          </cell>
          <cell r="H15">
            <v>0.20469999999999999</v>
          </cell>
          <cell r="I15">
            <v>0.20469999999999999</v>
          </cell>
          <cell r="J15">
            <v>0.20469999999999999</v>
          </cell>
        </row>
        <row r="16">
          <cell r="G16">
            <v>0.22163484340502387</v>
          </cell>
          <cell r="H16">
            <v>0.21691568263844874</v>
          </cell>
          <cell r="I16">
            <v>0.2122970046208793</v>
          </cell>
          <cell r="J16">
            <v>0.20777666982299089</v>
          </cell>
          <cell r="L16">
            <v>8.9904237996940653E-2</v>
          </cell>
        </row>
        <row r="17">
          <cell r="G17"/>
          <cell r="I17"/>
        </row>
        <row r="18">
          <cell r="G18">
            <v>0.17249999999999999</v>
          </cell>
          <cell r="H18">
            <v>0.18</v>
          </cell>
          <cell r="I18">
            <v>0.18</v>
          </cell>
          <cell r="J18">
            <v>0.18</v>
          </cell>
        </row>
        <row r="19">
          <cell r="G19">
            <v>0.18</v>
          </cell>
          <cell r="H19">
            <v>0.19481999999999999</v>
          </cell>
          <cell r="I19">
            <v>0.19481999999999999</v>
          </cell>
          <cell r="J19">
            <v>0.19481999999999999</v>
          </cell>
        </row>
        <row r="20">
          <cell r="G20">
            <v>0.19297709378172481</v>
          </cell>
          <cell r="H20">
            <v>0.20382435906734025</v>
          </cell>
          <cell r="I20">
            <v>0.19890485101823116</v>
          </cell>
          <cell r="J20">
            <v>0.19410408029549456</v>
          </cell>
          <cell r="L20">
            <v>0.10266309889290173</v>
          </cell>
        </row>
        <row r="21">
          <cell r="G21"/>
          <cell r="I21"/>
        </row>
        <row r="22">
          <cell r="G22">
            <v>0.28249999999999997</v>
          </cell>
          <cell r="H22">
            <v>0.28249999999999997</v>
          </cell>
          <cell r="I22">
            <v>0.28249999999999997</v>
          </cell>
          <cell r="J22">
            <v>0.29749999999999999</v>
          </cell>
        </row>
        <row r="23">
          <cell r="G23">
            <v>0.29749999999999999</v>
          </cell>
          <cell r="H23">
            <v>0.29749999999999999</v>
          </cell>
          <cell r="I23">
            <v>0.29749999999999999</v>
          </cell>
          <cell r="J23">
            <v>0.31485416666666666</v>
          </cell>
        </row>
        <row r="24">
          <cell r="G24">
            <v>0.31855671664089436</v>
          </cell>
          <cell r="H24">
            <v>0.31246137825546522</v>
          </cell>
          <cell r="I24">
            <v>0.30648266949387404</v>
          </cell>
          <cell r="J24">
            <v>0.318154429664112</v>
          </cell>
          <cell r="L24">
            <v>8.0343067421065728E-2</v>
          </cell>
        </row>
        <row r="25">
          <cell r="G25"/>
          <cell r="I25"/>
        </row>
        <row r="26">
          <cell r="G26">
            <v>0.19875000000000001</v>
          </cell>
          <cell r="H26">
            <v>0.21124999999999999</v>
          </cell>
          <cell r="I26">
            <v>0.21124999999999999</v>
          </cell>
          <cell r="J26">
            <v>0.21124999999999999</v>
          </cell>
        </row>
        <row r="27">
          <cell r="G27">
            <v>0.21124999999999999</v>
          </cell>
          <cell r="H27">
            <v>0.22920624999999997</v>
          </cell>
          <cell r="I27">
            <v>0.22920624999999997</v>
          </cell>
          <cell r="J27">
            <v>0.22920624999999997</v>
          </cell>
        </row>
        <row r="28">
          <cell r="G28">
            <v>0.2324511094712676</v>
          </cell>
          <cell r="H28">
            <v>0.2457620903380926</v>
          </cell>
          <cell r="I28">
            <v>0.23947954425576098</v>
          </cell>
          <cell r="J28">
            <v>0.23335760221623481</v>
          </cell>
          <cell r="L28">
            <v>0.10913874653406302</v>
          </cell>
        </row>
        <row r="30">
          <cell r="G30">
            <v>0.20250000000000001</v>
          </cell>
          <cell r="H30">
            <v>0.2175</v>
          </cell>
          <cell r="I30">
            <v>0.2175</v>
          </cell>
          <cell r="J30">
            <v>0.2175</v>
          </cell>
        </row>
        <row r="31">
          <cell r="G31">
            <v>0.2175</v>
          </cell>
          <cell r="H31">
            <v>0.224025</v>
          </cell>
          <cell r="I31">
            <v>0.224025</v>
          </cell>
          <cell r="J31">
            <v>0.224025</v>
          </cell>
        </row>
        <row r="32">
          <cell r="G32">
            <v>0.22422184167311338</v>
          </cell>
          <cell r="H32">
            <v>0.22835571190341339</v>
          </cell>
          <cell r="I32">
            <v>0.22579203525291375</v>
          </cell>
          <cell r="J32">
            <v>0.22325714018144063</v>
          </cell>
        </row>
        <row r="33">
          <cell r="G33"/>
          <cell r="H33"/>
          <cell r="I33"/>
          <cell r="J33"/>
        </row>
        <row r="34">
          <cell r="G34">
            <v>0.1555</v>
          </cell>
          <cell r="H34">
            <v>0.16020000000000001</v>
          </cell>
          <cell r="I34">
            <v>0.16020000000000001</v>
          </cell>
          <cell r="J34">
            <v>0.16020000000000001</v>
          </cell>
        </row>
        <row r="35">
          <cell r="G35">
            <v>0.16020000000000001</v>
          </cell>
          <cell r="H35">
            <v>0.17141400000000001</v>
          </cell>
          <cell r="I35">
            <v>0.17141400000000001</v>
          </cell>
          <cell r="J35">
            <v>0.17141400000000001</v>
          </cell>
        </row>
        <row r="36">
          <cell r="G36">
            <v>0.17164786123027304</v>
          </cell>
          <cell r="H36">
            <v>0.17974412744473517</v>
          </cell>
          <cell r="I36">
            <v>0.17590867046330444</v>
          </cell>
          <cell r="J36">
            <v>0.17215505610152157</v>
          </cell>
          <cell r="L36">
            <v>9.0108825768182896E-2</v>
          </cell>
        </row>
        <row r="37">
          <cell r="G37"/>
          <cell r="H37"/>
          <cell r="I37"/>
          <cell r="J37"/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G41"/>
          <cell r="H41"/>
          <cell r="I41"/>
          <cell r="J41"/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G45"/>
          <cell r="H45"/>
          <cell r="I45"/>
          <cell r="J45"/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G49"/>
          <cell r="H49"/>
          <cell r="I49"/>
          <cell r="J49"/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G69"/>
          <cell r="H69"/>
          <cell r="I69"/>
          <cell r="J69"/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G73"/>
          <cell r="H73"/>
          <cell r="I73"/>
          <cell r="J73"/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WEA-2"/>
      <sheetName val="WEA-3"/>
      <sheetName val="WEA-4 (1)"/>
      <sheetName val="WEA-4 (2)"/>
      <sheetName val="WEA-4 (3)"/>
      <sheetName val="WEA-5"/>
      <sheetName val="WEA-6"/>
      <sheetName val="WEA-7"/>
      <sheetName val="WEA-8"/>
      <sheetName val="WEA-9 (1)"/>
      <sheetName val="WEA-9 (2)"/>
      <sheetName val="WEA-10"/>
      <sheetName val="WEA-11 (1)"/>
      <sheetName val="WEA-11 (2)"/>
      <sheetName val="WEA-11 (3,4)"/>
      <sheetName val="WEA-12"/>
      <sheetName val="WEA-13"/>
      <sheetName val="WEA-14"/>
      <sheetName val="WEA-15"/>
      <sheetName val="WEA-16"/>
      <sheetName val="WEA-18"/>
      <sheetName val="Utility Proxy Group"/>
      <sheetName val="Proxy Group Risk Measures"/>
      <sheetName val="Stock Price"/>
      <sheetName val="2012 01 Market DCF"/>
      <sheetName val="Bond Yields"/>
      <sheetName val="Size Premium"/>
      <sheetName val="Ordinal Ratings"/>
      <sheetName val="Value Line Data"/>
      <sheetName val="CS Data-Operating Cos"/>
      <sheetName val="CS Data"/>
      <sheetName val="MV CS Data"/>
    </sheetNames>
    <sheetDataSet>
      <sheetData sheetId="0">
        <row r="8">
          <cell r="B8" t="str">
            <v>LNT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3">
          <cell r="B13" t="str">
            <v>ALE</v>
          </cell>
          <cell r="C13" t="str">
            <v>ALLETE</v>
          </cell>
          <cell r="E13" t="str">
            <v>BBB+</v>
          </cell>
          <cell r="F13">
            <v>8</v>
          </cell>
          <cell r="G13">
            <v>2</v>
          </cell>
          <cell r="I13" t="str">
            <v>A</v>
          </cell>
          <cell r="J13">
            <v>3</v>
          </cell>
          <cell r="L13">
            <v>0.7</v>
          </cell>
          <cell r="N13">
            <v>1367.04</v>
          </cell>
        </row>
        <row r="14">
          <cell r="B14" t="str">
            <v>LNT</v>
          </cell>
          <cell r="C14" t="str">
            <v>Alliant Energy</v>
          </cell>
          <cell r="E14" t="str">
            <v>BBB+</v>
          </cell>
          <cell r="F14">
            <v>8</v>
          </cell>
          <cell r="G14">
            <v>2</v>
          </cell>
          <cell r="I14" t="str">
            <v>A</v>
          </cell>
          <cell r="J14">
            <v>3</v>
          </cell>
          <cell r="L14">
            <v>0.7</v>
          </cell>
          <cell r="N14">
            <v>4594.6099999999997</v>
          </cell>
        </row>
        <row r="15">
          <cell r="B15" t="str">
            <v>AEE</v>
          </cell>
          <cell r="C15" t="str">
            <v>Ameren Corp.</v>
          </cell>
          <cell r="E15" t="str">
            <v>BBB-</v>
          </cell>
          <cell r="F15">
            <v>10</v>
          </cell>
          <cell r="G15">
            <v>3</v>
          </cell>
          <cell r="I15" t="str">
            <v>B++</v>
          </cell>
          <cell r="J15">
            <v>4</v>
          </cell>
          <cell r="L15">
            <v>0.8</v>
          </cell>
          <cell r="N15">
            <v>7885.82</v>
          </cell>
        </row>
        <row r="16">
          <cell r="B16" t="str">
            <v>AEP</v>
          </cell>
          <cell r="C16" t="str">
            <v>American Elec Pwr</v>
          </cell>
          <cell r="E16" t="str">
            <v>BBB</v>
          </cell>
          <cell r="F16">
            <v>9</v>
          </cell>
          <cell r="G16">
            <v>3</v>
          </cell>
          <cell r="I16" t="str">
            <v>B++</v>
          </cell>
          <cell r="J16">
            <v>4</v>
          </cell>
          <cell r="L16">
            <v>0.7</v>
          </cell>
          <cell r="N16">
            <v>18759.72</v>
          </cell>
        </row>
        <row r="17">
          <cell r="B17" t="str">
            <v>AVA</v>
          </cell>
          <cell r="C17" t="str">
            <v>Avista Corp.</v>
          </cell>
          <cell r="E17" t="str">
            <v>BBB</v>
          </cell>
          <cell r="F17">
            <v>9</v>
          </cell>
          <cell r="G17">
            <v>2</v>
          </cell>
          <cell r="I17" t="str">
            <v>B++</v>
          </cell>
          <cell r="J17">
            <v>4</v>
          </cell>
          <cell r="L17">
            <v>0.7</v>
          </cell>
          <cell r="N17">
            <v>1418.72</v>
          </cell>
        </row>
        <row r="18">
          <cell r="B18" t="str">
            <v>BKH</v>
          </cell>
          <cell r="C18" t="str">
            <v>Black Hills Corp.</v>
          </cell>
          <cell r="E18" t="str">
            <v>BBB-</v>
          </cell>
          <cell r="F18">
            <v>10</v>
          </cell>
          <cell r="G18">
            <v>3</v>
          </cell>
          <cell r="I18" t="str">
            <v>B+</v>
          </cell>
          <cell r="J18">
            <v>5</v>
          </cell>
          <cell r="L18">
            <v>0.85</v>
          </cell>
          <cell r="N18">
            <v>1290.81</v>
          </cell>
        </row>
        <row r="19">
          <cell r="B19" t="str">
            <v>CNP</v>
          </cell>
          <cell r="C19" t="str">
            <v>CenterPoint Energy</v>
          </cell>
          <cell r="E19" t="str">
            <v>BBB</v>
          </cell>
          <cell r="F19">
            <v>9</v>
          </cell>
          <cell r="G19">
            <v>3</v>
          </cell>
          <cell r="I19" t="str">
            <v>B</v>
          </cell>
          <cell r="J19">
            <v>6</v>
          </cell>
          <cell r="L19">
            <v>0.8</v>
          </cell>
          <cell r="N19">
            <v>8325.0499999999993</v>
          </cell>
        </row>
        <row r="20">
          <cell r="B20" t="str">
            <v>CV</v>
          </cell>
          <cell r="C20" t="str">
            <v xml:space="preserve">Central Vermont P S </v>
          </cell>
          <cell r="E20" t="str">
            <v>--</v>
          </cell>
          <cell r="F20" t="str">
            <v xml:space="preserve"> </v>
          </cell>
          <cell r="G20">
            <v>3</v>
          </cell>
          <cell r="I20" t="str">
            <v>B</v>
          </cell>
          <cell r="J20">
            <v>6</v>
          </cell>
          <cell r="L20">
            <v>0.75</v>
          </cell>
          <cell r="N20">
            <v>472.32</v>
          </cell>
        </row>
        <row r="21">
          <cell r="B21" t="str">
            <v>CHG</v>
          </cell>
          <cell r="C21" t="str">
            <v>CH Energy Group</v>
          </cell>
          <cell r="D21" t="str">
            <v>(a)</v>
          </cell>
          <cell r="E21" t="str">
            <v>A</v>
          </cell>
          <cell r="F21">
            <v>6</v>
          </cell>
          <cell r="G21">
            <v>1</v>
          </cell>
          <cell r="I21" t="str">
            <v>A</v>
          </cell>
          <cell r="J21">
            <v>3</v>
          </cell>
          <cell r="L21">
            <v>0.65</v>
          </cell>
          <cell r="N21">
            <v>853.63</v>
          </cell>
        </row>
        <row r="22">
          <cell r="B22" t="str">
            <v>CNL</v>
          </cell>
          <cell r="C22" t="str">
            <v>Cleco Corp.</v>
          </cell>
          <cell r="E22" t="str">
            <v>BBB</v>
          </cell>
          <cell r="F22">
            <v>9</v>
          </cell>
          <cell r="G22">
            <v>2</v>
          </cell>
          <cell r="I22" t="str">
            <v>B++</v>
          </cell>
          <cell r="J22">
            <v>4</v>
          </cell>
          <cell r="L22">
            <v>0.65</v>
          </cell>
          <cell r="N22">
            <v>2179.69</v>
          </cell>
        </row>
        <row r="23">
          <cell r="B23" t="str">
            <v>CMS</v>
          </cell>
          <cell r="C23" t="str">
            <v>CMS Energy</v>
          </cell>
          <cell r="E23" t="str">
            <v>BBB-</v>
          </cell>
          <cell r="F23">
            <v>10</v>
          </cell>
          <cell r="G23">
            <v>3</v>
          </cell>
          <cell r="I23" t="str">
            <v>B+</v>
          </cell>
          <cell r="J23">
            <v>5</v>
          </cell>
          <cell r="L23">
            <v>0.75</v>
          </cell>
          <cell r="N23">
            <v>5231.5200000000004</v>
          </cell>
        </row>
        <row r="24">
          <cell r="B24" t="str">
            <v>ED</v>
          </cell>
          <cell r="C24" t="str">
            <v>Consolidated Edison</v>
          </cell>
          <cell r="E24" t="str">
            <v>A-</v>
          </cell>
          <cell r="F24">
            <v>7</v>
          </cell>
          <cell r="G24">
            <v>1</v>
          </cell>
          <cell r="I24" t="str">
            <v>A+</v>
          </cell>
          <cell r="J24">
            <v>2</v>
          </cell>
          <cell r="L24">
            <v>0.65</v>
          </cell>
          <cell r="N24">
            <v>17244.95</v>
          </cell>
        </row>
        <row r="25">
          <cell r="B25" t="str">
            <v>CEG</v>
          </cell>
          <cell r="C25" t="str">
            <v>Constellation Energy</v>
          </cell>
          <cell r="E25" t="str">
            <v>BBB-</v>
          </cell>
          <cell r="F25">
            <v>10</v>
          </cell>
          <cell r="G25">
            <v>3</v>
          </cell>
          <cell r="I25" t="str">
            <v>B+</v>
          </cell>
          <cell r="J25">
            <v>5</v>
          </cell>
          <cell r="L25">
            <v>0.8</v>
          </cell>
          <cell r="N25">
            <v>8096.83</v>
          </cell>
        </row>
        <row r="26">
          <cell r="B26" t="str">
            <v>D</v>
          </cell>
          <cell r="C26" t="str">
            <v>Dominion Resources</v>
          </cell>
          <cell r="E26" t="str">
            <v>A-</v>
          </cell>
          <cell r="F26">
            <v>7</v>
          </cell>
          <cell r="G26">
            <v>2</v>
          </cell>
          <cell r="I26" t="str">
            <v>B++</v>
          </cell>
          <cell r="J26">
            <v>4</v>
          </cell>
          <cell r="L26">
            <v>0.7</v>
          </cell>
          <cell r="N26">
            <v>29249.52</v>
          </cell>
        </row>
        <row r="27">
          <cell r="B27" t="str">
            <v>DPL</v>
          </cell>
          <cell r="C27" t="str">
            <v>DPL, Inc.</v>
          </cell>
          <cell r="E27" t="str">
            <v>A-</v>
          </cell>
          <cell r="F27">
            <v>7</v>
          </cell>
          <cell r="G27">
            <v>3</v>
          </cell>
          <cell r="I27" t="str">
            <v>B++</v>
          </cell>
          <cell r="J27">
            <v>4</v>
          </cell>
          <cell r="L27">
            <v>0.6</v>
          </cell>
          <cell r="N27">
            <v>3548.2</v>
          </cell>
        </row>
        <row r="28">
          <cell r="B28" t="str">
            <v>DTE</v>
          </cell>
          <cell r="C28" t="str">
            <v>DTE Energy Co.</v>
          </cell>
          <cell r="E28" t="str">
            <v>BBB+</v>
          </cell>
          <cell r="F28">
            <v>8</v>
          </cell>
          <cell r="G28">
            <v>3</v>
          </cell>
          <cell r="I28" t="str">
            <v>B+</v>
          </cell>
          <cell r="J28">
            <v>5</v>
          </cell>
          <cell r="L28">
            <v>0.75</v>
          </cell>
          <cell r="N28">
            <v>8666.26</v>
          </cell>
        </row>
        <row r="29">
          <cell r="B29" t="str">
            <v>DUK</v>
          </cell>
          <cell r="C29" t="str">
            <v>Duke Energy Corp.</v>
          </cell>
          <cell r="E29" t="str">
            <v>A-</v>
          </cell>
          <cell r="F29">
            <v>7</v>
          </cell>
          <cell r="G29">
            <v>2</v>
          </cell>
          <cell r="I29" t="str">
            <v>A</v>
          </cell>
          <cell r="J29">
            <v>3</v>
          </cell>
          <cell r="L29">
            <v>0.65</v>
          </cell>
          <cell r="N29">
            <v>27639</v>
          </cell>
        </row>
        <row r="30">
          <cell r="B30" t="str">
            <v>EIX</v>
          </cell>
          <cell r="C30" t="str">
            <v>Edison International</v>
          </cell>
          <cell r="E30" t="str">
            <v>BBB-</v>
          </cell>
          <cell r="F30">
            <v>10</v>
          </cell>
          <cell r="G30">
            <v>3</v>
          </cell>
          <cell r="I30" t="str">
            <v>B++</v>
          </cell>
          <cell r="J30">
            <v>4</v>
          </cell>
          <cell r="L30">
            <v>0.8</v>
          </cell>
          <cell r="N30">
            <v>13185.57</v>
          </cell>
        </row>
        <row r="31">
          <cell r="B31" t="str">
            <v>EE</v>
          </cell>
          <cell r="C31" t="str">
            <v>El Paso Electric</v>
          </cell>
          <cell r="E31" t="str">
            <v>BBB</v>
          </cell>
          <cell r="F31">
            <v>9</v>
          </cell>
          <cell r="G31">
            <v>2</v>
          </cell>
          <cell r="I31" t="str">
            <v>B++</v>
          </cell>
          <cell r="J31">
            <v>4</v>
          </cell>
          <cell r="L31">
            <v>0.75</v>
          </cell>
          <cell r="N31">
            <v>1424.01</v>
          </cell>
        </row>
        <row r="32">
          <cell r="B32" t="str">
            <v>EDE</v>
          </cell>
          <cell r="C32" t="str">
            <v>Empire District Elec</v>
          </cell>
          <cell r="E32" t="str">
            <v>BBB-</v>
          </cell>
          <cell r="F32">
            <v>10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842.13</v>
          </cell>
        </row>
        <row r="33">
          <cell r="B33" t="str">
            <v>ETR</v>
          </cell>
          <cell r="C33" t="str">
            <v>Entergy Corp.</v>
          </cell>
          <cell r="E33" t="str">
            <v>BBB</v>
          </cell>
          <cell r="F33">
            <v>9</v>
          </cell>
          <cell r="G33">
            <v>2</v>
          </cell>
          <cell r="I33" t="str">
            <v>A</v>
          </cell>
          <cell r="J33">
            <v>3</v>
          </cell>
          <cell r="L33">
            <v>0.7</v>
          </cell>
          <cell r="N33">
            <v>12152.7</v>
          </cell>
        </row>
        <row r="34">
          <cell r="B34" t="str">
            <v>EXC</v>
          </cell>
          <cell r="C34" t="str">
            <v>Exelon Corp.</v>
          </cell>
          <cell r="E34" t="str">
            <v>BBB</v>
          </cell>
          <cell r="F34">
            <v>9</v>
          </cell>
          <cell r="G34">
            <v>2</v>
          </cell>
          <cell r="I34" t="str">
            <v>A</v>
          </cell>
          <cell r="J34">
            <v>3</v>
          </cell>
          <cell r="L34">
            <v>0.85</v>
          </cell>
          <cell r="N34">
            <v>29444.37</v>
          </cell>
        </row>
        <row r="35">
          <cell r="B35" t="str">
            <v>FE</v>
          </cell>
          <cell r="C35" t="str">
            <v>FirstEnergy Corp.</v>
          </cell>
          <cell r="E35" t="str">
            <v>BBB-</v>
          </cell>
          <cell r="F35">
            <v>10</v>
          </cell>
          <cell r="G35">
            <v>2</v>
          </cell>
          <cell r="I35" t="str">
            <v>B++</v>
          </cell>
          <cell r="J35">
            <v>4</v>
          </cell>
          <cell r="L35">
            <v>0.8</v>
          </cell>
          <cell r="N35">
            <v>18715.169999999998</v>
          </cell>
        </row>
        <row r="36">
          <cell r="B36" t="str">
            <v>GXP</v>
          </cell>
          <cell r="C36" t="str">
            <v>Great Plains Energy</v>
          </cell>
          <cell r="E36" t="str">
            <v>BBB</v>
          </cell>
          <cell r="F36">
            <v>9</v>
          </cell>
          <cell r="G36">
            <v>3</v>
          </cell>
          <cell r="I36" t="str">
            <v>B+</v>
          </cell>
          <cell r="J36">
            <v>5</v>
          </cell>
          <cell r="L36">
            <v>0.75</v>
          </cell>
          <cell r="N36">
            <v>2872.49</v>
          </cell>
        </row>
        <row r="37">
          <cell r="B37" t="str">
            <v>HE</v>
          </cell>
          <cell r="C37" t="str">
            <v>Hawaiian Elec.</v>
          </cell>
          <cell r="E37" t="str">
            <v>BBB-</v>
          </cell>
          <cell r="F37">
            <v>10</v>
          </cell>
          <cell r="G37">
            <v>3</v>
          </cell>
          <cell r="I37" t="str">
            <v>B+</v>
          </cell>
          <cell r="J37">
            <v>5</v>
          </cell>
          <cell r="L37">
            <v>0.7</v>
          </cell>
          <cell r="N37">
            <v>2469.17</v>
          </cell>
        </row>
        <row r="38">
          <cell r="B38" t="str">
            <v>IDA</v>
          </cell>
          <cell r="C38" t="str">
            <v>IDACORP, Inc.</v>
          </cell>
          <cell r="E38" t="str">
            <v>BBB</v>
          </cell>
          <cell r="F38">
            <v>9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2016.53</v>
          </cell>
        </row>
        <row r="39">
          <cell r="B39" t="str">
            <v>TEG</v>
          </cell>
          <cell r="C39" t="str">
            <v>Integrys Energy Group</v>
          </cell>
          <cell r="E39" t="str">
            <v>BBB+</v>
          </cell>
          <cell r="F39">
            <v>8</v>
          </cell>
          <cell r="G39">
            <v>2</v>
          </cell>
          <cell r="I39" t="str">
            <v>B++</v>
          </cell>
          <cell r="J39">
            <v>4</v>
          </cell>
          <cell r="L39">
            <v>0.9</v>
          </cell>
          <cell r="N39">
            <v>3996.94</v>
          </cell>
        </row>
        <row r="40">
          <cell r="B40" t="str">
            <v>ITC</v>
          </cell>
          <cell r="C40" t="str">
            <v>ITC Holdings Corp.</v>
          </cell>
          <cell r="E40" t="str">
            <v>BBB</v>
          </cell>
          <cell r="F40">
            <v>9</v>
          </cell>
          <cell r="G40">
            <v>2</v>
          </cell>
          <cell r="I40" t="str">
            <v>B++</v>
          </cell>
          <cell r="J40">
            <v>4</v>
          </cell>
          <cell r="L40">
            <v>0.8</v>
          </cell>
          <cell r="N40">
            <v>3777.3</v>
          </cell>
        </row>
        <row r="41">
          <cell r="B41" t="str">
            <v>MGEE</v>
          </cell>
          <cell r="C41" t="str">
            <v>MGE Energy</v>
          </cell>
          <cell r="E41" t="str">
            <v>AA-</v>
          </cell>
          <cell r="F41">
            <v>4</v>
          </cell>
          <cell r="G41">
            <v>1</v>
          </cell>
          <cell r="I41" t="str">
            <v>A</v>
          </cell>
          <cell r="J41">
            <v>3</v>
          </cell>
          <cell r="L41">
            <v>0.6</v>
          </cell>
          <cell r="N41">
            <v>980.03</v>
          </cell>
        </row>
        <row r="42">
          <cell r="B42" t="str">
            <v>NEE</v>
          </cell>
          <cell r="C42" t="str">
            <v>NextEra Energy, Inc.</v>
          </cell>
          <cell r="E42" t="str">
            <v>A-</v>
          </cell>
          <cell r="F42">
            <v>7</v>
          </cell>
          <cell r="G42">
            <v>2</v>
          </cell>
          <cell r="I42" t="str">
            <v>A</v>
          </cell>
          <cell r="J42">
            <v>3</v>
          </cell>
          <cell r="L42">
            <v>0.75</v>
          </cell>
          <cell r="N42">
            <v>23351.18</v>
          </cell>
        </row>
        <row r="43">
          <cell r="B43" t="str">
            <v>NU</v>
          </cell>
          <cell r="C43" t="str">
            <v>Northeast Utilities</v>
          </cell>
          <cell r="E43" t="str">
            <v>BBB+</v>
          </cell>
          <cell r="F43">
            <v>8</v>
          </cell>
          <cell r="G43">
            <v>3</v>
          </cell>
          <cell r="I43" t="str">
            <v>B+</v>
          </cell>
          <cell r="J43">
            <v>5</v>
          </cell>
          <cell r="L43">
            <v>0.7</v>
          </cell>
          <cell r="N43">
            <v>6065.86</v>
          </cell>
        </row>
        <row r="44">
          <cell r="B44" t="str">
            <v>NST</v>
          </cell>
          <cell r="C44" t="str">
            <v>NSTAR</v>
          </cell>
          <cell r="E44" t="str">
            <v>A+</v>
          </cell>
          <cell r="F44">
            <v>5</v>
          </cell>
          <cell r="G44">
            <v>1</v>
          </cell>
          <cell r="I44" t="str">
            <v>A</v>
          </cell>
          <cell r="J44">
            <v>3</v>
          </cell>
          <cell r="L44">
            <v>0.65</v>
          </cell>
          <cell r="N44">
            <v>4651.01</v>
          </cell>
        </row>
        <row r="45">
          <cell r="B45" t="str">
            <v>NVE</v>
          </cell>
          <cell r="C45" t="str">
            <v>NV Energy, Inc.</v>
          </cell>
          <cell r="E45" t="str">
            <v>BB+</v>
          </cell>
          <cell r="F45">
            <v>11</v>
          </cell>
          <cell r="G45">
            <v>3</v>
          </cell>
          <cell r="I45" t="str">
            <v>B</v>
          </cell>
          <cell r="J45">
            <v>6</v>
          </cell>
          <cell r="L45">
            <v>0.85</v>
          </cell>
          <cell r="N45">
            <v>3641.47</v>
          </cell>
        </row>
        <row r="46">
          <cell r="B46" t="str">
            <v>OGE</v>
          </cell>
          <cell r="C46" t="str">
            <v>OGE Energy Corp.</v>
          </cell>
          <cell r="E46" t="str">
            <v>BBB+</v>
          </cell>
          <cell r="F46">
            <v>8</v>
          </cell>
          <cell r="G46">
            <v>2</v>
          </cell>
          <cell r="I46" t="str">
            <v>A</v>
          </cell>
          <cell r="J46">
            <v>3</v>
          </cell>
          <cell r="L46">
            <v>0.75</v>
          </cell>
          <cell r="N46">
            <v>5060.3100000000004</v>
          </cell>
        </row>
        <row r="47">
          <cell r="B47" t="str">
            <v>OTTR</v>
          </cell>
          <cell r="C47" t="str">
            <v>Otter Tail Corp.</v>
          </cell>
          <cell r="E47" t="str">
            <v>BBB-</v>
          </cell>
          <cell r="F47">
            <v>10</v>
          </cell>
          <cell r="G47">
            <v>3</v>
          </cell>
          <cell r="I47" t="str">
            <v>B+</v>
          </cell>
          <cell r="J47">
            <v>5</v>
          </cell>
          <cell r="L47">
            <v>0.95</v>
          </cell>
          <cell r="N47">
            <v>736.01</v>
          </cell>
        </row>
        <row r="48">
          <cell r="B48" t="str">
            <v>POM</v>
          </cell>
          <cell r="C48" t="str">
            <v>Pepco Holdings</v>
          </cell>
          <cell r="E48" t="str">
            <v>BBB+</v>
          </cell>
          <cell r="F48">
            <v>8</v>
          </cell>
          <cell r="G48">
            <v>3</v>
          </cell>
          <cell r="I48" t="str">
            <v>B</v>
          </cell>
          <cell r="J48">
            <v>6</v>
          </cell>
          <cell r="L48">
            <v>0.8</v>
          </cell>
          <cell r="N48">
            <v>4390.49</v>
          </cell>
        </row>
        <row r="49">
          <cell r="B49" t="str">
            <v>PCG</v>
          </cell>
          <cell r="C49" t="str">
            <v>PG&amp;E Corp.</v>
          </cell>
          <cell r="E49" t="str">
            <v>BBB+</v>
          </cell>
          <cell r="F49">
            <v>8</v>
          </cell>
          <cell r="G49">
            <v>2</v>
          </cell>
          <cell r="I49" t="str">
            <v>B++</v>
          </cell>
          <cell r="J49">
            <v>4</v>
          </cell>
          <cell r="L49">
            <v>0.55000000000000004</v>
          </cell>
          <cell r="N49">
            <v>16156.27</v>
          </cell>
        </row>
        <row r="50">
          <cell r="B50" t="str">
            <v>PNW</v>
          </cell>
          <cell r="C50" t="str">
            <v>Pinnacle West Capital</v>
          </cell>
          <cell r="E50" t="str">
            <v>BBB</v>
          </cell>
          <cell r="F50">
            <v>9</v>
          </cell>
          <cell r="G50">
            <v>2</v>
          </cell>
          <cell r="I50" t="str">
            <v>B++</v>
          </cell>
          <cell r="J50">
            <v>4</v>
          </cell>
          <cell r="L50">
            <v>0.7</v>
          </cell>
          <cell r="N50">
            <v>5016.87</v>
          </cell>
        </row>
        <row r="51">
          <cell r="B51" t="str">
            <v>PNM</v>
          </cell>
          <cell r="C51" t="str">
            <v>PNM Resources</v>
          </cell>
          <cell r="E51" t="str">
            <v>BB</v>
          </cell>
          <cell r="F51">
            <v>12</v>
          </cell>
          <cell r="G51">
            <v>3</v>
          </cell>
          <cell r="I51" t="str">
            <v>B</v>
          </cell>
          <cell r="J51">
            <v>6</v>
          </cell>
          <cell r="L51">
            <v>0.95</v>
          </cell>
          <cell r="N51">
            <v>1589.58</v>
          </cell>
        </row>
        <row r="52">
          <cell r="B52" t="str">
            <v>POR</v>
          </cell>
          <cell r="C52" t="str">
            <v>Portland General Elec.</v>
          </cell>
          <cell r="E52" t="str">
            <v>BBB</v>
          </cell>
          <cell r="F52">
            <v>9</v>
          </cell>
          <cell r="G52">
            <v>3</v>
          </cell>
          <cell r="I52" t="str">
            <v>B+</v>
          </cell>
          <cell r="J52">
            <v>5</v>
          </cell>
          <cell r="L52">
            <v>0.75</v>
          </cell>
          <cell r="N52">
            <v>1847.46</v>
          </cell>
        </row>
        <row r="53">
          <cell r="B53" t="str">
            <v>PPL</v>
          </cell>
          <cell r="C53" t="str">
            <v>PPL Corp.</v>
          </cell>
          <cell r="E53" t="str">
            <v>BBB</v>
          </cell>
          <cell r="F53">
            <v>9</v>
          </cell>
          <cell r="G53">
            <v>3</v>
          </cell>
          <cell r="I53" t="str">
            <v>B++</v>
          </cell>
          <cell r="J53">
            <v>4</v>
          </cell>
          <cell r="L53">
            <v>0.65</v>
          </cell>
          <cell r="N53">
            <v>17260.22</v>
          </cell>
        </row>
        <row r="54">
          <cell r="B54" t="str">
            <v>PGN</v>
          </cell>
          <cell r="C54" t="str">
            <v>Progress Energy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0.6</v>
          </cell>
          <cell r="N54">
            <v>15679.25</v>
          </cell>
        </row>
        <row r="55">
          <cell r="B55" t="str">
            <v>PEG</v>
          </cell>
          <cell r="C55" t="str">
            <v>Pub Sv Enterprise Grp</v>
          </cell>
          <cell r="E55" t="str">
            <v>BBB</v>
          </cell>
          <cell r="F55">
            <v>9</v>
          </cell>
          <cell r="G55">
            <v>2</v>
          </cell>
          <cell r="I55" t="str">
            <v>A</v>
          </cell>
          <cell r="J55">
            <v>3</v>
          </cell>
          <cell r="L55">
            <v>0.75</v>
          </cell>
          <cell r="N55">
            <v>17003.43</v>
          </cell>
        </row>
        <row r="56">
          <cell r="B56" t="str">
            <v>SCG</v>
          </cell>
          <cell r="C56" t="str">
            <v>SCANA Corp.</v>
          </cell>
          <cell r="E56" t="str">
            <v>BBB+</v>
          </cell>
          <cell r="F56">
            <v>8</v>
          </cell>
          <cell r="G56">
            <v>2</v>
          </cell>
          <cell r="I56" t="str">
            <v>A</v>
          </cell>
          <cell r="J56">
            <v>3</v>
          </cell>
          <cell r="L56">
            <v>0.65</v>
          </cell>
          <cell r="N56">
            <v>5455.17</v>
          </cell>
        </row>
        <row r="57">
          <cell r="B57" t="str">
            <v>SRE</v>
          </cell>
          <cell r="C57" t="str">
            <v>Sempra Energy</v>
          </cell>
          <cell r="E57" t="str">
            <v>BBB+</v>
          </cell>
          <cell r="F57">
            <v>8</v>
          </cell>
          <cell r="G57">
            <v>2</v>
          </cell>
          <cell r="I57" t="str">
            <v>A</v>
          </cell>
          <cell r="J57">
            <v>3</v>
          </cell>
          <cell r="L57">
            <v>0.8</v>
          </cell>
          <cell r="N57">
            <v>12707.86</v>
          </cell>
        </row>
        <row r="58">
          <cell r="B58" t="str">
            <v>SO</v>
          </cell>
          <cell r="C58" t="str">
            <v>Southern Company</v>
          </cell>
          <cell r="E58" t="str">
            <v>A</v>
          </cell>
          <cell r="F58">
            <v>6</v>
          </cell>
          <cell r="G58">
            <v>1</v>
          </cell>
          <cell r="I58" t="str">
            <v>A</v>
          </cell>
          <cell r="J58">
            <v>3</v>
          </cell>
          <cell r="L58">
            <v>0.55000000000000004</v>
          </cell>
          <cell r="N58">
            <v>37393.67</v>
          </cell>
        </row>
        <row r="59">
          <cell r="B59" t="str">
            <v>TE</v>
          </cell>
          <cell r="C59" t="str">
            <v>TECO Energy</v>
          </cell>
          <cell r="E59" t="str">
            <v>BBB+</v>
          </cell>
          <cell r="F59">
            <v>8</v>
          </cell>
          <cell r="G59">
            <v>3</v>
          </cell>
          <cell r="I59" t="str">
            <v>B+</v>
          </cell>
          <cell r="J59">
            <v>5</v>
          </cell>
          <cell r="L59">
            <v>0.85</v>
          </cell>
          <cell r="N59">
            <v>3996.62</v>
          </cell>
        </row>
        <row r="60">
          <cell r="B60" t="str">
            <v>UIL</v>
          </cell>
          <cell r="C60" t="str">
            <v>UIL Holdings</v>
          </cell>
          <cell r="E60" t="str">
            <v>BBB</v>
          </cell>
          <cell r="F60">
            <v>9</v>
          </cell>
          <cell r="G60">
            <v>2</v>
          </cell>
          <cell r="I60" t="str">
            <v>B++</v>
          </cell>
          <cell r="J60">
            <v>4</v>
          </cell>
          <cell r="L60">
            <v>0.7</v>
          </cell>
          <cell r="N60">
            <v>1716.29</v>
          </cell>
        </row>
        <row r="61">
          <cell r="B61" t="str">
            <v>UNS</v>
          </cell>
          <cell r="C61" t="str">
            <v>Unisource Energy</v>
          </cell>
          <cell r="D61" t="str">
            <v>(b)</v>
          </cell>
          <cell r="E61" t="str">
            <v>BB+</v>
          </cell>
          <cell r="F61">
            <v>11</v>
          </cell>
          <cell r="G61">
            <v>3</v>
          </cell>
          <cell r="I61" t="str">
            <v>C++</v>
          </cell>
          <cell r="J61">
            <v>7</v>
          </cell>
          <cell r="L61">
            <v>0.75</v>
          </cell>
          <cell r="N61">
            <v>1341.33</v>
          </cell>
        </row>
        <row r="62">
          <cell r="B62" t="str">
            <v>VVC</v>
          </cell>
          <cell r="C62" t="str">
            <v>Vectren Corp.</v>
          </cell>
          <cell r="E62" t="str">
            <v>A-</v>
          </cell>
          <cell r="F62">
            <v>7</v>
          </cell>
          <cell r="G62">
            <v>2</v>
          </cell>
          <cell r="I62" t="str">
            <v>A</v>
          </cell>
          <cell r="J62">
            <v>3</v>
          </cell>
          <cell r="L62">
            <v>0.7</v>
          </cell>
          <cell r="N62">
            <v>2380.38</v>
          </cell>
        </row>
        <row r="63">
          <cell r="B63" t="str">
            <v>WR</v>
          </cell>
          <cell r="C63" t="str">
            <v>Westar Energy</v>
          </cell>
          <cell r="E63" t="str">
            <v>BBB</v>
          </cell>
          <cell r="F63">
            <v>9</v>
          </cell>
          <cell r="G63">
            <v>2</v>
          </cell>
          <cell r="I63" t="str">
            <v>B++</v>
          </cell>
          <cell r="J63">
            <v>4</v>
          </cell>
          <cell r="L63">
            <v>0.75</v>
          </cell>
          <cell r="N63">
            <v>3164.75</v>
          </cell>
        </row>
        <row r="64">
          <cell r="B64" t="str">
            <v>WEC</v>
          </cell>
          <cell r="C64" t="str">
            <v>Wisconsin Energy</v>
          </cell>
          <cell r="E64" t="str">
            <v>A-</v>
          </cell>
          <cell r="F64">
            <v>7</v>
          </cell>
          <cell r="G64">
            <v>2</v>
          </cell>
          <cell r="I64" t="str">
            <v>B++</v>
          </cell>
          <cell r="J64">
            <v>4</v>
          </cell>
          <cell r="L64">
            <v>0.65</v>
          </cell>
          <cell r="N64">
            <v>7530.05</v>
          </cell>
        </row>
        <row r="65">
          <cell r="B65" t="str">
            <v>XEL</v>
          </cell>
          <cell r="C65" t="str">
            <v>Xcel Energy, Inc.</v>
          </cell>
          <cell r="E65" t="str">
            <v>A-</v>
          </cell>
          <cell r="F65">
            <v>7</v>
          </cell>
          <cell r="G65">
            <v>2</v>
          </cell>
          <cell r="I65" t="str">
            <v>B++</v>
          </cell>
          <cell r="J65">
            <v>4</v>
          </cell>
          <cell r="L65">
            <v>0.65</v>
          </cell>
          <cell r="N65">
            <v>12603.8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3">
          <cell r="B13" t="str">
            <v>AEE</v>
          </cell>
          <cell r="C13" t="str">
            <v>Ameren Corp.</v>
          </cell>
          <cell r="E13">
            <v>1.54</v>
          </cell>
          <cell r="F13">
            <v>40</v>
          </cell>
          <cell r="G13">
            <v>30</v>
          </cell>
          <cell r="H13">
            <v>2.4500000000000002</v>
          </cell>
          <cell r="I13">
            <v>2.4</v>
          </cell>
          <cell r="J13">
            <v>2.5</v>
          </cell>
          <cell r="K13">
            <v>1.56</v>
          </cell>
          <cell r="L13">
            <v>1.62</v>
          </cell>
          <cell r="M13">
            <v>1.75</v>
          </cell>
          <cell r="N13">
            <v>32.65</v>
          </cell>
          <cell r="O13">
            <v>33.4</v>
          </cell>
          <cell r="P13">
            <v>35.5</v>
          </cell>
          <cell r="Q13">
            <v>240.4</v>
          </cell>
          <cell r="R13">
            <v>255</v>
          </cell>
          <cell r="S13">
            <v>0.48199999999999998</v>
          </cell>
          <cell r="T13">
            <v>0.46</v>
          </cell>
          <cell r="U13">
            <v>0.50900000000000001</v>
          </cell>
          <cell r="V13">
            <v>0.53</v>
          </cell>
          <cell r="W13">
            <v>15185</v>
          </cell>
          <cell r="X13">
            <v>17000</v>
          </cell>
          <cell r="Y13">
            <v>8.5999999999999993E-2</v>
          </cell>
          <cell r="Z13">
            <v>7.4999999999999997E-2</v>
          </cell>
          <cell r="AA13">
            <v>7.0000000000000007E-2</v>
          </cell>
          <cell r="AB13">
            <v>7.0000000000000007E-2</v>
          </cell>
          <cell r="AC13">
            <v>-0.02</v>
          </cell>
        </row>
        <row r="14">
          <cell r="B14" t="str">
            <v>AEP</v>
          </cell>
          <cell r="C14" t="str">
            <v>American Elec Pwr</v>
          </cell>
          <cell r="E14">
            <v>1.84</v>
          </cell>
          <cell r="F14">
            <v>55</v>
          </cell>
          <cell r="G14">
            <v>35</v>
          </cell>
          <cell r="H14">
            <v>3.15</v>
          </cell>
          <cell r="I14">
            <v>3.25</v>
          </cell>
          <cell r="J14">
            <v>3.75</v>
          </cell>
          <cell r="K14">
            <v>1.85</v>
          </cell>
          <cell r="L14">
            <v>1.9</v>
          </cell>
          <cell r="M14">
            <v>2.1</v>
          </cell>
          <cell r="N14">
            <v>30.4</v>
          </cell>
          <cell r="O14">
            <v>31.85</v>
          </cell>
          <cell r="P14">
            <v>36.75</v>
          </cell>
          <cell r="Q14">
            <v>480.81</v>
          </cell>
          <cell r="R14">
            <v>500</v>
          </cell>
          <cell r="S14">
            <v>0.53100000000000003</v>
          </cell>
          <cell r="T14">
            <v>0.49</v>
          </cell>
          <cell r="U14">
            <v>0.46700000000000003</v>
          </cell>
          <cell r="V14">
            <v>0.51</v>
          </cell>
          <cell r="W14">
            <v>29184</v>
          </cell>
          <cell r="X14">
            <v>36100</v>
          </cell>
          <cell r="Y14">
            <v>9.0999999999999998E-2</v>
          </cell>
          <cell r="Z14">
            <v>0.105</v>
          </cell>
          <cell r="AA14">
            <v>0.105</v>
          </cell>
          <cell r="AB14">
            <v>0.105</v>
          </cell>
          <cell r="AC14">
            <v>4.4999999999999998E-2</v>
          </cell>
        </row>
        <row r="15">
          <cell r="B15" t="str">
            <v>ALE</v>
          </cell>
          <cell r="C15" t="str">
            <v>ALLETE</v>
          </cell>
          <cell r="E15">
            <v>1.78</v>
          </cell>
          <cell r="F15">
            <v>45</v>
          </cell>
          <cell r="G15">
            <v>35</v>
          </cell>
          <cell r="H15">
            <v>2.65</v>
          </cell>
          <cell r="I15">
            <v>2.65</v>
          </cell>
          <cell r="J15">
            <v>3.25</v>
          </cell>
          <cell r="K15">
            <v>1.78</v>
          </cell>
          <cell r="L15">
            <v>1.8</v>
          </cell>
          <cell r="M15">
            <v>1.95</v>
          </cell>
          <cell r="N15">
            <v>28.3</v>
          </cell>
          <cell r="O15">
            <v>29.45</v>
          </cell>
          <cell r="P15">
            <v>32.75</v>
          </cell>
          <cell r="Q15">
            <v>35.799999999999997</v>
          </cell>
          <cell r="R15">
            <v>40</v>
          </cell>
          <cell r="S15">
            <v>0.442</v>
          </cell>
          <cell r="T15">
            <v>0.41499999999999998</v>
          </cell>
          <cell r="U15">
            <v>0.55800000000000005</v>
          </cell>
          <cell r="V15">
            <v>0.58499999999999996</v>
          </cell>
          <cell r="W15">
            <v>1625.3</v>
          </cell>
          <cell r="X15">
            <v>2225</v>
          </cell>
          <cell r="Y15">
            <v>7.6999999999999999E-2</v>
          </cell>
          <cell r="Z15">
            <v>0.09</v>
          </cell>
          <cell r="AA15">
            <v>0.09</v>
          </cell>
          <cell r="AB15">
            <v>9.5000000000000001E-2</v>
          </cell>
          <cell r="AC15">
            <v>0.06</v>
          </cell>
        </row>
        <row r="16">
          <cell r="B16" t="str">
            <v>AVA</v>
          </cell>
          <cell r="C16" t="str">
            <v>Avista Corp.</v>
          </cell>
          <cell r="E16">
            <v>1.1000000000000001</v>
          </cell>
          <cell r="F16">
            <v>35</v>
          </cell>
          <cell r="G16">
            <v>25</v>
          </cell>
          <cell r="H16">
            <v>1.8</v>
          </cell>
          <cell r="I16">
            <v>1.8</v>
          </cell>
          <cell r="J16">
            <v>2</v>
          </cell>
          <cell r="K16">
            <v>1.1000000000000001</v>
          </cell>
          <cell r="L16">
            <v>1.18</v>
          </cell>
          <cell r="M16">
            <v>1.4</v>
          </cell>
          <cell r="N16">
            <v>20.350000000000001</v>
          </cell>
          <cell r="O16">
            <v>21</v>
          </cell>
          <cell r="P16">
            <v>22.75</v>
          </cell>
          <cell r="Q16">
            <v>57.12</v>
          </cell>
          <cell r="R16">
            <v>60.5</v>
          </cell>
          <cell r="S16">
            <v>0.51600000000000001</v>
          </cell>
          <cell r="T16">
            <v>0.51500000000000001</v>
          </cell>
          <cell r="U16">
            <v>0.48399999999999999</v>
          </cell>
          <cell r="V16">
            <v>0.48499999999999999</v>
          </cell>
          <cell r="W16">
            <v>2325.3000000000002</v>
          </cell>
          <cell r="X16">
            <v>2850</v>
          </cell>
          <cell r="Y16">
            <v>8.2000000000000003E-2</v>
          </cell>
          <cell r="Z16">
            <v>0.09</v>
          </cell>
          <cell r="AA16">
            <v>8.5000000000000006E-2</v>
          </cell>
          <cell r="AB16">
            <v>0.09</v>
          </cell>
          <cell r="AC16">
            <v>4.4999999999999998E-2</v>
          </cell>
        </row>
        <row r="17">
          <cell r="B17" t="str">
            <v>BKH</v>
          </cell>
          <cell r="C17" t="str">
            <v>Black Hills Corp.</v>
          </cell>
          <cell r="E17">
            <v>1.46</v>
          </cell>
          <cell r="F17">
            <v>40</v>
          </cell>
          <cell r="G17">
            <v>25</v>
          </cell>
          <cell r="H17">
            <v>1.75</v>
          </cell>
          <cell r="I17">
            <v>1.95</v>
          </cell>
          <cell r="J17">
            <v>2.25</v>
          </cell>
          <cell r="K17">
            <v>1.46</v>
          </cell>
          <cell r="L17">
            <v>1.48</v>
          </cell>
          <cell r="M17">
            <v>1.55</v>
          </cell>
          <cell r="N17">
            <v>28.15</v>
          </cell>
          <cell r="O17">
            <v>28.6</v>
          </cell>
          <cell r="P17">
            <v>30.5</v>
          </cell>
          <cell r="Q17">
            <v>39.270000000000003</v>
          </cell>
          <cell r="R17">
            <v>45</v>
          </cell>
          <cell r="S17">
            <v>0.51900000000000002</v>
          </cell>
          <cell r="T17">
            <v>0.5</v>
          </cell>
          <cell r="U17">
            <v>0.48099999999999998</v>
          </cell>
          <cell r="V17">
            <v>0.5</v>
          </cell>
          <cell r="W17">
            <v>2286.3000000000002</v>
          </cell>
          <cell r="X17">
            <v>2750</v>
          </cell>
          <cell r="Y17">
            <v>5.8999999999999997E-2</v>
          </cell>
          <cell r="Z17">
            <v>0.06</v>
          </cell>
          <cell r="AA17">
            <v>7.0000000000000007E-2</v>
          </cell>
          <cell r="AB17">
            <v>7.4999999999999997E-2</v>
          </cell>
          <cell r="AC17">
            <v>8.5000000000000006E-2</v>
          </cell>
        </row>
        <row r="18">
          <cell r="B18" t="str">
            <v>CEG</v>
          </cell>
          <cell r="C18" t="str">
            <v>Constellation Energy</v>
          </cell>
          <cell r="E18">
            <v>0.96</v>
          </cell>
          <cell r="F18">
            <v>50</v>
          </cell>
          <cell r="G18">
            <v>30</v>
          </cell>
          <cell r="H18">
            <v>1.7</v>
          </cell>
          <cell r="I18">
            <v>2.2999999999999998</v>
          </cell>
          <cell r="J18">
            <v>3.25</v>
          </cell>
          <cell r="K18">
            <v>0.96</v>
          </cell>
          <cell r="L18">
            <v>0.96</v>
          </cell>
          <cell r="M18">
            <v>1</v>
          </cell>
          <cell r="N18">
            <v>39.65</v>
          </cell>
          <cell r="O18">
            <v>40.9</v>
          </cell>
          <cell r="P18">
            <v>46.75</v>
          </cell>
          <cell r="Q18">
            <v>199.79</v>
          </cell>
          <cell r="R18">
            <v>206</v>
          </cell>
          <cell r="S18">
            <v>0.35699999999999998</v>
          </cell>
          <cell r="T18">
            <v>0.32</v>
          </cell>
          <cell r="U18">
            <v>0.628</v>
          </cell>
          <cell r="V18">
            <v>0.66500000000000004</v>
          </cell>
          <cell r="W18">
            <v>12468</v>
          </cell>
          <cell r="X18">
            <v>14500</v>
          </cell>
          <cell r="Y18">
            <v>4.1000000000000002E-2</v>
          </cell>
          <cell r="Z18">
            <v>4.4999999999999998E-2</v>
          </cell>
          <cell r="AA18">
            <v>5.5E-2</v>
          </cell>
          <cell r="AB18">
            <v>7.0000000000000007E-2</v>
          </cell>
          <cell r="AC18">
            <v>0.16500000000000001</v>
          </cell>
        </row>
        <row r="19">
          <cell r="B19" t="str">
            <v>CHG</v>
          </cell>
          <cell r="C19" t="str">
            <v>CH Energy Group</v>
          </cell>
          <cell r="E19">
            <v>2.16</v>
          </cell>
          <cell r="F19">
            <v>55</v>
          </cell>
          <cell r="G19">
            <v>45</v>
          </cell>
          <cell r="H19">
            <v>3</v>
          </cell>
          <cell r="I19">
            <v>3.1</v>
          </cell>
          <cell r="J19">
            <v>3.35</v>
          </cell>
          <cell r="K19">
            <v>2.2200000000000002</v>
          </cell>
          <cell r="L19">
            <v>2.2200000000000002</v>
          </cell>
          <cell r="M19">
            <v>2.2400000000000002</v>
          </cell>
          <cell r="N19">
            <v>35.5</v>
          </cell>
          <cell r="O19">
            <v>35.75</v>
          </cell>
          <cell r="P19">
            <v>37.5</v>
          </cell>
          <cell r="Q19">
            <v>15.8</v>
          </cell>
          <cell r="R19">
            <v>15</v>
          </cell>
          <cell r="S19">
            <v>0.47399999999999998</v>
          </cell>
          <cell r="T19">
            <v>0.48</v>
          </cell>
          <cell r="U19">
            <v>0.50700000000000001</v>
          </cell>
          <cell r="V19">
            <v>0.51</v>
          </cell>
          <cell r="W19">
            <v>1061.8</v>
          </cell>
          <cell r="X19">
            <v>1180</v>
          </cell>
          <cell r="Y19">
            <v>8.5999999999999993E-2</v>
          </cell>
          <cell r="Z19">
            <v>8.5000000000000006E-2</v>
          </cell>
          <cell r="AA19">
            <v>8.5000000000000006E-2</v>
          </cell>
          <cell r="AB19">
            <v>0.09</v>
          </cell>
          <cell r="AC19">
            <v>0.04</v>
          </cell>
        </row>
        <row r="20">
          <cell r="B20" t="str">
            <v>CMS</v>
          </cell>
          <cell r="C20" t="str">
            <v>CMS Energy</v>
          </cell>
          <cell r="E20">
            <v>0.84</v>
          </cell>
          <cell r="F20">
            <v>25</v>
          </cell>
          <cell r="G20">
            <v>18</v>
          </cell>
          <cell r="H20">
            <v>1.45</v>
          </cell>
          <cell r="I20">
            <v>1.55</v>
          </cell>
          <cell r="J20">
            <v>1.75</v>
          </cell>
          <cell r="K20">
            <v>0.84</v>
          </cell>
          <cell r="L20">
            <v>0.92</v>
          </cell>
          <cell r="M20">
            <v>1.1000000000000001</v>
          </cell>
          <cell r="N20">
            <v>12</v>
          </cell>
          <cell r="O20">
            <v>12.7</v>
          </cell>
          <cell r="P20">
            <v>15</v>
          </cell>
          <cell r="Q20">
            <v>249.6</v>
          </cell>
          <cell r="R20">
            <v>260</v>
          </cell>
          <cell r="S20">
            <v>0.70099999999999996</v>
          </cell>
          <cell r="T20">
            <v>0.64</v>
          </cell>
          <cell r="U20">
            <v>0.29499999999999998</v>
          </cell>
          <cell r="V20">
            <v>0.35499999999999998</v>
          </cell>
          <cell r="W20">
            <v>9473</v>
          </cell>
          <cell r="X20">
            <v>11000</v>
          </cell>
          <cell r="Y20">
            <v>0.125</v>
          </cell>
          <cell r="Z20">
            <v>0.125</v>
          </cell>
          <cell r="AA20">
            <v>0.13</v>
          </cell>
          <cell r="AB20">
            <v>0.125</v>
          </cell>
          <cell r="AC20">
            <v>7.0000000000000007E-2</v>
          </cell>
        </row>
        <row r="21">
          <cell r="B21" t="str">
            <v>CNL</v>
          </cell>
          <cell r="C21" t="str">
            <v>Cleco Corp.</v>
          </cell>
          <cell r="E21">
            <v>1.0900000000000001</v>
          </cell>
          <cell r="F21">
            <v>40</v>
          </cell>
          <cell r="G21">
            <v>30</v>
          </cell>
          <cell r="H21">
            <v>2.4500000000000002</v>
          </cell>
          <cell r="I21">
            <v>2.4</v>
          </cell>
          <cell r="J21">
            <v>2.75</v>
          </cell>
          <cell r="K21">
            <v>1.1200000000000001</v>
          </cell>
          <cell r="L21">
            <v>1.25</v>
          </cell>
          <cell r="M21">
            <v>1.6</v>
          </cell>
          <cell r="N21">
            <v>23.65</v>
          </cell>
          <cell r="O21">
            <v>24.8</v>
          </cell>
          <cell r="P21">
            <v>28.25</v>
          </cell>
          <cell r="Q21">
            <v>60.53</v>
          </cell>
          <cell r="R21">
            <v>60.7</v>
          </cell>
          <cell r="S21">
            <v>0.51500000000000001</v>
          </cell>
          <cell r="T21">
            <v>0.42</v>
          </cell>
          <cell r="U21">
            <v>0.48499999999999999</v>
          </cell>
          <cell r="V21">
            <v>0.57999999999999996</v>
          </cell>
          <cell r="W21">
            <v>2717.9</v>
          </cell>
          <cell r="X21">
            <v>2975</v>
          </cell>
          <cell r="Y21">
            <v>0.106</v>
          </cell>
          <cell r="Z21">
            <v>0.105</v>
          </cell>
          <cell r="AA21">
            <v>9.5000000000000001E-2</v>
          </cell>
          <cell r="AB21">
            <v>9.5000000000000001E-2</v>
          </cell>
          <cell r="AC21">
            <v>0.06</v>
          </cell>
        </row>
        <row r="22">
          <cell r="B22" t="str">
            <v>CNP</v>
          </cell>
          <cell r="C22" t="str">
            <v>CenterPoint Energy</v>
          </cell>
          <cell r="E22">
            <v>0.79</v>
          </cell>
          <cell r="F22">
            <v>25</v>
          </cell>
          <cell r="G22">
            <v>15</v>
          </cell>
          <cell r="H22">
            <v>1.2</v>
          </cell>
          <cell r="I22">
            <v>1.2</v>
          </cell>
          <cell r="J22">
            <v>1.35</v>
          </cell>
          <cell r="K22">
            <v>0.79</v>
          </cell>
          <cell r="L22">
            <v>0.8</v>
          </cell>
          <cell r="M22">
            <v>0.9</v>
          </cell>
          <cell r="N22">
            <v>9.9</v>
          </cell>
          <cell r="O22">
            <v>10.35</v>
          </cell>
          <cell r="P22">
            <v>12</v>
          </cell>
          <cell r="Q22">
            <v>424.7</v>
          </cell>
          <cell r="R22">
            <v>430</v>
          </cell>
          <cell r="S22">
            <v>0.73799999999999999</v>
          </cell>
          <cell r="T22">
            <v>0.68500000000000005</v>
          </cell>
          <cell r="U22">
            <v>0.26200000000000001</v>
          </cell>
          <cell r="V22">
            <v>0.315</v>
          </cell>
          <cell r="W22">
            <v>12199</v>
          </cell>
          <cell r="X22">
            <v>16200</v>
          </cell>
          <cell r="Y22">
            <v>0.13800000000000001</v>
          </cell>
          <cell r="Z22">
            <v>0.12</v>
          </cell>
          <cell r="AA22">
            <v>0.12</v>
          </cell>
          <cell r="AB22">
            <v>0.115</v>
          </cell>
          <cell r="AC22">
            <v>0.03</v>
          </cell>
        </row>
        <row r="23">
          <cell r="B23" t="str">
            <v>CV</v>
          </cell>
          <cell r="C23" t="str">
            <v xml:space="preserve">Central Vermont P S </v>
          </cell>
          <cell r="E23">
            <v>0.92</v>
          </cell>
          <cell r="F23">
            <v>35</v>
          </cell>
          <cell r="G23">
            <v>25</v>
          </cell>
          <cell r="H23">
            <v>0.35</v>
          </cell>
          <cell r="I23">
            <v>1.75</v>
          </cell>
          <cell r="J23">
            <v>1.85</v>
          </cell>
          <cell r="K23">
            <v>0.92</v>
          </cell>
          <cell r="L23">
            <v>0.92</v>
          </cell>
          <cell r="M23">
            <v>1</v>
          </cell>
          <cell r="N23">
            <v>21.1</v>
          </cell>
          <cell r="O23">
            <v>22</v>
          </cell>
          <cell r="P23">
            <v>23.5</v>
          </cell>
          <cell r="Q23">
            <v>13.34</v>
          </cell>
          <cell r="R23">
            <v>13.4</v>
          </cell>
          <cell r="S23">
            <v>0.40100000000000002</v>
          </cell>
          <cell r="T23">
            <v>0.37</v>
          </cell>
          <cell r="U23">
            <v>0.58099999999999996</v>
          </cell>
          <cell r="V23">
            <v>0.61</v>
          </cell>
          <cell r="W23">
            <v>469.1</v>
          </cell>
          <cell r="X23">
            <v>515</v>
          </cell>
          <cell r="Y23">
            <v>7.4999999999999997E-2</v>
          </cell>
          <cell r="Z23" t="str">
            <v>NMF</v>
          </cell>
          <cell r="AA23">
            <v>0.08</v>
          </cell>
          <cell r="AB23">
            <v>0.08</v>
          </cell>
          <cell r="AC23">
            <v>0.02</v>
          </cell>
        </row>
        <row r="24">
          <cell r="B24" t="str">
            <v>D</v>
          </cell>
          <cell r="C24" t="str">
            <v>Dominion Resources</v>
          </cell>
          <cell r="E24">
            <v>1.97</v>
          </cell>
          <cell r="F24">
            <v>60</v>
          </cell>
          <cell r="G24">
            <v>45</v>
          </cell>
          <cell r="H24">
            <v>2.8</v>
          </cell>
          <cell r="I24">
            <v>3.25</v>
          </cell>
          <cell r="J24">
            <v>3.75</v>
          </cell>
          <cell r="K24">
            <v>1.97</v>
          </cell>
          <cell r="L24">
            <v>2.11</v>
          </cell>
          <cell r="M24">
            <v>2.4500000000000002</v>
          </cell>
          <cell r="N24">
            <v>20.9</v>
          </cell>
          <cell r="O24">
            <v>22.05</v>
          </cell>
          <cell r="P24">
            <v>26.5</v>
          </cell>
          <cell r="Q24">
            <v>581</v>
          </cell>
          <cell r="R24">
            <v>585</v>
          </cell>
          <cell r="S24">
            <v>0.56299999999999994</v>
          </cell>
          <cell r="T24">
            <v>0.57499999999999996</v>
          </cell>
          <cell r="U24">
            <v>0.42799999999999999</v>
          </cell>
          <cell r="V24">
            <v>0.42</v>
          </cell>
          <cell r="W24">
            <v>28012</v>
          </cell>
          <cell r="X24">
            <v>37200</v>
          </cell>
          <cell r="Y24">
            <v>0.14199999999999999</v>
          </cell>
          <cell r="Z24">
            <v>0.13500000000000001</v>
          </cell>
          <cell r="AA24">
            <v>0.15</v>
          </cell>
          <cell r="AB24">
            <v>0.14000000000000001</v>
          </cell>
          <cell r="AC24">
            <v>4.4999999999999998E-2</v>
          </cell>
        </row>
        <row r="25">
          <cell r="B25" t="str">
            <v>DTE</v>
          </cell>
          <cell r="C25" t="str">
            <v>DTE Energy Co.</v>
          </cell>
          <cell r="E25">
            <v>2.3199999999999998</v>
          </cell>
          <cell r="F25">
            <v>70</v>
          </cell>
          <cell r="G25">
            <v>45</v>
          </cell>
          <cell r="H25">
            <v>3.6</v>
          </cell>
          <cell r="I25">
            <v>3.75</v>
          </cell>
          <cell r="J25">
            <v>4.25</v>
          </cell>
          <cell r="K25">
            <v>2.3199999999999998</v>
          </cell>
          <cell r="L25">
            <v>2.42</v>
          </cell>
          <cell r="M25">
            <v>2.7</v>
          </cell>
          <cell r="N25">
            <v>40.950000000000003</v>
          </cell>
          <cell r="O25">
            <v>42.4</v>
          </cell>
          <cell r="P25">
            <v>46.75</v>
          </cell>
          <cell r="Q25">
            <v>169.43</v>
          </cell>
          <cell r="R25">
            <v>176</v>
          </cell>
          <cell r="S25">
            <v>0.51300000000000001</v>
          </cell>
          <cell r="T25">
            <v>0.52</v>
          </cell>
          <cell r="U25">
            <v>0.48699999999999999</v>
          </cell>
          <cell r="V25">
            <v>0.48</v>
          </cell>
          <cell r="W25">
            <v>13811</v>
          </cell>
          <cell r="X25">
            <v>17100</v>
          </cell>
          <cell r="Y25">
            <v>9.4E-2</v>
          </cell>
          <cell r="Z25">
            <v>9.5000000000000001E-2</v>
          </cell>
          <cell r="AA25">
            <v>0.09</v>
          </cell>
          <cell r="AB25">
            <v>0.09</v>
          </cell>
          <cell r="AC25">
            <v>4.4999999999999998E-2</v>
          </cell>
        </row>
        <row r="26">
          <cell r="B26" t="str">
            <v>DUK</v>
          </cell>
          <cell r="C26" t="str">
            <v>Duke Energy Corp.</v>
          </cell>
          <cell r="E26">
            <v>0.99</v>
          </cell>
          <cell r="F26">
            <v>25</v>
          </cell>
          <cell r="G26">
            <v>17</v>
          </cell>
          <cell r="H26">
            <v>1.4</v>
          </cell>
          <cell r="I26">
            <v>1.45</v>
          </cell>
          <cell r="J26">
            <v>1.65</v>
          </cell>
          <cell r="K26">
            <v>0.99</v>
          </cell>
          <cell r="L26">
            <v>1.01</v>
          </cell>
          <cell r="M26">
            <v>1.07</v>
          </cell>
          <cell r="N26">
            <v>17.25</v>
          </cell>
          <cell r="O26">
            <v>17.7</v>
          </cell>
          <cell r="P26">
            <v>19.25</v>
          </cell>
          <cell r="Q26">
            <v>1329</v>
          </cell>
          <cell r="R26">
            <v>1339</v>
          </cell>
          <cell r="S26">
            <v>0.443</v>
          </cell>
          <cell r="T26">
            <v>0.505</v>
          </cell>
          <cell r="U26">
            <v>0.55700000000000005</v>
          </cell>
          <cell r="V26">
            <v>0.495</v>
          </cell>
          <cell r="W26">
            <v>40457</v>
          </cell>
          <cell r="X26">
            <v>52100</v>
          </cell>
          <cell r="Y26">
            <v>7.8E-2</v>
          </cell>
          <cell r="Z26">
            <v>0.08</v>
          </cell>
          <cell r="AA26">
            <v>8.5000000000000006E-2</v>
          </cell>
          <cell r="AB26">
            <v>8.5000000000000006E-2</v>
          </cell>
          <cell r="AC26">
            <v>0.06</v>
          </cell>
        </row>
        <row r="27">
          <cell r="B27" t="str">
            <v>ED</v>
          </cell>
          <cell r="C27" t="str">
            <v>Consolidated Edison</v>
          </cell>
          <cell r="E27">
            <v>2.4</v>
          </cell>
          <cell r="F27">
            <v>60</v>
          </cell>
          <cell r="G27">
            <v>50</v>
          </cell>
          <cell r="H27">
            <v>3.55</v>
          </cell>
          <cell r="I27">
            <v>3.65</v>
          </cell>
          <cell r="J27">
            <v>3.95</v>
          </cell>
          <cell r="K27">
            <v>2.4</v>
          </cell>
          <cell r="L27">
            <v>2.42</v>
          </cell>
          <cell r="M27">
            <v>2.48</v>
          </cell>
          <cell r="N27">
            <v>38.450000000000003</v>
          </cell>
          <cell r="O27">
            <v>40.950000000000003</v>
          </cell>
          <cell r="P27">
            <v>42.6</v>
          </cell>
          <cell r="Q27">
            <v>291.62</v>
          </cell>
          <cell r="R27">
            <v>310</v>
          </cell>
          <cell r="S27">
            <v>0.49099999999999999</v>
          </cell>
          <cell r="T27">
            <v>0.495</v>
          </cell>
          <cell r="U27">
            <v>0.50900000000000001</v>
          </cell>
          <cell r="V27">
            <v>0.505</v>
          </cell>
          <cell r="W27">
            <v>21732</v>
          </cell>
          <cell r="X27">
            <v>26200</v>
          </cell>
          <cell r="Y27">
            <v>0.09</v>
          </cell>
          <cell r="Z27">
            <v>9.5000000000000001E-2</v>
          </cell>
          <cell r="AA27">
            <v>0.09</v>
          </cell>
          <cell r="AB27">
            <v>9.5000000000000001E-2</v>
          </cell>
          <cell r="AC27">
            <v>0.03</v>
          </cell>
        </row>
        <row r="28">
          <cell r="B28" t="str">
            <v>EDE</v>
          </cell>
          <cell r="C28" t="str">
            <v>Empire District Elec</v>
          </cell>
          <cell r="E28">
            <v>0.64</v>
          </cell>
          <cell r="F28">
            <v>25</v>
          </cell>
          <cell r="G28">
            <v>17</v>
          </cell>
          <cell r="H28">
            <v>1.3</v>
          </cell>
          <cell r="I28">
            <v>1.25</v>
          </cell>
          <cell r="J28">
            <v>1.75</v>
          </cell>
          <cell r="K28">
            <v>0.64</v>
          </cell>
          <cell r="L28">
            <v>1</v>
          </cell>
          <cell r="M28">
            <v>1.2</v>
          </cell>
          <cell r="N28">
            <v>16.45</v>
          </cell>
          <cell r="O28">
            <v>16.7</v>
          </cell>
          <cell r="P28">
            <v>18.25</v>
          </cell>
          <cell r="Q28">
            <v>41.58</v>
          </cell>
          <cell r="R28">
            <v>43</v>
          </cell>
          <cell r="S28">
            <v>0.51300000000000001</v>
          </cell>
          <cell r="T28">
            <v>0.46500000000000002</v>
          </cell>
          <cell r="U28">
            <v>0.48699999999999999</v>
          </cell>
          <cell r="V28">
            <v>0.53500000000000003</v>
          </cell>
          <cell r="W28">
            <v>1350.7</v>
          </cell>
          <cell r="X28">
            <v>1475</v>
          </cell>
          <cell r="Y28">
            <v>7.1999999999999995E-2</v>
          </cell>
          <cell r="Z28">
            <v>0.08</v>
          </cell>
          <cell r="AA28">
            <v>7.4999999999999997E-2</v>
          </cell>
          <cell r="AB28">
            <v>0.1</v>
          </cell>
          <cell r="AC28">
            <v>7.0000000000000007E-2</v>
          </cell>
        </row>
        <row r="29">
          <cell r="B29" t="str">
            <v>EE</v>
          </cell>
          <cell r="C29" t="str">
            <v>El Paso Electric</v>
          </cell>
          <cell r="E29">
            <v>0.66</v>
          </cell>
          <cell r="F29">
            <v>40</v>
          </cell>
          <cell r="G29">
            <v>30</v>
          </cell>
          <cell r="H29">
            <v>2.5</v>
          </cell>
          <cell r="I29">
            <v>2.4</v>
          </cell>
          <cell r="J29">
            <v>2.75</v>
          </cell>
          <cell r="K29">
            <v>0.66</v>
          </cell>
          <cell r="L29">
            <v>0.96</v>
          </cell>
          <cell r="M29">
            <v>1.2</v>
          </cell>
          <cell r="N29">
            <v>20.45</v>
          </cell>
          <cell r="O29">
            <v>21.65</v>
          </cell>
          <cell r="P29">
            <v>25.5</v>
          </cell>
          <cell r="Q29">
            <v>42.57</v>
          </cell>
          <cell r="R29">
            <v>39</v>
          </cell>
          <cell r="S29">
            <v>0.51200000000000001</v>
          </cell>
          <cell r="T29">
            <v>0.52</v>
          </cell>
          <cell r="U29">
            <v>0.48799999999999999</v>
          </cell>
          <cell r="V29">
            <v>0.48</v>
          </cell>
          <cell r="W29">
            <v>1660.1</v>
          </cell>
          <cell r="X29">
            <v>2050</v>
          </cell>
          <cell r="Y29">
            <v>0.111</v>
          </cell>
          <cell r="Z29">
            <v>0.125</v>
          </cell>
          <cell r="AA29">
            <v>0.115</v>
          </cell>
          <cell r="AB29">
            <v>0.115</v>
          </cell>
          <cell r="AC29">
            <v>7.4999999999999997E-2</v>
          </cell>
        </row>
        <row r="30">
          <cell r="B30" t="str">
            <v>EIX</v>
          </cell>
          <cell r="C30" t="str">
            <v>Edison International</v>
          </cell>
          <cell r="E30">
            <v>1.29</v>
          </cell>
          <cell r="F30">
            <v>50</v>
          </cell>
          <cell r="G30">
            <v>30</v>
          </cell>
          <cell r="H30">
            <v>2.75</v>
          </cell>
          <cell r="I30">
            <v>2.8</v>
          </cell>
          <cell r="J30">
            <v>3.25</v>
          </cell>
          <cell r="K30">
            <v>1.29</v>
          </cell>
          <cell r="L30">
            <v>1.31</v>
          </cell>
          <cell r="M30">
            <v>1.4</v>
          </cell>
          <cell r="N30">
            <v>33.85</v>
          </cell>
          <cell r="O30">
            <v>35.299999999999997</v>
          </cell>
          <cell r="P30">
            <v>40.25</v>
          </cell>
          <cell r="Q30">
            <v>325.81</v>
          </cell>
          <cell r="R30">
            <v>325.81</v>
          </cell>
          <cell r="S30">
            <v>0.51800000000000002</v>
          </cell>
          <cell r="T30">
            <v>0.53500000000000003</v>
          </cell>
          <cell r="U30">
            <v>0.443</v>
          </cell>
          <cell r="V30">
            <v>0.43</v>
          </cell>
          <cell r="W30">
            <v>23861</v>
          </cell>
          <cell r="X30">
            <v>30400</v>
          </cell>
          <cell r="Y30">
            <v>0.104</v>
          </cell>
          <cell r="Z30">
            <v>0.08</v>
          </cell>
          <cell r="AA30">
            <v>8.5000000000000006E-2</v>
          </cell>
          <cell r="AB30">
            <v>0.08</v>
          </cell>
          <cell r="AC30">
            <v>-0.01</v>
          </cell>
        </row>
        <row r="31">
          <cell r="B31" t="str">
            <v>ETR</v>
          </cell>
          <cell r="C31" t="str">
            <v>Entergy Corp.</v>
          </cell>
          <cell r="E31">
            <v>3.32</v>
          </cell>
          <cell r="F31">
            <v>95</v>
          </cell>
          <cell r="G31">
            <v>70</v>
          </cell>
          <cell r="H31">
            <v>7.4</v>
          </cell>
          <cell r="I31">
            <v>6</v>
          </cell>
          <cell r="J31">
            <v>6.5</v>
          </cell>
          <cell r="K31">
            <v>3.32</v>
          </cell>
          <cell r="L31">
            <v>3.32</v>
          </cell>
          <cell r="M31">
            <v>3.5</v>
          </cell>
          <cell r="N31">
            <v>51.05</v>
          </cell>
          <cell r="O31">
            <v>53.75</v>
          </cell>
          <cell r="P31">
            <v>62</v>
          </cell>
          <cell r="Q31">
            <v>178.75</v>
          </cell>
          <cell r="R31">
            <v>171</v>
          </cell>
          <cell r="S31">
            <v>0.56000000000000005</v>
          </cell>
          <cell r="T31">
            <v>0.56000000000000005</v>
          </cell>
          <cell r="U31">
            <v>0.42099999999999999</v>
          </cell>
          <cell r="V31">
            <v>0.41</v>
          </cell>
          <cell r="W31">
            <v>20166</v>
          </cell>
          <cell r="X31">
            <v>25800</v>
          </cell>
          <cell r="Y31">
            <v>0.14699999999999999</v>
          </cell>
          <cell r="Z31">
            <v>0.14499999999999999</v>
          </cell>
          <cell r="AA31">
            <v>0.11</v>
          </cell>
          <cell r="AB31">
            <v>0.105</v>
          </cell>
          <cell r="AC31">
            <v>0.5</v>
          </cell>
        </row>
        <row r="32">
          <cell r="B32" t="str">
            <v>EXC</v>
          </cell>
          <cell r="C32" t="str">
            <v>Exelon Corp.</v>
          </cell>
          <cell r="E32">
            <v>2.1</v>
          </cell>
          <cell r="F32">
            <v>60</v>
          </cell>
          <cell r="G32">
            <v>45</v>
          </cell>
          <cell r="H32">
            <v>3.5</v>
          </cell>
          <cell r="I32">
            <v>2.9</v>
          </cell>
          <cell r="J32">
            <v>3.75</v>
          </cell>
          <cell r="K32">
            <v>2.1</v>
          </cell>
          <cell r="L32">
            <v>2.1</v>
          </cell>
          <cell r="M32">
            <v>2.1</v>
          </cell>
          <cell r="N32">
            <v>22.1</v>
          </cell>
          <cell r="O32">
            <v>22.9</v>
          </cell>
          <cell r="P32">
            <v>25.75</v>
          </cell>
          <cell r="Q32">
            <v>662</v>
          </cell>
          <cell r="R32">
            <v>630</v>
          </cell>
          <cell r="S32">
            <v>0.46800000000000003</v>
          </cell>
          <cell r="T32">
            <v>0.47499999999999998</v>
          </cell>
          <cell r="U32">
            <v>0.52900000000000003</v>
          </cell>
          <cell r="V32">
            <v>0.52</v>
          </cell>
          <cell r="W32">
            <v>25651</v>
          </cell>
          <cell r="X32">
            <v>31100</v>
          </cell>
          <cell r="Y32">
            <v>0.189</v>
          </cell>
          <cell r="Z32">
            <v>0.16500000000000001</v>
          </cell>
          <cell r="AA32">
            <v>0.125</v>
          </cell>
          <cell r="AB32">
            <v>0.15</v>
          </cell>
          <cell r="AC32">
            <v>-1.4999999999999999E-2</v>
          </cell>
        </row>
        <row r="33">
          <cell r="B33" t="str">
            <v>FE</v>
          </cell>
          <cell r="C33" t="str">
            <v>FirstEnergy Corp.</v>
          </cell>
          <cell r="E33">
            <v>2.2000000000000002</v>
          </cell>
          <cell r="F33">
            <v>55</v>
          </cell>
          <cell r="G33">
            <v>40</v>
          </cell>
          <cell r="H33">
            <v>2.5</v>
          </cell>
          <cell r="I33">
            <v>3.4</v>
          </cell>
          <cell r="J33">
            <v>3.75</v>
          </cell>
          <cell r="K33">
            <v>2.2000000000000002</v>
          </cell>
          <cell r="L33">
            <v>2.2000000000000002</v>
          </cell>
          <cell r="M33">
            <v>2.2999999999999998</v>
          </cell>
          <cell r="N33">
            <v>32.049999999999997</v>
          </cell>
          <cell r="O33">
            <v>33.299999999999997</v>
          </cell>
          <cell r="P33">
            <v>37.25</v>
          </cell>
          <cell r="Q33">
            <v>304.83999999999997</v>
          </cell>
          <cell r="R33">
            <v>418.22</v>
          </cell>
          <cell r="S33">
            <v>0.59499999999999997</v>
          </cell>
          <cell r="T33">
            <v>0.53500000000000003</v>
          </cell>
          <cell r="U33">
            <v>0.40500000000000003</v>
          </cell>
          <cell r="V33">
            <v>0.46500000000000002</v>
          </cell>
          <cell r="W33">
            <v>21124</v>
          </cell>
          <cell r="X33">
            <v>33600</v>
          </cell>
          <cell r="Y33">
            <v>0.11600000000000001</v>
          </cell>
          <cell r="Z33">
            <v>7.4999999999999997E-2</v>
          </cell>
          <cell r="AA33">
            <v>0.105</v>
          </cell>
          <cell r="AB33">
            <v>0.1</v>
          </cell>
          <cell r="AC33">
            <v>5.0000000000000001E-3</v>
          </cell>
        </row>
        <row r="34">
          <cell r="B34" t="str">
            <v>GXP</v>
          </cell>
          <cell r="C34" t="str">
            <v>Great Plains Energy</v>
          </cell>
          <cell r="E34">
            <v>0.83</v>
          </cell>
          <cell r="F34">
            <v>25</v>
          </cell>
          <cell r="G34">
            <v>16</v>
          </cell>
          <cell r="H34">
            <v>1.3</v>
          </cell>
          <cell r="I34">
            <v>1.45</v>
          </cell>
          <cell r="J34">
            <v>1.75</v>
          </cell>
          <cell r="K34">
            <v>8.4</v>
          </cell>
          <cell r="L34">
            <v>8.6</v>
          </cell>
          <cell r="M34">
            <v>1.1000000000000001</v>
          </cell>
          <cell r="N34">
            <v>21.75</v>
          </cell>
          <cell r="O34">
            <v>21.6</v>
          </cell>
          <cell r="P34">
            <v>23.75</v>
          </cell>
          <cell r="Q34">
            <v>135.71</v>
          </cell>
          <cell r="R34">
            <v>155</v>
          </cell>
          <cell r="S34">
            <v>0.502</v>
          </cell>
          <cell r="T34">
            <v>0.505</v>
          </cell>
          <cell r="U34">
            <v>0.49199999999999999</v>
          </cell>
          <cell r="V34">
            <v>0.48499999999999999</v>
          </cell>
          <cell r="W34">
            <v>5867.6</v>
          </cell>
          <cell r="X34">
            <v>7525</v>
          </cell>
          <cell r="Y34">
            <v>7.2999999999999995E-2</v>
          </cell>
          <cell r="Z34">
            <v>0.06</v>
          </cell>
          <cell r="AA34">
            <v>6.5000000000000002E-2</v>
          </cell>
          <cell r="AB34">
            <v>0.08</v>
          </cell>
          <cell r="AC34">
            <v>0.06</v>
          </cell>
        </row>
        <row r="35">
          <cell r="B35" t="str">
            <v>HE</v>
          </cell>
          <cell r="C35" t="str">
            <v>Hawaiian Elec.</v>
          </cell>
          <cell r="E35">
            <v>1.24</v>
          </cell>
          <cell r="F35">
            <v>30</v>
          </cell>
          <cell r="G35">
            <v>19</v>
          </cell>
          <cell r="H35">
            <v>1.3</v>
          </cell>
          <cell r="I35">
            <v>1.45</v>
          </cell>
          <cell r="J35">
            <v>2</v>
          </cell>
          <cell r="K35">
            <v>1.24</v>
          </cell>
          <cell r="L35">
            <v>1.24</v>
          </cell>
          <cell r="M35">
            <v>1.3</v>
          </cell>
          <cell r="N35">
            <v>16</v>
          </cell>
          <cell r="O35">
            <v>16.05</v>
          </cell>
          <cell r="P35">
            <v>18</v>
          </cell>
          <cell r="Q35">
            <v>94.69</v>
          </cell>
          <cell r="R35">
            <v>108</v>
          </cell>
          <cell r="S35">
            <v>0.44500000000000001</v>
          </cell>
          <cell r="T35">
            <v>0.46</v>
          </cell>
          <cell r="U35">
            <v>0.54300000000000004</v>
          </cell>
          <cell r="V35">
            <v>0.53</v>
          </cell>
          <cell r="W35">
            <v>2732.9</v>
          </cell>
          <cell r="X35">
            <v>3700</v>
          </cell>
          <cell r="Y35">
            <v>7.6999999999999999E-2</v>
          </cell>
          <cell r="Z35">
            <v>0.08</v>
          </cell>
          <cell r="AA35">
            <v>0.09</v>
          </cell>
          <cell r="AB35">
            <v>0.105</v>
          </cell>
          <cell r="AC35">
            <v>0.11</v>
          </cell>
        </row>
        <row r="36">
          <cell r="B36" t="str">
            <v>IDA</v>
          </cell>
          <cell r="C36" t="str">
            <v>IDACORP, Inc.</v>
          </cell>
          <cell r="E36">
            <v>1.2</v>
          </cell>
          <cell r="F36">
            <v>50</v>
          </cell>
          <cell r="G36">
            <v>35</v>
          </cell>
          <cell r="H36">
            <v>3.1</v>
          </cell>
          <cell r="I36">
            <v>3.05</v>
          </cell>
          <cell r="J36">
            <v>3.3</v>
          </cell>
          <cell r="K36">
            <v>1.2</v>
          </cell>
          <cell r="L36">
            <v>1.2</v>
          </cell>
          <cell r="M36">
            <v>1.5</v>
          </cell>
          <cell r="N36">
            <v>32.5</v>
          </cell>
          <cell r="O36">
            <v>33.65</v>
          </cell>
          <cell r="P36">
            <v>39.200000000000003</v>
          </cell>
          <cell r="Q36">
            <v>49.41</v>
          </cell>
          <cell r="R36">
            <v>51</v>
          </cell>
          <cell r="S36">
            <v>0.49299999999999999</v>
          </cell>
          <cell r="T36">
            <v>0.49</v>
          </cell>
          <cell r="U36">
            <v>0.50700000000000001</v>
          </cell>
          <cell r="V36">
            <v>0.51</v>
          </cell>
          <cell r="W36">
            <v>3020.4</v>
          </cell>
          <cell r="X36">
            <v>3900</v>
          </cell>
          <cell r="Y36">
            <v>9.2999999999999999E-2</v>
          </cell>
          <cell r="Z36">
            <v>9.5000000000000001E-2</v>
          </cell>
          <cell r="AA36">
            <v>0.09</v>
          </cell>
          <cell r="AB36">
            <v>8.5000000000000006E-2</v>
          </cell>
          <cell r="AC36">
            <v>0.04</v>
          </cell>
        </row>
        <row r="37">
          <cell r="B37" t="str">
            <v>ITC</v>
          </cell>
          <cell r="C37" t="str">
            <v>ITC Holdings Corp.</v>
          </cell>
          <cell r="E37">
            <v>1.38</v>
          </cell>
          <cell r="F37">
            <v>110</v>
          </cell>
          <cell r="G37">
            <v>80</v>
          </cell>
          <cell r="H37">
            <v>3.3</v>
          </cell>
          <cell r="I37">
            <v>3.9</v>
          </cell>
          <cell r="J37">
            <v>5.75</v>
          </cell>
          <cell r="K37">
            <v>1.38</v>
          </cell>
          <cell r="L37">
            <v>1.45</v>
          </cell>
          <cell r="M37">
            <v>1.7</v>
          </cell>
          <cell r="N37">
            <v>24.25</v>
          </cell>
          <cell r="O37">
            <v>26.7</v>
          </cell>
          <cell r="P37">
            <v>37.25</v>
          </cell>
          <cell r="Q37">
            <v>50.72</v>
          </cell>
          <cell r="R37">
            <v>54.5</v>
          </cell>
          <cell r="S37">
            <v>0.69099999999999995</v>
          </cell>
          <cell r="T37">
            <v>0.64</v>
          </cell>
          <cell r="U37">
            <v>0.309</v>
          </cell>
          <cell r="V37">
            <v>0.36</v>
          </cell>
          <cell r="W37">
            <v>3614.3</v>
          </cell>
          <cell r="X37">
            <v>5650</v>
          </cell>
          <cell r="Y37">
            <v>0.13</v>
          </cell>
          <cell r="Z37">
            <v>0.14000000000000001</v>
          </cell>
          <cell r="AA37">
            <v>0.14499999999999999</v>
          </cell>
          <cell r="AB37">
            <v>0.155</v>
          </cell>
          <cell r="AC37">
            <v>0.14000000000000001</v>
          </cell>
        </row>
        <row r="38">
          <cell r="B38" t="str">
            <v>LNT</v>
          </cell>
          <cell r="C38" t="str">
            <v>Alliant Energy</v>
          </cell>
          <cell r="E38">
            <v>1.7</v>
          </cell>
          <cell r="F38">
            <v>55</v>
          </cell>
          <cell r="G38">
            <v>40</v>
          </cell>
          <cell r="H38">
            <v>2.9</v>
          </cell>
          <cell r="I38">
            <v>3</v>
          </cell>
          <cell r="J38">
            <v>3.6</v>
          </cell>
          <cell r="K38">
            <v>1.7</v>
          </cell>
          <cell r="L38">
            <v>1.8</v>
          </cell>
          <cell r="M38">
            <v>2.1</v>
          </cell>
          <cell r="N38">
            <v>26.45</v>
          </cell>
          <cell r="O38">
            <v>27</v>
          </cell>
          <cell r="P38">
            <v>30.15</v>
          </cell>
          <cell r="Q38">
            <v>110.89</v>
          </cell>
          <cell r="R38">
            <v>116</v>
          </cell>
          <cell r="S38">
            <v>0.46300000000000002</v>
          </cell>
          <cell r="T38">
            <v>0.45500000000000002</v>
          </cell>
          <cell r="U38">
            <v>0.495</v>
          </cell>
          <cell r="V38">
            <v>0.51500000000000001</v>
          </cell>
          <cell r="W38">
            <v>5841</v>
          </cell>
          <cell r="X38">
            <v>6805</v>
          </cell>
          <cell r="Y38">
            <v>0.105</v>
          </cell>
          <cell r="Z38">
            <v>0.11</v>
          </cell>
          <cell r="AA38">
            <v>0.11</v>
          </cell>
          <cell r="AB38">
            <v>0.12</v>
          </cell>
          <cell r="AC38">
            <v>7.0000000000000007E-2</v>
          </cell>
        </row>
        <row r="39">
          <cell r="B39" t="str">
            <v>MGEE</v>
          </cell>
          <cell r="C39" t="str">
            <v>MGE Energy</v>
          </cell>
          <cell r="E39">
            <v>1.52</v>
          </cell>
          <cell r="F39">
            <v>50</v>
          </cell>
          <cell r="G39">
            <v>40</v>
          </cell>
          <cell r="H39">
            <v>2.8</v>
          </cell>
          <cell r="I39">
            <v>2.65</v>
          </cell>
          <cell r="J39">
            <v>3</v>
          </cell>
          <cell r="K39">
            <v>1.52</v>
          </cell>
          <cell r="L39">
            <v>1.55</v>
          </cell>
          <cell r="M39">
            <v>1.64</v>
          </cell>
          <cell r="N39">
            <v>25.1</v>
          </cell>
          <cell r="O39">
            <v>27.65</v>
          </cell>
          <cell r="P39">
            <v>26.3</v>
          </cell>
          <cell r="Q39">
            <v>23.11</v>
          </cell>
          <cell r="R39">
            <v>23.5</v>
          </cell>
          <cell r="S39">
            <v>0.38900000000000001</v>
          </cell>
          <cell r="T39">
            <v>0.38</v>
          </cell>
          <cell r="U39">
            <v>0.61099999999999999</v>
          </cell>
          <cell r="V39">
            <v>0.62</v>
          </cell>
          <cell r="W39">
            <v>859.4</v>
          </cell>
          <cell r="X39">
            <v>950</v>
          </cell>
          <cell r="Y39">
            <v>0.11</v>
          </cell>
          <cell r="Z39">
            <v>0.105</v>
          </cell>
          <cell r="AA39">
            <v>9.5000000000000001E-2</v>
          </cell>
          <cell r="AB39">
            <v>0.12</v>
          </cell>
          <cell r="AC39">
            <v>0.04</v>
          </cell>
        </row>
        <row r="40">
          <cell r="B40" t="str">
            <v>NEE</v>
          </cell>
          <cell r="C40" t="str">
            <v>NextEra Energy, Inc.</v>
          </cell>
          <cell r="E40">
            <v>2.2000000000000002</v>
          </cell>
          <cell r="F40">
            <v>85</v>
          </cell>
          <cell r="G40">
            <v>65</v>
          </cell>
          <cell r="H40">
            <v>4.1500000000000004</v>
          </cell>
          <cell r="I40">
            <v>4.5</v>
          </cell>
          <cell r="J40">
            <v>5.5</v>
          </cell>
          <cell r="K40">
            <v>2.2000000000000002</v>
          </cell>
          <cell r="L40">
            <v>2.2999999999999998</v>
          </cell>
          <cell r="M40">
            <v>2.6</v>
          </cell>
          <cell r="N40">
            <v>36.299999999999997</v>
          </cell>
          <cell r="O40">
            <v>38.450000000000003</v>
          </cell>
          <cell r="P40">
            <v>46.25</v>
          </cell>
          <cell r="Q40">
            <v>420.86</v>
          </cell>
          <cell r="R40">
            <v>420</v>
          </cell>
          <cell r="S40">
            <v>0.55500000000000005</v>
          </cell>
          <cell r="T40">
            <v>0.54500000000000004</v>
          </cell>
          <cell r="U40">
            <v>0.44500000000000001</v>
          </cell>
          <cell r="V40">
            <v>0.45500000000000002</v>
          </cell>
          <cell r="W40">
            <v>32474</v>
          </cell>
          <cell r="X40">
            <v>42700</v>
          </cell>
          <cell r="Y40">
            <v>0.13500000000000001</v>
          </cell>
          <cell r="Z40">
            <v>0.115</v>
          </cell>
          <cell r="AA40">
            <v>0.12</v>
          </cell>
          <cell r="AB40">
            <v>0.12</v>
          </cell>
          <cell r="AC40">
            <v>4.4999999999999998E-2</v>
          </cell>
        </row>
        <row r="41">
          <cell r="B41" t="str">
            <v>NST</v>
          </cell>
          <cell r="C41" t="str">
            <v>NSTAR</v>
          </cell>
          <cell r="E41">
            <v>1.73</v>
          </cell>
          <cell r="F41">
            <v>50</v>
          </cell>
          <cell r="G41">
            <v>45</v>
          </cell>
          <cell r="H41">
            <v>2.5499999999999998</v>
          </cell>
          <cell r="I41">
            <v>2.75</v>
          </cell>
          <cell r="J41">
            <v>3.5</v>
          </cell>
          <cell r="K41">
            <v>1.73</v>
          </cell>
          <cell r="L41">
            <v>1.83</v>
          </cell>
          <cell r="M41">
            <v>2.15</v>
          </cell>
          <cell r="N41">
            <v>19.5</v>
          </cell>
          <cell r="O41">
            <v>20.2</v>
          </cell>
          <cell r="P41">
            <v>24.25</v>
          </cell>
          <cell r="Q41">
            <v>103.59</v>
          </cell>
          <cell r="R41">
            <v>101</v>
          </cell>
          <cell r="S41">
            <v>0.53800000000000003</v>
          </cell>
          <cell r="T41">
            <v>0.48</v>
          </cell>
          <cell r="U41">
            <v>0.45200000000000001</v>
          </cell>
          <cell r="V41">
            <v>0.51500000000000001</v>
          </cell>
          <cell r="W41">
            <v>4278.8</v>
          </cell>
          <cell r="X41">
            <v>4750</v>
          </cell>
          <cell r="Y41">
            <v>0.13300000000000001</v>
          </cell>
          <cell r="Z41">
            <v>0.13</v>
          </cell>
          <cell r="AA41">
            <v>0.14000000000000001</v>
          </cell>
          <cell r="AB41">
            <v>0.15</v>
          </cell>
          <cell r="AC41">
            <v>7.0000000000000007E-2</v>
          </cell>
        </row>
        <row r="42">
          <cell r="B42" t="str">
            <v>NU</v>
          </cell>
          <cell r="C42" t="str">
            <v>Northeast Utilities</v>
          </cell>
          <cell r="E42">
            <v>1.1000000000000001</v>
          </cell>
          <cell r="F42">
            <v>45</v>
          </cell>
          <cell r="G42">
            <v>30</v>
          </cell>
          <cell r="H42">
            <v>2.15</v>
          </cell>
          <cell r="I42">
            <v>2.5</v>
          </cell>
          <cell r="J42">
            <v>3</v>
          </cell>
          <cell r="K42">
            <v>1.1000000000000001</v>
          </cell>
          <cell r="L42">
            <v>1.18</v>
          </cell>
          <cell r="M42">
            <v>1.4</v>
          </cell>
          <cell r="N42">
            <v>22.65</v>
          </cell>
          <cell r="O42">
            <v>23.95</v>
          </cell>
          <cell r="P42">
            <v>28.75</v>
          </cell>
          <cell r="Q42">
            <v>176.45</v>
          </cell>
          <cell r="R42">
            <v>183</v>
          </cell>
          <cell r="S42">
            <v>0.55100000000000005</v>
          </cell>
          <cell r="T42">
            <v>0.54500000000000004</v>
          </cell>
          <cell r="U42">
            <v>0.436</v>
          </cell>
          <cell r="V42">
            <v>0.44500000000000001</v>
          </cell>
          <cell r="W42">
            <v>8741.7999999999993</v>
          </cell>
          <cell r="X42">
            <v>11825</v>
          </cell>
          <cell r="Y42">
            <v>9.8000000000000004E-2</v>
          </cell>
          <cell r="Z42">
            <v>9.5000000000000001E-2</v>
          </cell>
          <cell r="AA42">
            <v>0.105</v>
          </cell>
          <cell r="AB42">
            <v>0.105</v>
          </cell>
          <cell r="AC42">
            <v>7.4999999999999997E-2</v>
          </cell>
        </row>
        <row r="43">
          <cell r="B43" t="str">
            <v>NVE</v>
          </cell>
          <cell r="C43" t="str">
            <v>NV Energy, Inc.</v>
          </cell>
          <cell r="E43">
            <v>0.48</v>
          </cell>
          <cell r="F43">
            <v>20</v>
          </cell>
          <cell r="G43">
            <v>14</v>
          </cell>
          <cell r="H43">
            <v>0.75</v>
          </cell>
          <cell r="I43">
            <v>1.1000000000000001</v>
          </cell>
          <cell r="J43">
            <v>1.5</v>
          </cell>
          <cell r="K43">
            <v>0.48</v>
          </cell>
          <cell r="L43">
            <v>0.54</v>
          </cell>
          <cell r="M43">
            <v>0.75</v>
          </cell>
          <cell r="N43">
            <v>14.5</v>
          </cell>
          <cell r="O43">
            <v>15.1</v>
          </cell>
          <cell r="P43">
            <v>17.25</v>
          </cell>
          <cell r="Q43">
            <v>235.32</v>
          </cell>
          <cell r="R43">
            <v>250</v>
          </cell>
          <cell r="S43">
            <v>0.59499999999999997</v>
          </cell>
          <cell r="T43">
            <v>0.54</v>
          </cell>
          <cell r="U43">
            <v>0.40500000000000003</v>
          </cell>
          <cell r="V43">
            <v>0.46</v>
          </cell>
          <cell r="W43">
            <v>8274.9</v>
          </cell>
          <cell r="X43">
            <v>9375</v>
          </cell>
          <cell r="Y43">
            <v>6.8000000000000005E-2</v>
          </cell>
          <cell r="Z43">
            <v>5.5E-2</v>
          </cell>
          <cell r="AA43">
            <v>7.0000000000000007E-2</v>
          </cell>
          <cell r="AB43">
            <v>0.09</v>
          </cell>
          <cell r="AC43">
            <v>9.5000000000000001E-2</v>
          </cell>
        </row>
        <row r="44">
          <cell r="B44" t="str">
            <v>OGE</v>
          </cell>
          <cell r="C44" t="str">
            <v>OGE Energy Corp.</v>
          </cell>
          <cell r="E44">
            <v>1.52</v>
          </cell>
          <cell r="F44">
            <v>60</v>
          </cell>
          <cell r="G44">
            <v>45</v>
          </cell>
          <cell r="H44">
            <v>3.4</v>
          </cell>
          <cell r="I44">
            <v>3.45</v>
          </cell>
          <cell r="J44">
            <v>4</v>
          </cell>
          <cell r="K44">
            <v>1.52</v>
          </cell>
          <cell r="L44">
            <v>1.59</v>
          </cell>
          <cell r="M44">
            <v>1.8</v>
          </cell>
          <cell r="N44">
            <v>25.45</v>
          </cell>
          <cell r="O44">
            <v>27.35</v>
          </cell>
          <cell r="P44">
            <v>33.75</v>
          </cell>
          <cell r="Q44">
            <v>97.6</v>
          </cell>
          <cell r="R44">
            <v>100</v>
          </cell>
          <cell r="S44">
            <v>0.50800000000000001</v>
          </cell>
          <cell r="T44">
            <v>0.505</v>
          </cell>
          <cell r="U44">
            <v>0.49199999999999999</v>
          </cell>
          <cell r="V44">
            <v>0.495</v>
          </cell>
          <cell r="W44">
            <v>4652.5</v>
          </cell>
          <cell r="X44">
            <v>6775</v>
          </cell>
          <cell r="Y44">
            <v>0.129</v>
          </cell>
          <cell r="Z44">
            <v>0.13500000000000001</v>
          </cell>
          <cell r="AA44">
            <v>0.13</v>
          </cell>
          <cell r="AB44">
            <v>0.12</v>
          </cell>
          <cell r="AC44">
            <v>6.5000000000000002E-2</v>
          </cell>
        </row>
        <row r="45">
          <cell r="B45" t="str">
            <v>OTTR</v>
          </cell>
          <cell r="C45" t="str">
            <v>Otter Tail Corp.</v>
          </cell>
          <cell r="E45">
            <v>1.19</v>
          </cell>
          <cell r="F45">
            <v>25</v>
          </cell>
          <cell r="G45">
            <v>18</v>
          </cell>
          <cell r="H45">
            <v>0.68</v>
          </cell>
          <cell r="I45">
            <v>1</v>
          </cell>
          <cell r="J45">
            <v>1.5</v>
          </cell>
          <cell r="K45">
            <v>1.19</v>
          </cell>
          <cell r="L45">
            <v>1.19</v>
          </cell>
          <cell r="M45">
            <v>1.3</v>
          </cell>
          <cell r="N45">
            <v>17.55</v>
          </cell>
          <cell r="O45">
            <v>18.149999999999999</v>
          </cell>
          <cell r="P45">
            <v>20.25</v>
          </cell>
          <cell r="Q45">
            <v>36</v>
          </cell>
          <cell r="R45">
            <v>42</v>
          </cell>
          <cell r="S45">
            <v>0.40799999999999997</v>
          </cell>
          <cell r="T45">
            <v>0.4</v>
          </cell>
          <cell r="U45">
            <v>0.59199999999999997</v>
          </cell>
          <cell r="V45">
            <v>0.59</v>
          </cell>
          <cell r="W45">
            <v>1067.3</v>
          </cell>
          <cell r="X45">
            <v>1440</v>
          </cell>
          <cell r="Y45">
            <v>2.1999999999999999E-2</v>
          </cell>
          <cell r="Z45">
            <v>0.04</v>
          </cell>
          <cell r="AA45">
            <v>0.05</v>
          </cell>
          <cell r="AB45">
            <v>7.0000000000000007E-2</v>
          </cell>
          <cell r="AC45">
            <v>0.13</v>
          </cell>
        </row>
        <row r="46">
          <cell r="B46" t="str">
            <v>PCG</v>
          </cell>
          <cell r="C46" t="str">
            <v>PG&amp;E Corp.</v>
          </cell>
          <cell r="E46">
            <v>1.82</v>
          </cell>
          <cell r="F46">
            <v>55</v>
          </cell>
          <cell r="G46">
            <v>40</v>
          </cell>
          <cell r="H46">
            <v>2.75</v>
          </cell>
          <cell r="I46">
            <v>3.55</v>
          </cell>
          <cell r="J46">
            <v>4.25</v>
          </cell>
          <cell r="K46">
            <v>1.82</v>
          </cell>
          <cell r="L46">
            <v>1.82</v>
          </cell>
          <cell r="M46">
            <v>2.2000000000000002</v>
          </cell>
          <cell r="N46">
            <v>29.8</v>
          </cell>
          <cell r="O46">
            <v>32</v>
          </cell>
          <cell r="P46">
            <v>38</v>
          </cell>
          <cell r="Q46">
            <v>395.23</v>
          </cell>
          <cell r="R46">
            <v>425</v>
          </cell>
          <cell r="S46">
            <v>0.496</v>
          </cell>
          <cell r="T46">
            <v>0.45500000000000002</v>
          </cell>
          <cell r="U46">
            <v>0.49299999999999999</v>
          </cell>
          <cell r="V46">
            <v>0.53500000000000003</v>
          </cell>
          <cell r="W46">
            <v>22863</v>
          </cell>
          <cell r="X46">
            <v>30200</v>
          </cell>
          <cell r="Y46">
            <v>9.7000000000000003E-2</v>
          </cell>
          <cell r="Z46">
            <v>0.09</v>
          </cell>
          <cell r="AA46">
            <v>0.11</v>
          </cell>
          <cell r="AB46">
            <v>0.115</v>
          </cell>
          <cell r="AC46">
            <v>0.06</v>
          </cell>
        </row>
        <row r="47">
          <cell r="B47" t="str">
            <v>PEG</v>
          </cell>
          <cell r="C47" t="str">
            <v>Pub Sv Enterprise Grp</v>
          </cell>
          <cell r="E47">
            <v>1.37</v>
          </cell>
          <cell r="F47">
            <v>45</v>
          </cell>
          <cell r="G47">
            <v>35</v>
          </cell>
          <cell r="H47">
            <v>2.75</v>
          </cell>
          <cell r="I47">
            <v>2.5499999999999998</v>
          </cell>
          <cell r="J47">
            <v>3.25</v>
          </cell>
          <cell r="K47">
            <v>1.37</v>
          </cell>
          <cell r="L47">
            <v>1.37</v>
          </cell>
          <cell r="M47">
            <v>1.45</v>
          </cell>
          <cell r="N47">
            <v>20.25</v>
          </cell>
          <cell r="O47">
            <v>21.45</v>
          </cell>
          <cell r="P47">
            <v>26</v>
          </cell>
          <cell r="Q47">
            <v>505.97</v>
          </cell>
          <cell r="R47">
            <v>505.9</v>
          </cell>
          <cell r="S47">
            <v>0.44800000000000001</v>
          </cell>
          <cell r="T47">
            <v>0.45</v>
          </cell>
          <cell r="U47">
            <v>0.55200000000000005</v>
          </cell>
          <cell r="V47">
            <v>0.55000000000000004</v>
          </cell>
          <cell r="W47">
            <v>17452</v>
          </cell>
          <cell r="X47">
            <v>24000</v>
          </cell>
          <cell r="Y47">
            <v>0.16200000000000001</v>
          </cell>
          <cell r="Z47">
            <v>0.13500000000000001</v>
          </cell>
          <cell r="AA47">
            <v>0.12</v>
          </cell>
          <cell r="AB47">
            <v>0.125</v>
          </cell>
          <cell r="AC47">
            <v>0.01</v>
          </cell>
        </row>
        <row r="48">
          <cell r="B48" t="str">
            <v>PGN</v>
          </cell>
          <cell r="C48" t="str">
            <v>Progress Energy</v>
          </cell>
          <cell r="E48">
            <v>2.48</v>
          </cell>
          <cell r="F48">
            <v>50</v>
          </cell>
          <cell r="G48">
            <v>35</v>
          </cell>
          <cell r="H48">
            <v>3.1</v>
          </cell>
          <cell r="I48">
            <v>3.15</v>
          </cell>
          <cell r="J48">
            <v>3.6</v>
          </cell>
          <cell r="K48">
            <v>2.48</v>
          </cell>
          <cell r="L48">
            <v>2.52</v>
          </cell>
          <cell r="M48">
            <v>2.6</v>
          </cell>
          <cell r="N48">
            <v>36.15</v>
          </cell>
          <cell r="O48">
            <v>36.9</v>
          </cell>
          <cell r="P48">
            <v>40.5</v>
          </cell>
          <cell r="Q48">
            <v>293</v>
          </cell>
          <cell r="R48">
            <v>300</v>
          </cell>
          <cell r="S48">
            <v>0.55000000000000004</v>
          </cell>
          <cell r="T48">
            <v>0.53</v>
          </cell>
          <cell r="U48">
            <v>0.44600000000000001</v>
          </cell>
          <cell r="V48">
            <v>0.47</v>
          </cell>
          <cell r="W48">
            <v>22253</v>
          </cell>
          <cell r="X48">
            <v>26000</v>
          </cell>
          <cell r="Y48">
            <v>8.5999999999999993E-2</v>
          </cell>
          <cell r="Z48">
            <v>8.5000000000000006E-2</v>
          </cell>
          <cell r="AA48">
            <v>8.5000000000000006E-2</v>
          </cell>
          <cell r="AB48">
            <v>0.09</v>
          </cell>
          <cell r="AC48">
            <v>3.5000000000000003E-2</v>
          </cell>
        </row>
        <row r="49">
          <cell r="B49" t="str">
            <v>PNM</v>
          </cell>
          <cell r="C49" t="str">
            <v>PNM Resources</v>
          </cell>
          <cell r="E49">
            <v>0.5</v>
          </cell>
          <cell r="F49">
            <v>20</v>
          </cell>
          <cell r="G49">
            <v>14</v>
          </cell>
          <cell r="H49">
            <v>1</v>
          </cell>
          <cell r="I49">
            <v>1.2</v>
          </cell>
          <cell r="J49">
            <v>1.5</v>
          </cell>
          <cell r="K49">
            <v>0.5</v>
          </cell>
          <cell r="L49">
            <v>0.6</v>
          </cell>
          <cell r="M49">
            <v>0.8</v>
          </cell>
          <cell r="N49">
            <v>17.8</v>
          </cell>
          <cell r="O49">
            <v>18.7</v>
          </cell>
          <cell r="P49">
            <v>22.3</v>
          </cell>
          <cell r="Q49">
            <v>86.67</v>
          </cell>
          <cell r="R49">
            <v>87</v>
          </cell>
          <cell r="S49">
            <v>0.504</v>
          </cell>
          <cell r="T49">
            <v>0.47499999999999998</v>
          </cell>
          <cell r="U49">
            <v>0.49199999999999999</v>
          </cell>
          <cell r="V49">
            <v>0.52500000000000002</v>
          </cell>
          <cell r="W49">
            <v>3100.3</v>
          </cell>
          <cell r="X49">
            <v>3700</v>
          </cell>
          <cell r="Y49">
            <v>4.2999999999999997E-2</v>
          </cell>
          <cell r="Z49">
            <v>5.5E-2</v>
          </cell>
          <cell r="AA49">
            <v>6.5000000000000002E-2</v>
          </cell>
          <cell r="AB49">
            <v>6.5000000000000002E-2</v>
          </cell>
          <cell r="AC49">
            <v>0.19500000000000001</v>
          </cell>
        </row>
        <row r="50">
          <cell r="B50" t="str">
            <v>PNW</v>
          </cell>
          <cell r="C50" t="str">
            <v>Pinnacle West Capital</v>
          </cell>
          <cell r="E50">
            <v>2.1</v>
          </cell>
          <cell r="F50">
            <v>50</v>
          </cell>
          <cell r="G50">
            <v>35</v>
          </cell>
          <cell r="H50">
            <v>2.75</v>
          </cell>
          <cell r="I50">
            <v>3.25</v>
          </cell>
          <cell r="J50">
            <v>3.5</v>
          </cell>
          <cell r="K50">
            <v>2.1</v>
          </cell>
          <cell r="L50">
            <v>2.1</v>
          </cell>
          <cell r="M50">
            <v>2.2999999999999998</v>
          </cell>
          <cell r="N50">
            <v>34.5</v>
          </cell>
          <cell r="O50">
            <v>35.6</v>
          </cell>
          <cell r="P50">
            <v>39.25</v>
          </cell>
          <cell r="Q50">
            <v>108.77</v>
          </cell>
          <cell r="R50">
            <v>123</v>
          </cell>
          <cell r="S50">
            <v>0.45300000000000001</v>
          </cell>
          <cell r="T50">
            <v>0.46</v>
          </cell>
          <cell r="U50">
            <v>0.54700000000000004</v>
          </cell>
          <cell r="V50">
            <v>0.54</v>
          </cell>
          <cell r="W50">
            <v>6729.1</v>
          </cell>
          <cell r="X50">
            <v>8950</v>
          </cell>
          <cell r="Y50">
            <v>0.09</v>
          </cell>
          <cell r="Z50">
            <v>0.08</v>
          </cell>
          <cell r="AA50">
            <v>0.09</v>
          </cell>
          <cell r="AB50">
            <v>0.09</v>
          </cell>
          <cell r="AC50">
            <v>0.06</v>
          </cell>
        </row>
        <row r="51">
          <cell r="B51" t="str">
            <v>POM</v>
          </cell>
          <cell r="C51" t="str">
            <v>Pepco Holdings</v>
          </cell>
          <cell r="E51">
            <v>1.08</v>
          </cell>
          <cell r="F51">
            <v>30</v>
          </cell>
          <cell r="G51">
            <v>18</v>
          </cell>
          <cell r="H51">
            <v>1.25</v>
          </cell>
          <cell r="I51">
            <v>1.2</v>
          </cell>
          <cell r="J51">
            <v>1.65</v>
          </cell>
          <cell r="K51">
            <v>1.08</v>
          </cell>
          <cell r="L51">
            <v>1.08</v>
          </cell>
          <cell r="M51">
            <v>1.1599999999999999</v>
          </cell>
          <cell r="N51">
            <v>19</v>
          </cell>
          <cell r="O51">
            <v>20</v>
          </cell>
          <cell r="P51">
            <v>21.2</v>
          </cell>
          <cell r="Q51">
            <v>225.08</v>
          </cell>
          <cell r="R51">
            <v>250</v>
          </cell>
          <cell r="S51">
            <v>0.49</v>
          </cell>
          <cell r="T51">
            <v>0.48</v>
          </cell>
          <cell r="U51">
            <v>0.51</v>
          </cell>
          <cell r="V51">
            <v>0.52</v>
          </cell>
          <cell r="W51">
            <v>8292</v>
          </cell>
          <cell r="X51">
            <v>10200</v>
          </cell>
          <cell r="Y51">
            <v>6.5000000000000002E-2</v>
          </cell>
          <cell r="Z51">
            <v>6.5000000000000002E-2</v>
          </cell>
          <cell r="AA51">
            <v>0.06</v>
          </cell>
          <cell r="AB51">
            <v>7.4999999999999997E-2</v>
          </cell>
          <cell r="AC51">
            <v>2.5000000000000001E-2</v>
          </cell>
        </row>
        <row r="52">
          <cell r="B52" t="str">
            <v>POR</v>
          </cell>
          <cell r="C52" t="str">
            <v>Portland General Elec.</v>
          </cell>
          <cell r="E52">
            <v>1.06</v>
          </cell>
          <cell r="F52">
            <v>30</v>
          </cell>
          <cell r="G52">
            <v>20</v>
          </cell>
          <cell r="H52">
            <v>2</v>
          </cell>
          <cell r="I52">
            <v>2.0499999999999998</v>
          </cell>
          <cell r="J52">
            <v>2.25</v>
          </cell>
          <cell r="K52">
            <v>1.06</v>
          </cell>
          <cell r="L52">
            <v>1.08</v>
          </cell>
          <cell r="M52">
            <v>1.2</v>
          </cell>
          <cell r="N52">
            <v>22.05</v>
          </cell>
          <cell r="O52">
            <v>22.95</v>
          </cell>
          <cell r="P52">
            <v>25.75</v>
          </cell>
          <cell r="Q52">
            <v>75.319999999999993</v>
          </cell>
          <cell r="R52">
            <v>76.5</v>
          </cell>
          <cell r="S52">
            <v>0.53</v>
          </cell>
          <cell r="T52">
            <v>0.52</v>
          </cell>
          <cell r="U52">
            <v>0.47</v>
          </cell>
          <cell r="V52">
            <v>0.48</v>
          </cell>
          <cell r="W52">
            <v>3390</v>
          </cell>
          <cell r="X52">
            <v>4100</v>
          </cell>
          <cell r="Y52">
            <v>7.9000000000000001E-2</v>
          </cell>
          <cell r="Z52">
            <v>0.09</v>
          </cell>
          <cell r="AA52">
            <v>0.09</v>
          </cell>
          <cell r="AB52">
            <v>0.09</v>
          </cell>
          <cell r="AC52">
            <v>7.4999999999999997E-2</v>
          </cell>
        </row>
        <row r="53">
          <cell r="B53" t="str">
            <v>PPL</v>
          </cell>
          <cell r="C53" t="str">
            <v>PPL Corp.</v>
          </cell>
          <cell r="E53">
            <v>1.4</v>
          </cell>
          <cell r="F53">
            <v>45</v>
          </cell>
          <cell r="G53">
            <v>30</v>
          </cell>
          <cell r="H53">
            <v>2.5499999999999998</v>
          </cell>
          <cell r="I53">
            <v>2.7</v>
          </cell>
          <cell r="J53">
            <v>3</v>
          </cell>
          <cell r="K53">
            <v>1.4</v>
          </cell>
          <cell r="L53">
            <v>1.4</v>
          </cell>
          <cell r="M53">
            <v>1.7</v>
          </cell>
          <cell r="N53">
            <v>19.350000000000001</v>
          </cell>
          <cell r="O53">
            <v>20.7</v>
          </cell>
          <cell r="P53">
            <v>26</v>
          </cell>
          <cell r="Q53">
            <v>483.39</v>
          </cell>
          <cell r="R53">
            <v>680</v>
          </cell>
          <cell r="S53">
            <v>0.59</v>
          </cell>
          <cell r="T53">
            <v>0.5</v>
          </cell>
          <cell r="U53">
            <v>0.39800000000000002</v>
          </cell>
          <cell r="V53">
            <v>0.495</v>
          </cell>
          <cell r="W53">
            <v>20621</v>
          </cell>
          <cell r="X53">
            <v>36000</v>
          </cell>
          <cell r="Y53">
            <v>0.12</v>
          </cell>
          <cell r="Z53">
            <v>0.125</v>
          </cell>
          <cell r="AA53">
            <v>0.13</v>
          </cell>
          <cell r="AB53">
            <v>0.12</v>
          </cell>
          <cell r="AC53">
            <v>7.0000000000000007E-2</v>
          </cell>
        </row>
        <row r="54">
          <cell r="B54" t="str">
            <v>SCG</v>
          </cell>
          <cell r="C54" t="str">
            <v>SCANA Corp.</v>
          </cell>
          <cell r="E54">
            <v>1.94</v>
          </cell>
          <cell r="F54">
            <v>55</v>
          </cell>
          <cell r="G54">
            <v>40</v>
          </cell>
          <cell r="H54">
            <v>3.05</v>
          </cell>
          <cell r="I54">
            <v>3.15</v>
          </cell>
          <cell r="J54">
            <v>3.5</v>
          </cell>
          <cell r="K54">
            <v>1.94</v>
          </cell>
          <cell r="L54">
            <v>1.98</v>
          </cell>
          <cell r="M54">
            <v>2.1</v>
          </cell>
          <cell r="N54">
            <v>30.4</v>
          </cell>
          <cell r="O54">
            <v>32.049999999999997</v>
          </cell>
          <cell r="P54">
            <v>37.25</v>
          </cell>
          <cell r="Q54">
            <v>127</v>
          </cell>
          <cell r="R54">
            <v>155</v>
          </cell>
          <cell r="S54">
            <v>0.52900000000000003</v>
          </cell>
          <cell r="T54">
            <v>0.505</v>
          </cell>
          <cell r="U54">
            <v>0.47099999999999997</v>
          </cell>
          <cell r="V54">
            <v>0.495</v>
          </cell>
          <cell r="W54">
            <v>7854</v>
          </cell>
          <cell r="X54">
            <v>11650</v>
          </cell>
          <cell r="Y54">
            <v>0.10199999999999999</v>
          </cell>
          <cell r="Z54">
            <v>0.1</v>
          </cell>
          <cell r="AA54">
            <v>9.5000000000000001E-2</v>
          </cell>
          <cell r="AB54">
            <v>0.09</v>
          </cell>
          <cell r="AC54">
            <v>0.03</v>
          </cell>
        </row>
        <row r="55">
          <cell r="B55" t="str">
            <v>SO</v>
          </cell>
          <cell r="C55" t="str">
            <v>Southern Company</v>
          </cell>
          <cell r="E55">
            <v>1.87</v>
          </cell>
          <cell r="F55">
            <v>50</v>
          </cell>
          <cell r="G55">
            <v>40</v>
          </cell>
          <cell r="H55">
            <v>2.5499999999999998</v>
          </cell>
          <cell r="I55">
            <v>2.7</v>
          </cell>
          <cell r="J55">
            <v>3.25</v>
          </cell>
          <cell r="K55">
            <v>1.87</v>
          </cell>
          <cell r="L55">
            <v>1.94</v>
          </cell>
          <cell r="M55">
            <v>2.2000000000000002</v>
          </cell>
          <cell r="N55">
            <v>20.149999999999999</v>
          </cell>
          <cell r="O55">
            <v>21.25</v>
          </cell>
          <cell r="P55">
            <v>25</v>
          </cell>
          <cell r="Q55">
            <v>843.34</v>
          </cell>
          <cell r="R55">
            <v>910</v>
          </cell>
          <cell r="S55">
            <v>0.51200000000000001</v>
          </cell>
          <cell r="T55">
            <v>0.52500000000000002</v>
          </cell>
          <cell r="U55">
            <v>0.45700000000000002</v>
          </cell>
          <cell r="V55">
            <v>0.45500000000000002</v>
          </cell>
          <cell r="W55">
            <v>35438</v>
          </cell>
          <cell r="X55">
            <v>49800</v>
          </cell>
          <cell r="Y55">
            <v>0.122</v>
          </cell>
          <cell r="Z55">
            <v>0.125</v>
          </cell>
          <cell r="AA55">
            <v>0.125</v>
          </cell>
          <cell r="AB55">
            <v>0.13</v>
          </cell>
          <cell r="AC55">
            <v>0.06</v>
          </cell>
        </row>
        <row r="56">
          <cell r="B56" t="str">
            <v>SRE</v>
          </cell>
          <cell r="C56" t="str">
            <v>Sempra Energy</v>
          </cell>
          <cell r="E56">
            <v>1.92</v>
          </cell>
          <cell r="F56">
            <v>80</v>
          </cell>
          <cell r="G56">
            <v>60</v>
          </cell>
          <cell r="H56">
            <v>4.2</v>
          </cell>
          <cell r="I56">
            <v>4.5</v>
          </cell>
          <cell r="J56">
            <v>5.5</v>
          </cell>
          <cell r="K56">
            <v>1.92</v>
          </cell>
          <cell r="L56">
            <v>2.08</v>
          </cell>
          <cell r="M56">
            <v>2.5</v>
          </cell>
          <cell r="N56">
            <v>41.05</v>
          </cell>
          <cell r="O56">
            <v>43.5</v>
          </cell>
          <cell r="P56">
            <v>52.25</v>
          </cell>
          <cell r="Q56">
            <v>240.45</v>
          </cell>
          <cell r="R56">
            <v>246</v>
          </cell>
          <cell r="S56">
            <v>0.49399999999999999</v>
          </cell>
          <cell r="T56">
            <v>0.49</v>
          </cell>
          <cell r="U56">
            <v>0.496</v>
          </cell>
          <cell r="V56">
            <v>0.51</v>
          </cell>
          <cell r="W56">
            <v>18186</v>
          </cell>
          <cell r="X56">
            <v>25200</v>
          </cell>
          <cell r="Y56">
            <v>0.111</v>
          </cell>
          <cell r="Z56">
            <v>0.105</v>
          </cell>
          <cell r="AA56">
            <v>0.105</v>
          </cell>
          <cell r="AB56">
            <v>0.105</v>
          </cell>
          <cell r="AC56">
            <v>3.5000000000000003E-2</v>
          </cell>
        </row>
        <row r="57">
          <cell r="B57" t="str">
            <v>TE</v>
          </cell>
          <cell r="C57" t="str">
            <v>TECO Energy</v>
          </cell>
          <cell r="E57">
            <v>0.85</v>
          </cell>
          <cell r="F57">
            <v>25</v>
          </cell>
          <cell r="G57">
            <v>18</v>
          </cell>
          <cell r="H57">
            <v>1.3</v>
          </cell>
          <cell r="I57">
            <v>1.45</v>
          </cell>
          <cell r="J57">
            <v>1.75</v>
          </cell>
          <cell r="K57">
            <v>0.85</v>
          </cell>
          <cell r="L57">
            <v>0.89</v>
          </cell>
          <cell r="M57">
            <v>1.05</v>
          </cell>
          <cell r="N57">
            <v>10.55</v>
          </cell>
          <cell r="O57">
            <v>11.1</v>
          </cell>
          <cell r="P57">
            <v>13.25</v>
          </cell>
          <cell r="Q57">
            <v>214.9</v>
          </cell>
          <cell r="R57">
            <v>220</v>
          </cell>
          <cell r="S57">
            <v>0.59199999999999997</v>
          </cell>
          <cell r="T57">
            <v>0.52500000000000002</v>
          </cell>
          <cell r="U57">
            <v>0.40799999999999997</v>
          </cell>
          <cell r="V57">
            <v>0.47499999999999998</v>
          </cell>
          <cell r="W57">
            <v>5317.8</v>
          </cell>
          <cell r="X57">
            <v>6125</v>
          </cell>
          <cell r="Y57">
            <v>0.112</v>
          </cell>
          <cell r="Z57">
            <v>0.125</v>
          </cell>
          <cell r="AA57">
            <v>0.13</v>
          </cell>
          <cell r="AB57">
            <v>0.14000000000000001</v>
          </cell>
          <cell r="AC57">
            <v>0.105</v>
          </cell>
        </row>
        <row r="58">
          <cell r="B58" t="str">
            <v>TEG</v>
          </cell>
          <cell r="C58" t="str">
            <v>Integrys Energy Group</v>
          </cell>
          <cell r="E58">
            <v>2.72</v>
          </cell>
          <cell r="F58">
            <v>55</v>
          </cell>
          <cell r="G58">
            <v>40</v>
          </cell>
          <cell r="H58">
            <v>3.3</v>
          </cell>
          <cell r="I58">
            <v>3.5</v>
          </cell>
          <cell r="J58">
            <v>4</v>
          </cell>
          <cell r="K58">
            <v>2.72</v>
          </cell>
          <cell r="L58">
            <v>2.72</v>
          </cell>
          <cell r="M58">
            <v>2.72</v>
          </cell>
          <cell r="N58">
            <v>37.799999999999997</v>
          </cell>
          <cell r="O58">
            <v>38.65</v>
          </cell>
          <cell r="P58">
            <v>41.75</v>
          </cell>
          <cell r="Q58">
            <v>77.349999999999994</v>
          </cell>
          <cell r="R58">
            <v>78.3</v>
          </cell>
          <cell r="S58">
            <v>0.42199999999999999</v>
          </cell>
          <cell r="T58">
            <v>0.45</v>
          </cell>
          <cell r="U58">
            <v>0.56799999999999995</v>
          </cell>
          <cell r="V58">
            <v>0.54500000000000004</v>
          </cell>
          <cell r="W58">
            <v>5118.5</v>
          </cell>
          <cell r="X58">
            <v>6025</v>
          </cell>
          <cell r="Y58">
            <v>8.6999999999999994E-2</v>
          </cell>
          <cell r="Z58">
            <v>0.09</v>
          </cell>
          <cell r="AA58">
            <v>0.09</v>
          </cell>
          <cell r="AB58">
            <v>9.5000000000000001E-2</v>
          </cell>
          <cell r="AC58">
            <v>0.09</v>
          </cell>
        </row>
        <row r="59">
          <cell r="B59" t="str">
            <v>UIL</v>
          </cell>
          <cell r="C59" t="str">
            <v>UIL Holdings</v>
          </cell>
          <cell r="E59">
            <v>1.73</v>
          </cell>
          <cell r="F59">
            <v>45</v>
          </cell>
          <cell r="G59">
            <v>30</v>
          </cell>
          <cell r="H59">
            <v>1.95</v>
          </cell>
          <cell r="I59">
            <v>2.2000000000000002</v>
          </cell>
          <cell r="J59">
            <v>2.35</v>
          </cell>
          <cell r="K59">
            <v>1.73</v>
          </cell>
          <cell r="L59">
            <v>1.73</v>
          </cell>
          <cell r="M59">
            <v>1.73</v>
          </cell>
          <cell r="N59">
            <v>24</v>
          </cell>
          <cell r="O59">
            <v>24.6</v>
          </cell>
          <cell r="P59">
            <v>27</v>
          </cell>
          <cell r="Q59">
            <v>50.51</v>
          </cell>
          <cell r="R59">
            <v>50</v>
          </cell>
          <cell r="S59">
            <v>0.58399999999999996</v>
          </cell>
          <cell r="T59">
            <v>0.58499999999999996</v>
          </cell>
          <cell r="U59">
            <v>0.41599999999999998</v>
          </cell>
          <cell r="V59">
            <v>0.41499999999999998</v>
          </cell>
          <cell r="W59">
            <v>2587.9</v>
          </cell>
          <cell r="X59">
            <v>3250</v>
          </cell>
          <cell r="Y59">
            <v>6.5000000000000002E-2</v>
          </cell>
          <cell r="Z59">
            <v>8.5000000000000006E-2</v>
          </cell>
          <cell r="AA59">
            <v>0.09</v>
          </cell>
          <cell r="AB59">
            <v>0.09</v>
          </cell>
          <cell r="AC59">
            <v>0.03</v>
          </cell>
        </row>
        <row r="60">
          <cell r="B60" t="str">
            <v>UNS</v>
          </cell>
          <cell r="C60" t="str">
            <v>Unisource Energy</v>
          </cell>
          <cell r="E60">
            <v>1.68</v>
          </cell>
          <cell r="F60">
            <v>75</v>
          </cell>
          <cell r="G60">
            <v>50</v>
          </cell>
          <cell r="H60">
            <v>2.75</v>
          </cell>
          <cell r="I60">
            <v>2.7</v>
          </cell>
          <cell r="J60">
            <v>3.4</v>
          </cell>
          <cell r="K60">
            <v>1.68</v>
          </cell>
          <cell r="L60">
            <v>1.76</v>
          </cell>
          <cell r="M60">
            <v>2.08</v>
          </cell>
          <cell r="N60">
            <v>23.25</v>
          </cell>
          <cell r="O60">
            <v>24.45</v>
          </cell>
          <cell r="P60">
            <v>27.65</v>
          </cell>
          <cell r="Q60">
            <v>36.54</v>
          </cell>
          <cell r="R60">
            <v>38</v>
          </cell>
          <cell r="S60">
            <v>0.68500000000000005</v>
          </cell>
          <cell r="T60">
            <v>0.62</v>
          </cell>
          <cell r="U60">
            <v>0.315</v>
          </cell>
          <cell r="V60">
            <v>0.38</v>
          </cell>
          <cell r="W60">
            <v>2602.8000000000002</v>
          </cell>
          <cell r="X60">
            <v>2750</v>
          </cell>
          <cell r="Y60">
            <v>0.13600000000000001</v>
          </cell>
          <cell r="Z60">
            <v>0.115</v>
          </cell>
          <cell r="AA60">
            <v>0.115</v>
          </cell>
          <cell r="AB60">
            <v>0.125</v>
          </cell>
          <cell r="AC60">
            <v>9.5000000000000001E-2</v>
          </cell>
        </row>
        <row r="61">
          <cell r="B61" t="str">
            <v>VVC</v>
          </cell>
          <cell r="C61" t="str">
            <v>Vectren Corp.</v>
          </cell>
          <cell r="E61">
            <v>1.39</v>
          </cell>
          <cell r="F61">
            <v>40</v>
          </cell>
          <cell r="G61">
            <v>30</v>
          </cell>
          <cell r="H61">
            <v>1.8</v>
          </cell>
          <cell r="I61">
            <v>1.9</v>
          </cell>
          <cell r="J61">
            <v>2.2999999999999998</v>
          </cell>
          <cell r="K61">
            <v>1.39</v>
          </cell>
          <cell r="L61">
            <v>1.41</v>
          </cell>
          <cell r="M61">
            <v>1.6</v>
          </cell>
          <cell r="N61">
            <v>18</v>
          </cell>
          <cell r="O61">
            <v>18.649999999999999</v>
          </cell>
          <cell r="P61">
            <v>21.2</v>
          </cell>
          <cell r="Q61">
            <v>81.7</v>
          </cell>
          <cell r="R61">
            <v>85</v>
          </cell>
          <cell r="S61">
            <v>0.499</v>
          </cell>
          <cell r="T61">
            <v>0.5</v>
          </cell>
          <cell r="U61">
            <v>0.501</v>
          </cell>
          <cell r="V61">
            <v>0.5</v>
          </cell>
          <cell r="W61">
            <v>2874</v>
          </cell>
          <cell r="X61">
            <v>3600</v>
          </cell>
          <cell r="Y61">
            <v>9.2999999999999999E-2</v>
          </cell>
          <cell r="Z61">
            <v>0.1</v>
          </cell>
          <cell r="AA61">
            <v>0.105</v>
          </cell>
          <cell r="AB61">
            <v>0.11</v>
          </cell>
          <cell r="AC61">
            <v>5.5E-2</v>
          </cell>
        </row>
        <row r="62">
          <cell r="B62" t="str">
            <v>WEC</v>
          </cell>
          <cell r="C62" t="str">
            <v>Wisconsin Energy</v>
          </cell>
          <cell r="E62">
            <v>1.04</v>
          </cell>
          <cell r="F62">
            <v>45</v>
          </cell>
          <cell r="G62">
            <v>35</v>
          </cell>
          <cell r="H62">
            <v>2.15</v>
          </cell>
          <cell r="I62">
            <v>2.25</v>
          </cell>
          <cell r="J62">
            <v>2.75</v>
          </cell>
          <cell r="K62">
            <v>1.04</v>
          </cell>
          <cell r="L62">
            <v>1.2</v>
          </cell>
          <cell r="M62">
            <v>1.65</v>
          </cell>
          <cell r="N62">
            <v>17.149999999999999</v>
          </cell>
          <cell r="O62">
            <v>17.649999999999999</v>
          </cell>
          <cell r="P62">
            <v>19.5</v>
          </cell>
          <cell r="Q62">
            <v>233.77</v>
          </cell>
          <cell r="R62">
            <v>223</v>
          </cell>
          <cell r="S62">
            <v>0.50600000000000001</v>
          </cell>
          <cell r="T62">
            <v>0.53500000000000003</v>
          </cell>
          <cell r="U62">
            <v>0.49</v>
          </cell>
          <cell r="V62">
            <v>0.46</v>
          </cell>
          <cell r="W62">
            <v>7764.5</v>
          </cell>
          <cell r="X62">
            <v>9450</v>
          </cell>
          <cell r="Y62">
            <v>0.12</v>
          </cell>
          <cell r="Z62">
            <v>0.13</v>
          </cell>
          <cell r="AA62">
            <v>0.13</v>
          </cell>
          <cell r="AB62">
            <v>0.14000000000000001</v>
          </cell>
          <cell r="AC62">
            <v>8.5000000000000006E-2</v>
          </cell>
        </row>
        <row r="63">
          <cell r="B63" t="str">
            <v>WR</v>
          </cell>
          <cell r="C63" t="str">
            <v>Westar Energy</v>
          </cell>
          <cell r="E63">
            <v>1.28</v>
          </cell>
          <cell r="F63">
            <v>35</v>
          </cell>
          <cell r="G63">
            <v>25</v>
          </cell>
          <cell r="H63">
            <v>1.75</v>
          </cell>
          <cell r="I63">
            <v>1.9</v>
          </cell>
          <cell r="J63">
            <v>2.4</v>
          </cell>
          <cell r="K63">
            <v>1.28</v>
          </cell>
          <cell r="L63">
            <v>1.32</v>
          </cell>
          <cell r="M63">
            <v>1.44</v>
          </cell>
          <cell r="N63">
            <v>22.2</v>
          </cell>
          <cell r="O63">
            <v>22.9</v>
          </cell>
          <cell r="P63">
            <v>24.2</v>
          </cell>
          <cell r="Q63">
            <v>112.13</v>
          </cell>
          <cell r="R63">
            <v>128</v>
          </cell>
          <cell r="S63">
            <v>0.53600000000000003</v>
          </cell>
          <cell r="T63">
            <v>0.53</v>
          </cell>
          <cell r="U63">
            <v>0.46400000000000002</v>
          </cell>
          <cell r="V63">
            <v>0.47</v>
          </cell>
          <cell r="W63">
            <v>5180.8</v>
          </cell>
          <cell r="X63">
            <v>6600</v>
          </cell>
          <cell r="Y63">
            <v>8.2000000000000003E-2</v>
          </cell>
          <cell r="Z63">
            <v>0.08</v>
          </cell>
          <cell r="AA63">
            <v>0.08</v>
          </cell>
          <cell r="AB63">
            <v>0.1</v>
          </cell>
          <cell r="AC63">
            <v>8.5000000000000006E-2</v>
          </cell>
        </row>
        <row r="64">
          <cell r="B64" t="str">
            <v>XEL</v>
          </cell>
          <cell r="C64" t="str">
            <v>Xcel Energy, Inc.</v>
          </cell>
          <cell r="E64">
            <v>1.03</v>
          </cell>
          <cell r="F64">
            <v>30</v>
          </cell>
          <cell r="G64">
            <v>20</v>
          </cell>
          <cell r="H64">
            <v>1.75</v>
          </cell>
          <cell r="I64">
            <v>1.85</v>
          </cell>
          <cell r="J64">
            <v>2</v>
          </cell>
          <cell r="K64">
            <v>1.03</v>
          </cell>
          <cell r="L64">
            <v>1.06</v>
          </cell>
          <cell r="M64">
            <v>1.1499999999999999</v>
          </cell>
          <cell r="N64">
            <v>17.5</v>
          </cell>
          <cell r="O64">
            <v>18.3</v>
          </cell>
          <cell r="P64">
            <v>21</v>
          </cell>
          <cell r="Q64">
            <v>482.33</v>
          </cell>
          <cell r="R64">
            <v>498</v>
          </cell>
          <cell r="S64">
            <v>0.53100000000000003</v>
          </cell>
          <cell r="T64">
            <v>0.51500000000000001</v>
          </cell>
          <cell r="U64">
            <v>0.46300000000000002</v>
          </cell>
          <cell r="V64">
            <v>0.48499999999999999</v>
          </cell>
          <cell r="W64">
            <v>17452</v>
          </cell>
          <cell r="X64">
            <v>21500</v>
          </cell>
          <cell r="Y64">
            <v>8.8999999999999996E-2</v>
          </cell>
          <cell r="Z64">
            <v>0.1</v>
          </cell>
          <cell r="AA64">
            <v>0.1</v>
          </cell>
          <cell r="AB64">
            <v>0.1</v>
          </cell>
          <cell r="AC64">
            <v>0.05</v>
          </cell>
        </row>
      </sheetData>
      <sheetData sheetId="31" refreshError="1"/>
      <sheetData sheetId="32">
        <row r="16">
          <cell r="B16" t="str">
            <v>AEE</v>
          </cell>
          <cell r="C16" t="str">
            <v>Ameren Corp.</v>
          </cell>
          <cell r="D16">
            <v>269</v>
          </cell>
          <cell r="E16">
            <v>155</v>
          </cell>
          <cell r="F16">
            <v>6853</v>
          </cell>
          <cell r="G16">
            <v>0</v>
          </cell>
          <cell r="H16">
            <v>154</v>
          </cell>
          <cell r="I16">
            <v>7730</v>
          </cell>
          <cell r="J16">
            <v>15161</v>
          </cell>
        </row>
        <row r="17">
          <cell r="B17" t="str">
            <v>AEP</v>
          </cell>
          <cell r="C17" t="str">
            <v>American Elec Pwr</v>
          </cell>
          <cell r="D17">
            <v>1346</v>
          </cell>
          <cell r="E17">
            <v>1309</v>
          </cell>
          <cell r="F17">
            <v>15502</v>
          </cell>
          <cell r="G17">
            <v>60</v>
          </cell>
          <cell r="H17">
            <v>0</v>
          </cell>
          <cell r="I17">
            <v>13622</v>
          </cell>
          <cell r="J17">
            <v>31839</v>
          </cell>
        </row>
        <row r="18">
          <cell r="B18" t="str">
            <v>ALE</v>
          </cell>
          <cell r="C18" t="str">
            <v>ALLETE</v>
          </cell>
          <cell r="D18">
            <v>1</v>
          </cell>
          <cell r="E18">
            <v>13.4</v>
          </cell>
          <cell r="F18">
            <v>771.6</v>
          </cell>
          <cell r="G18">
            <v>0</v>
          </cell>
          <cell r="H18">
            <v>9</v>
          </cell>
          <cell r="I18">
            <v>976</v>
          </cell>
          <cell r="J18">
            <v>1771</v>
          </cell>
        </row>
        <row r="19">
          <cell r="B19" t="str">
            <v>AVA</v>
          </cell>
          <cell r="C19" t="str">
            <v>Avista Corp.</v>
          </cell>
          <cell r="D19">
            <v>110</v>
          </cell>
          <cell r="E19">
            <v>0.35799999999999998</v>
          </cell>
          <cell r="F19">
            <v>1101.499</v>
          </cell>
          <cell r="G19">
            <v>51.546999999999997</v>
          </cell>
          <cell r="H19">
            <v>46.122</v>
          </cell>
          <cell r="I19">
            <v>1125.7840000000001</v>
          </cell>
          <cell r="J19">
            <v>2435.3100000000004</v>
          </cell>
        </row>
        <row r="20">
          <cell r="B20" t="str">
            <v>AYE</v>
          </cell>
          <cell r="C20" t="str">
            <v>Allegheny Energy</v>
          </cell>
          <cell r="J20">
            <v>0</v>
          </cell>
        </row>
        <row r="21">
          <cell r="B21" t="str">
            <v>BKH</v>
          </cell>
          <cell r="C21" t="str">
            <v>Black Hills Corp.</v>
          </cell>
          <cell r="D21">
            <v>249</v>
          </cell>
          <cell r="E21">
            <v>5.181</v>
          </cell>
          <cell r="F21">
            <v>1186.05</v>
          </cell>
          <cell r="G21">
            <v>0</v>
          </cell>
          <cell r="H21">
            <v>0</v>
          </cell>
          <cell r="I21">
            <v>1100.27</v>
          </cell>
          <cell r="J21">
            <v>2540.5010000000002</v>
          </cell>
        </row>
        <row r="22">
          <cell r="B22" t="str">
            <v>CEG</v>
          </cell>
          <cell r="C22" t="str">
            <v>Constellation Energy</v>
          </cell>
          <cell r="D22">
            <v>32.4</v>
          </cell>
          <cell r="E22">
            <v>245.6</v>
          </cell>
          <cell r="F22">
            <v>4054.2</v>
          </cell>
          <cell r="G22">
            <v>190</v>
          </cell>
          <cell r="H22">
            <v>88.8</v>
          </cell>
          <cell r="I22">
            <v>7829.2</v>
          </cell>
          <cell r="J22">
            <v>12440.2</v>
          </cell>
        </row>
        <row r="23">
          <cell r="B23" t="str">
            <v>CHG</v>
          </cell>
          <cell r="C23" t="str">
            <v>CH Energy Group</v>
          </cell>
          <cell r="J23">
            <v>0</v>
          </cell>
        </row>
        <row r="24">
          <cell r="B24" t="str">
            <v>CMS</v>
          </cell>
          <cell r="C24" t="str">
            <v>CMS Energy</v>
          </cell>
          <cell r="D24">
            <v>0</v>
          </cell>
          <cell r="E24">
            <v>750</v>
          </cell>
          <cell r="F24">
            <v>6448</v>
          </cell>
          <cell r="G24">
            <v>0</v>
          </cell>
          <cell r="H24">
            <v>44</v>
          </cell>
          <cell r="I24">
            <v>2793</v>
          </cell>
          <cell r="J24">
            <v>10035</v>
          </cell>
        </row>
        <row r="25">
          <cell r="B25" t="str">
            <v>CNL</v>
          </cell>
          <cell r="C25" t="str">
            <v>Cleco Corp.</v>
          </cell>
          <cell r="D25">
            <v>150</v>
          </cell>
          <cell r="E25">
            <v>12.269</v>
          </cell>
          <cell r="F25">
            <v>1399.7090000000001</v>
          </cell>
          <cell r="G25">
            <v>1.0289999999999999</v>
          </cell>
          <cell r="H25">
            <v>0</v>
          </cell>
          <cell r="I25">
            <v>1317.1780000000001</v>
          </cell>
          <cell r="J25">
            <v>2880.1850000000004</v>
          </cell>
        </row>
        <row r="26">
          <cell r="B26" t="str">
            <v>CNP</v>
          </cell>
          <cell r="C26" t="str">
            <v>CenterPoint Energy</v>
          </cell>
          <cell r="D26">
            <v>53</v>
          </cell>
          <cell r="E26">
            <v>428</v>
          </cell>
          <cell r="F26">
            <v>9001</v>
          </cell>
          <cell r="G26">
            <v>0</v>
          </cell>
          <cell r="H26">
            <v>0</v>
          </cell>
          <cell r="I26">
            <v>3198</v>
          </cell>
          <cell r="J26">
            <v>12680</v>
          </cell>
        </row>
        <row r="27">
          <cell r="B27" t="str">
            <v>CV</v>
          </cell>
          <cell r="C27" t="str">
            <v xml:space="preserve">Central Vermont P S </v>
          </cell>
          <cell r="J27">
            <v>0</v>
          </cell>
        </row>
        <row r="28">
          <cell r="B28" t="str">
            <v>D</v>
          </cell>
          <cell r="C28" t="str">
            <v>Dominion Resources</v>
          </cell>
          <cell r="D28">
            <v>1386</v>
          </cell>
          <cell r="E28">
            <v>497</v>
          </cell>
          <cell r="F28">
            <v>15758</v>
          </cell>
          <cell r="G28">
            <v>257</v>
          </cell>
          <cell r="H28">
            <v>0</v>
          </cell>
          <cell r="I28">
            <v>11997</v>
          </cell>
          <cell r="J28">
            <v>29895</v>
          </cell>
        </row>
        <row r="29">
          <cell r="B29" t="str">
            <v>DPL</v>
          </cell>
          <cell r="C29" t="str">
            <v>DPL, Inc.</v>
          </cell>
          <cell r="D29">
            <v>0</v>
          </cell>
          <cell r="E29">
            <v>297.5</v>
          </cell>
          <cell r="F29">
            <v>1026.5999999999999</v>
          </cell>
          <cell r="G29">
            <v>22.9</v>
          </cell>
          <cell r="H29">
            <v>0</v>
          </cell>
          <cell r="I29">
            <v>1218.5</v>
          </cell>
          <cell r="J29">
            <v>2565.5</v>
          </cell>
        </row>
        <row r="30">
          <cell r="B30" t="str">
            <v>DTE</v>
          </cell>
          <cell r="C30" t="str">
            <v>DTE Energy Co.</v>
          </cell>
          <cell r="D30">
            <v>150</v>
          </cell>
          <cell r="E30">
            <v>925</v>
          </cell>
          <cell r="F30">
            <v>6114</v>
          </cell>
          <cell r="G30">
            <v>289</v>
          </cell>
          <cell r="H30">
            <v>45</v>
          </cell>
          <cell r="I30">
            <v>6722</v>
          </cell>
          <cell r="J30">
            <v>14245</v>
          </cell>
        </row>
        <row r="31">
          <cell r="B31" t="str">
            <v>DUK</v>
          </cell>
          <cell r="C31" t="str">
            <v>Duke Energy Corp.</v>
          </cell>
          <cell r="J31">
            <v>0</v>
          </cell>
        </row>
        <row r="32">
          <cell r="B32" t="str">
            <v>ED</v>
          </cell>
          <cell r="C32" t="str">
            <v>Consolidated Edison</v>
          </cell>
          <cell r="D32">
            <v>0</v>
          </cell>
          <cell r="E32">
            <v>5</v>
          </cell>
          <cell r="F32">
            <v>10671</v>
          </cell>
          <cell r="G32">
            <v>213</v>
          </cell>
          <cell r="H32">
            <v>0</v>
          </cell>
          <cell r="I32">
            <v>11061</v>
          </cell>
          <cell r="J32">
            <v>21950</v>
          </cell>
        </row>
        <row r="33">
          <cell r="B33" t="str">
            <v>EDE</v>
          </cell>
          <cell r="C33" t="str">
            <v>Empire District Elec</v>
          </cell>
          <cell r="D33">
            <v>24</v>
          </cell>
          <cell r="E33">
            <v>0.88100000000000001</v>
          </cell>
          <cell r="F33">
            <v>693.072</v>
          </cell>
          <cell r="G33">
            <v>0</v>
          </cell>
          <cell r="H33">
            <v>0</v>
          </cell>
          <cell r="I33">
            <v>657.62400000000002</v>
          </cell>
          <cell r="J33">
            <v>1375.577</v>
          </cell>
        </row>
        <row r="34">
          <cell r="B34" t="str">
            <v>EE</v>
          </cell>
          <cell r="C34" t="str">
            <v>El Paso Electric</v>
          </cell>
          <cell r="J34">
            <v>0</v>
          </cell>
        </row>
        <row r="35">
          <cell r="B35" t="str">
            <v>EIX</v>
          </cell>
          <cell r="C35" t="str">
            <v>Edison International</v>
          </cell>
          <cell r="D35">
            <v>115</v>
          </cell>
          <cell r="E35">
            <v>48</v>
          </cell>
          <cell r="F35">
            <v>12371</v>
          </cell>
          <cell r="G35">
            <v>907</v>
          </cell>
          <cell r="H35">
            <v>4</v>
          </cell>
          <cell r="I35">
            <v>10583</v>
          </cell>
          <cell r="J35">
            <v>24028</v>
          </cell>
        </row>
        <row r="36">
          <cell r="B36" t="str">
            <v>ETR</v>
          </cell>
          <cell r="C36" t="str">
            <v>Entergy Corp.</v>
          </cell>
          <cell r="D36">
            <v>154.13499999999999</v>
          </cell>
          <cell r="E36">
            <v>299.548</v>
          </cell>
          <cell r="F36">
            <v>10386.026</v>
          </cell>
          <cell r="G36">
            <v>310.738</v>
          </cell>
          <cell r="H36">
            <v>0</v>
          </cell>
          <cell r="I36">
            <v>8496.4</v>
          </cell>
          <cell r="J36">
            <v>19646.846999999998</v>
          </cell>
        </row>
        <row r="37">
          <cell r="B37" t="str">
            <v>EXC</v>
          </cell>
          <cell r="C37" t="str">
            <v>Exelon Corp.</v>
          </cell>
          <cell r="D37">
            <v>225</v>
          </cell>
          <cell r="E37">
            <v>599</v>
          </cell>
          <cell r="F37">
            <v>11614</v>
          </cell>
          <cell r="G37">
            <v>87</v>
          </cell>
          <cell r="H37">
            <v>3</v>
          </cell>
          <cell r="I37">
            <v>13560</v>
          </cell>
          <cell r="J37">
            <v>26088</v>
          </cell>
        </row>
        <row r="38">
          <cell r="B38" t="str">
            <v>FE</v>
          </cell>
          <cell r="C38" t="str">
            <v>FirstEnergy Corp.</v>
          </cell>
          <cell r="D38">
            <v>700</v>
          </cell>
          <cell r="E38">
            <v>1486</v>
          </cell>
          <cell r="F38">
            <v>12579</v>
          </cell>
          <cell r="G38">
            <v>0</v>
          </cell>
          <cell r="H38">
            <v>-32</v>
          </cell>
          <cell r="I38">
            <v>8545</v>
          </cell>
          <cell r="J38">
            <v>23278</v>
          </cell>
        </row>
        <row r="39">
          <cell r="B39" t="str">
            <v>GXP</v>
          </cell>
          <cell r="C39" t="str">
            <v>Great Plains Energy</v>
          </cell>
          <cell r="D39">
            <v>368</v>
          </cell>
          <cell r="E39">
            <v>485.7</v>
          </cell>
          <cell r="F39">
            <v>2942.7</v>
          </cell>
          <cell r="G39">
            <v>39</v>
          </cell>
          <cell r="H39">
            <v>1.2</v>
          </cell>
          <cell r="I39">
            <v>2885.9</v>
          </cell>
          <cell r="J39">
            <v>6722.5</v>
          </cell>
        </row>
        <row r="40">
          <cell r="B40" t="str">
            <v>HE</v>
          </cell>
          <cell r="C40" t="str">
            <v>Hawaiian Elec.</v>
          </cell>
          <cell r="D40">
            <v>24.922999999999998</v>
          </cell>
          <cell r="E40">
            <v>0</v>
          </cell>
          <cell r="F40">
            <v>1364.942</v>
          </cell>
          <cell r="G40">
            <v>34.292999999999999</v>
          </cell>
          <cell r="H40">
            <v>0</v>
          </cell>
          <cell r="I40">
            <v>1483.6369999999999</v>
          </cell>
          <cell r="J40">
            <v>2907.7950000000001</v>
          </cell>
        </row>
        <row r="41">
          <cell r="B41" t="str">
            <v>IDA</v>
          </cell>
          <cell r="C41" t="str">
            <v>IDACORP, Inc.</v>
          </cell>
          <cell r="D41">
            <v>66.900000000000006</v>
          </cell>
          <cell r="E41">
            <v>122.572</v>
          </cell>
          <cell r="F41">
            <v>1488.287</v>
          </cell>
          <cell r="G41">
            <v>0</v>
          </cell>
          <cell r="H41">
            <v>3.871</v>
          </cell>
          <cell r="I41">
            <v>1532.1130000000001</v>
          </cell>
          <cell r="J41">
            <v>3213.7430000000004</v>
          </cell>
        </row>
        <row r="42">
          <cell r="B42" t="str">
            <v>ITC</v>
          </cell>
          <cell r="C42" t="str">
            <v>ITC Holdings Corp.</v>
          </cell>
          <cell r="D42">
            <v>0</v>
          </cell>
          <cell r="E42">
            <v>0</v>
          </cell>
          <cell r="F42">
            <v>2496.8960000000002</v>
          </cell>
          <cell r="G42">
            <v>0</v>
          </cell>
          <cell r="H42">
            <v>0</v>
          </cell>
          <cell r="I42">
            <v>1117.433</v>
          </cell>
          <cell r="J42">
            <v>3614.3290000000002</v>
          </cell>
        </row>
        <row r="43">
          <cell r="B43" t="str">
            <v>LNT</v>
          </cell>
          <cell r="C43" t="str">
            <v>Alliant Energy</v>
          </cell>
          <cell r="D43">
            <v>47.4</v>
          </cell>
          <cell r="E43">
            <v>1.3</v>
          </cell>
          <cell r="F43">
            <v>2703.4</v>
          </cell>
          <cell r="G43">
            <v>243.8</v>
          </cell>
          <cell r="H43">
            <v>2</v>
          </cell>
          <cell r="I43">
            <v>2893.6</v>
          </cell>
          <cell r="J43">
            <v>5891.5</v>
          </cell>
        </row>
        <row r="44">
          <cell r="B44" t="str">
            <v>MGEE</v>
          </cell>
          <cell r="C44" t="str">
            <v>MGE Energy</v>
          </cell>
          <cell r="J44">
            <v>0</v>
          </cell>
        </row>
        <row r="45">
          <cell r="B45" t="str">
            <v>NEE</v>
          </cell>
          <cell r="C45" t="str">
            <v>NextEra Energy</v>
          </cell>
          <cell r="D45">
            <v>889</v>
          </cell>
          <cell r="E45">
            <v>1920</v>
          </cell>
          <cell r="F45">
            <v>18013</v>
          </cell>
          <cell r="G45">
            <v>0</v>
          </cell>
          <cell r="H45">
            <v>0</v>
          </cell>
          <cell r="I45">
            <v>14461</v>
          </cell>
          <cell r="J45">
            <v>35283</v>
          </cell>
        </row>
        <row r="46">
          <cell r="B46" t="str">
            <v>NST</v>
          </cell>
          <cell r="C46" t="str">
            <v>NSTAR</v>
          </cell>
          <cell r="J46">
            <v>0</v>
          </cell>
        </row>
        <row r="47">
          <cell r="B47" t="str">
            <v>NU</v>
          </cell>
          <cell r="C47" t="str">
            <v>Northeast Utilities</v>
          </cell>
          <cell r="J47">
            <v>0</v>
          </cell>
        </row>
        <row r="48">
          <cell r="B48" t="str">
            <v>NVE</v>
          </cell>
          <cell r="C48" t="str">
            <v>NV Energy, Inc.</v>
          </cell>
          <cell r="J48">
            <v>0</v>
          </cell>
        </row>
        <row r="49">
          <cell r="B49" t="str">
            <v>OGE</v>
          </cell>
          <cell r="C49" t="str">
            <v>OGE Energy Corp.</v>
          </cell>
          <cell r="D49">
            <v>145</v>
          </cell>
          <cell r="E49">
            <v>0</v>
          </cell>
          <cell r="F49">
            <v>2362.9</v>
          </cell>
          <cell r="G49">
            <v>0</v>
          </cell>
          <cell r="H49">
            <v>110.4</v>
          </cell>
          <cell r="I49">
            <v>2289.6</v>
          </cell>
          <cell r="J49">
            <v>4907.8999999999996</v>
          </cell>
        </row>
        <row r="50">
          <cell r="B50" t="str">
            <v>OTTR</v>
          </cell>
          <cell r="C50" t="str">
            <v>Otter Tail Corp.</v>
          </cell>
          <cell r="D50">
            <v>79.489999999999995</v>
          </cell>
          <cell r="E50">
            <v>0.60399999999999998</v>
          </cell>
          <cell r="F50">
            <v>435.44600000000003</v>
          </cell>
          <cell r="G50">
            <v>15.5</v>
          </cell>
          <cell r="H50">
            <v>0</v>
          </cell>
          <cell r="I50">
            <v>631.86300000000006</v>
          </cell>
          <cell r="J50">
            <v>1162.903</v>
          </cell>
        </row>
        <row r="51">
          <cell r="B51" t="str">
            <v>PCG</v>
          </cell>
          <cell r="C51" t="str">
            <v>PG&amp;E Corp.</v>
          </cell>
          <cell r="D51">
            <v>853</v>
          </cell>
          <cell r="E51">
            <v>809</v>
          </cell>
          <cell r="F51">
            <v>10906</v>
          </cell>
          <cell r="G51">
            <v>252</v>
          </cell>
          <cell r="H51">
            <v>0</v>
          </cell>
          <cell r="I51">
            <v>11282</v>
          </cell>
          <cell r="J51">
            <v>24102</v>
          </cell>
        </row>
        <row r="52">
          <cell r="B52" t="str">
            <v>PEG</v>
          </cell>
          <cell r="C52" t="str">
            <v>P S Enterprise Group</v>
          </cell>
          <cell r="D52">
            <v>64</v>
          </cell>
          <cell r="E52">
            <v>1121</v>
          </cell>
          <cell r="F52">
            <v>7819</v>
          </cell>
          <cell r="G52">
            <v>0</v>
          </cell>
          <cell r="H52">
            <v>8</v>
          </cell>
          <cell r="I52">
            <v>9633</v>
          </cell>
          <cell r="J52">
            <v>18645</v>
          </cell>
        </row>
        <row r="53">
          <cell r="B53" t="str">
            <v>PGN</v>
          </cell>
          <cell r="C53" t="str">
            <v>Progress Energy</v>
          </cell>
          <cell r="J53">
            <v>0</v>
          </cell>
        </row>
        <row r="54">
          <cell r="B54" t="str">
            <v>PNM</v>
          </cell>
          <cell r="C54" t="str">
            <v>PNM Resources</v>
          </cell>
          <cell r="D54">
            <v>222</v>
          </cell>
          <cell r="E54">
            <v>2.2519999999999998</v>
          </cell>
          <cell r="F54">
            <v>1563.595</v>
          </cell>
          <cell r="G54">
            <v>11.529</v>
          </cell>
          <cell r="H54">
            <v>85.177000000000007</v>
          </cell>
          <cell r="I54">
            <v>1536.742</v>
          </cell>
          <cell r="J54">
            <v>3421.2950000000001</v>
          </cell>
        </row>
        <row r="55">
          <cell r="B55" t="str">
            <v>PNW</v>
          </cell>
          <cell r="C55" t="str">
            <v>Pinnacle West Capital</v>
          </cell>
          <cell r="D55">
            <v>16.600000000000001</v>
          </cell>
          <cell r="E55">
            <v>631.87900000000002</v>
          </cell>
          <cell r="F55">
            <v>3045.7939999999999</v>
          </cell>
          <cell r="G55">
            <v>0</v>
          </cell>
          <cell r="H55">
            <v>91.899000000000001</v>
          </cell>
          <cell r="I55">
            <v>3683.3270000000002</v>
          </cell>
          <cell r="J55">
            <v>7469.4989999999998</v>
          </cell>
        </row>
        <row r="56">
          <cell r="B56" t="str">
            <v>POM</v>
          </cell>
          <cell r="C56" t="str">
            <v>Pepco Holdings</v>
          </cell>
          <cell r="D56">
            <v>534</v>
          </cell>
          <cell r="E56">
            <v>75</v>
          </cell>
          <cell r="F56">
            <v>3629</v>
          </cell>
          <cell r="G56">
            <v>0</v>
          </cell>
          <cell r="H56">
            <v>6</v>
          </cell>
          <cell r="I56">
            <v>4230</v>
          </cell>
          <cell r="J56">
            <v>8474</v>
          </cell>
        </row>
        <row r="57">
          <cell r="B57" t="str">
            <v>POR</v>
          </cell>
          <cell r="C57" t="str">
            <v>Portland General Elec.</v>
          </cell>
          <cell r="D57">
            <v>19</v>
          </cell>
          <cell r="E57">
            <v>10</v>
          </cell>
          <cell r="F57">
            <v>1798</v>
          </cell>
          <cell r="G57">
            <v>0</v>
          </cell>
          <cell r="H57">
            <v>7</v>
          </cell>
          <cell r="I57">
            <v>1592</v>
          </cell>
          <cell r="J57">
            <v>3426</v>
          </cell>
        </row>
        <row r="58">
          <cell r="B58" t="str">
            <v>PPL</v>
          </cell>
          <cell r="C58" t="str">
            <v>PPL Corp.</v>
          </cell>
          <cell r="D58">
            <v>694</v>
          </cell>
          <cell r="E58">
            <v>502</v>
          </cell>
          <cell r="F58">
            <v>12161</v>
          </cell>
          <cell r="G58">
            <v>0</v>
          </cell>
          <cell r="H58">
            <v>268</v>
          </cell>
          <cell r="I58">
            <v>8210</v>
          </cell>
          <cell r="J58">
            <v>21835</v>
          </cell>
        </row>
        <row r="59">
          <cell r="B59" t="str">
            <v>SCG</v>
          </cell>
          <cell r="C59" t="str">
            <v>SCANA Corp.</v>
          </cell>
          <cell r="D59">
            <v>420</v>
          </cell>
          <cell r="E59">
            <v>337</v>
          </cell>
          <cell r="F59">
            <v>4152</v>
          </cell>
          <cell r="G59">
            <v>0</v>
          </cell>
          <cell r="H59">
            <v>0</v>
          </cell>
          <cell r="I59">
            <v>3702</v>
          </cell>
          <cell r="J59">
            <v>8611</v>
          </cell>
        </row>
        <row r="60">
          <cell r="B60" t="str">
            <v>SO</v>
          </cell>
          <cell r="C60" t="str">
            <v>Southern Company</v>
          </cell>
          <cell r="D60">
            <v>1297</v>
          </cell>
          <cell r="E60">
            <v>1301</v>
          </cell>
          <cell r="F60">
            <v>18154</v>
          </cell>
          <cell r="G60">
            <v>1082</v>
          </cell>
          <cell r="H60">
            <v>0</v>
          </cell>
          <cell r="I60">
            <v>16202</v>
          </cell>
          <cell r="J60">
            <v>38036</v>
          </cell>
        </row>
        <row r="61">
          <cell r="B61" t="str">
            <v>SRE</v>
          </cell>
          <cell r="C61" t="str">
            <v>Sempra Energy</v>
          </cell>
          <cell r="D61">
            <v>158</v>
          </cell>
          <cell r="E61">
            <v>349</v>
          </cell>
          <cell r="F61">
            <v>8980</v>
          </cell>
          <cell r="G61">
            <v>100</v>
          </cell>
          <cell r="H61">
            <v>111</v>
          </cell>
          <cell r="I61">
            <v>9027</v>
          </cell>
          <cell r="J61">
            <v>18725</v>
          </cell>
        </row>
        <row r="62">
          <cell r="B62" t="str">
            <v>TE</v>
          </cell>
          <cell r="C62" t="str">
            <v>TECO Energy</v>
          </cell>
          <cell r="D62">
            <v>12</v>
          </cell>
          <cell r="E62">
            <v>67.099999999999994</v>
          </cell>
          <cell r="F62">
            <v>3114.6</v>
          </cell>
          <cell r="G62">
            <v>0</v>
          </cell>
          <cell r="H62">
            <v>0.9</v>
          </cell>
          <cell r="I62">
            <v>2169.6999999999998</v>
          </cell>
          <cell r="J62">
            <v>5364.2999999999993</v>
          </cell>
        </row>
        <row r="63">
          <cell r="B63" t="str">
            <v>TEG</v>
          </cell>
          <cell r="C63" t="str">
            <v>Integrys Energy Group</v>
          </cell>
          <cell r="D63">
            <v>10</v>
          </cell>
          <cell r="E63">
            <v>476.9</v>
          </cell>
          <cell r="F63">
            <v>2161.6</v>
          </cell>
          <cell r="G63">
            <v>0</v>
          </cell>
          <cell r="H63">
            <v>0</v>
          </cell>
          <cell r="I63">
            <v>2905.8</v>
          </cell>
          <cell r="J63">
            <v>5554.3</v>
          </cell>
        </row>
        <row r="64">
          <cell r="B64" t="str">
            <v>UIL</v>
          </cell>
          <cell r="C64" t="str">
            <v>UIL Holdings</v>
          </cell>
          <cell r="D64">
            <v>7</v>
          </cell>
          <cell r="E64">
            <v>154.114</v>
          </cell>
          <cell r="F64">
            <v>1511.768</v>
          </cell>
          <cell r="G64">
            <v>0.82799999999999996</v>
          </cell>
          <cell r="H64">
            <v>0</v>
          </cell>
          <cell r="I64">
            <v>1076.1420000000001</v>
          </cell>
          <cell r="J64">
            <v>2749.8519999999999</v>
          </cell>
        </row>
        <row r="65">
          <cell r="B65" t="str">
            <v>UNS</v>
          </cell>
          <cell r="C65" t="str">
            <v>Unisource Energy</v>
          </cell>
          <cell r="J65">
            <v>0</v>
          </cell>
        </row>
        <row r="66">
          <cell r="B66" t="str">
            <v>VVC</v>
          </cell>
          <cell r="C66" t="str">
            <v>Vectren Corp.</v>
          </cell>
          <cell r="D66">
            <v>118.3</v>
          </cell>
          <cell r="E66">
            <v>250.7</v>
          </cell>
          <cell r="F66">
            <v>1435.2</v>
          </cell>
          <cell r="G66">
            <v>0</v>
          </cell>
          <cell r="H66">
            <v>0</v>
          </cell>
          <cell r="I66">
            <v>1438.9</v>
          </cell>
          <cell r="J66">
            <v>3243.1000000000004</v>
          </cell>
        </row>
        <row r="67">
          <cell r="B67" t="str">
            <v>WEC</v>
          </cell>
          <cell r="C67" t="str">
            <v>Wisconsin Energy</v>
          </cell>
          <cell r="D67">
            <v>657.9</v>
          </cell>
          <cell r="E67">
            <v>473.4</v>
          </cell>
          <cell r="F67">
            <v>3932</v>
          </cell>
          <cell r="G67">
            <v>30.4</v>
          </cell>
          <cell r="H67">
            <v>0</v>
          </cell>
          <cell r="I67">
            <v>3802.1</v>
          </cell>
          <cell r="J67">
            <v>8895.7999999999993</v>
          </cell>
        </row>
        <row r="68">
          <cell r="B68" t="str">
            <v>WR</v>
          </cell>
          <cell r="C68" t="str">
            <v>Westar Energy</v>
          </cell>
          <cell r="D68">
            <v>226.7</v>
          </cell>
          <cell r="E68">
            <v>91.155000000000001</v>
          </cell>
          <cell r="F68">
            <v>2769.0329999999999</v>
          </cell>
          <cell r="G68">
            <v>21.436</v>
          </cell>
          <cell r="H68">
            <v>6.07</v>
          </cell>
          <cell r="I68">
            <v>2382.8669999999997</v>
          </cell>
          <cell r="J68">
            <v>5497.2610000000004</v>
          </cell>
        </row>
        <row r="69">
          <cell r="B69" t="str">
            <v>XEL</v>
          </cell>
          <cell r="C69" t="str">
            <v>Xcel Energy, Inc.</v>
          </cell>
          <cell r="D69">
            <v>466.4</v>
          </cell>
          <cell r="E69">
            <v>55.414999999999999</v>
          </cell>
          <cell r="F69">
            <v>9263.1440000000002</v>
          </cell>
          <cell r="G69">
            <v>104.98</v>
          </cell>
          <cell r="H69">
            <v>0</v>
          </cell>
          <cell r="I69">
            <v>8083.5190000000002</v>
          </cell>
          <cell r="J69">
            <v>17973.457999999999</v>
          </cell>
        </row>
      </sheetData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ower_NaturalGas_Coal_cos"/>
    </sheetNames>
    <sheetDataSet>
      <sheetData sheetId="0"/>
      <sheetData sheetId="1">
        <row r="8">
          <cell r="C8" t="str">
            <v>Access Midstream Partners, L.P.</v>
          </cell>
        </row>
        <row r="9">
          <cell r="C9" t="str">
            <v>Adams Resources &amp; Energy, Inc.</v>
          </cell>
        </row>
        <row r="10">
          <cell r="C10" t="str">
            <v>AEP Generating Company</v>
          </cell>
        </row>
        <row r="11">
          <cell r="C11" t="str">
            <v>AEP Texas Central Company</v>
          </cell>
        </row>
        <row r="12">
          <cell r="C12" t="str">
            <v>AEP Texas North Company</v>
          </cell>
        </row>
        <row r="13">
          <cell r="C13" t="str">
            <v>AES Corporation</v>
          </cell>
        </row>
        <row r="14">
          <cell r="C14" t="str">
            <v>AGL Resources Inc.</v>
          </cell>
        </row>
        <row r="15">
          <cell r="C15" t="str">
            <v>Alabama Gas Corporation</v>
          </cell>
        </row>
        <row r="16">
          <cell r="C16" t="str">
            <v>Alabama Power Company</v>
          </cell>
        </row>
        <row r="17">
          <cell r="C17" t="str">
            <v>Algonquin Power &amp; Utilities Corp.</v>
          </cell>
        </row>
        <row r="18">
          <cell r="C18" t="str">
            <v>Allegheny Energy Supply Company, LLC</v>
          </cell>
        </row>
        <row r="19">
          <cell r="C19" t="str">
            <v>Allegheny Generating Company</v>
          </cell>
        </row>
        <row r="20">
          <cell r="C20" t="str">
            <v>ALLETE, Inc.</v>
          </cell>
        </row>
        <row r="21">
          <cell r="C21" t="str">
            <v>Alliance Holdings GP, L.P.</v>
          </cell>
        </row>
        <row r="22">
          <cell r="C22" t="str">
            <v>Alliance Pipeline Limited Partnership</v>
          </cell>
        </row>
        <row r="23">
          <cell r="C23" t="str">
            <v>Alliance Resource Partners, L.P.</v>
          </cell>
        </row>
        <row r="24">
          <cell r="C24" t="str">
            <v>Alliant Energy Corporation</v>
          </cell>
        </row>
        <row r="25">
          <cell r="C25" t="str">
            <v>Alpha Natural Resources, Inc.</v>
          </cell>
        </row>
        <row r="26">
          <cell r="C26" t="str">
            <v>AltaGas Ltd.</v>
          </cell>
        </row>
        <row r="27">
          <cell r="C27" t="str">
            <v>AltaLink, L.P.</v>
          </cell>
        </row>
        <row r="28">
          <cell r="C28" t="str">
            <v>Ameren Corporation</v>
          </cell>
        </row>
        <row r="29">
          <cell r="C29" t="str">
            <v>Ameren Energy Generating Company</v>
          </cell>
        </row>
        <row r="30">
          <cell r="C30" t="str">
            <v>Ameren Illinois Company</v>
          </cell>
        </row>
        <row r="31">
          <cell r="C31" t="str">
            <v>American Electric Power Company, Inc.</v>
          </cell>
        </row>
        <row r="32">
          <cell r="C32" t="str">
            <v>American Midstream Partners, LP</v>
          </cell>
        </row>
        <row r="33">
          <cell r="C33" t="str">
            <v>American Transmission Systems, Incorporated</v>
          </cell>
        </row>
        <row r="34">
          <cell r="C34" t="str">
            <v>AmeriGas Partners, L.P.</v>
          </cell>
        </row>
        <row r="35">
          <cell r="C35" t="str">
            <v>Appalachian Power Company</v>
          </cell>
        </row>
        <row r="36">
          <cell r="C36" t="str">
            <v>Arch Coal, Inc.</v>
          </cell>
        </row>
        <row r="37">
          <cell r="C37" t="str">
            <v>Arch Western Resources, LLC</v>
          </cell>
        </row>
        <row r="38">
          <cell r="C38" t="str">
            <v>Arizona Public Service Company</v>
          </cell>
        </row>
        <row r="39">
          <cell r="C39" t="str">
            <v>ATCO Limited</v>
          </cell>
        </row>
        <row r="40">
          <cell r="C40" t="str">
            <v>Atlantic City Electric Company</v>
          </cell>
        </row>
        <row r="41">
          <cell r="C41" t="str">
            <v>Atlantic Power Corporation</v>
          </cell>
        </row>
        <row r="42">
          <cell r="C42" t="str">
            <v>Atlas Energy, L.P.</v>
          </cell>
        </row>
        <row r="43">
          <cell r="C43" t="str">
            <v>Atlas Pipeline Partners, L.P.</v>
          </cell>
        </row>
        <row r="44">
          <cell r="C44" t="str">
            <v>Atmos Energy Corporation</v>
          </cell>
        </row>
        <row r="45">
          <cell r="C45" t="str">
            <v>Avista Corporation</v>
          </cell>
        </row>
        <row r="46">
          <cell r="C46" t="str">
            <v>Baltimore Gas and Electric Company</v>
          </cell>
        </row>
        <row r="47">
          <cell r="C47" t="str">
            <v>BC Hydro and Power Authority</v>
          </cell>
        </row>
        <row r="48">
          <cell r="C48" t="str">
            <v>Berkshire Gas Company</v>
          </cell>
        </row>
        <row r="49">
          <cell r="C49" t="str">
            <v>Black Hills Corporation</v>
          </cell>
        </row>
        <row r="50">
          <cell r="C50" t="str">
            <v>Black Hills Power, Inc.</v>
          </cell>
        </row>
        <row r="51">
          <cell r="C51" t="str">
            <v>Blueknight Energy Partners, L.P.</v>
          </cell>
        </row>
        <row r="52">
          <cell r="C52" t="str">
            <v>Boardwalk Pipeline Partners, LP</v>
          </cell>
        </row>
        <row r="53">
          <cell r="C53" t="str">
            <v>Bonneville Power Administration</v>
          </cell>
        </row>
        <row r="54">
          <cell r="C54" t="str">
            <v>Boralex Inc.</v>
          </cell>
        </row>
        <row r="55">
          <cell r="C55" t="str">
            <v>BreitBurn Energy Partners L.P.</v>
          </cell>
        </row>
        <row r="56">
          <cell r="C56" t="str">
            <v>Brookfield Renewable Energy Partners L.P.</v>
          </cell>
        </row>
        <row r="57">
          <cell r="C57" t="str">
            <v>Brookfield Renewable Power Inc.</v>
          </cell>
        </row>
        <row r="58">
          <cell r="C58" t="str">
            <v>Buckeye Partners, L.P.</v>
          </cell>
        </row>
        <row r="59">
          <cell r="C59" t="str">
            <v>Calpine Corporation</v>
          </cell>
        </row>
        <row r="60">
          <cell r="C60" t="str">
            <v>Calumet Specialty Products Partners, L.P.</v>
          </cell>
        </row>
        <row r="61">
          <cell r="C61" t="str">
            <v>Canadian Utilities Limited</v>
          </cell>
        </row>
        <row r="62">
          <cell r="C62" t="str">
            <v>Capital Power Corporation</v>
          </cell>
        </row>
        <row r="63">
          <cell r="C63" t="str">
            <v>Capital Power L.P.</v>
          </cell>
        </row>
        <row r="64">
          <cell r="C64" t="str">
            <v>Capstone Infrastructure Corporation</v>
          </cell>
        </row>
        <row r="65">
          <cell r="C65" t="str">
            <v>Caribbean Utilities Company, Ltd.</v>
          </cell>
        </row>
        <row r="66">
          <cell r="C66" t="str">
            <v>Carolina Power &amp; Light Company</v>
          </cell>
        </row>
        <row r="67">
          <cell r="C67" t="str">
            <v>CE Generation, LLC</v>
          </cell>
        </row>
        <row r="68">
          <cell r="C68" t="str">
            <v>CenterPoint Energy Houston Electric, LLC</v>
          </cell>
        </row>
        <row r="69">
          <cell r="C69" t="str">
            <v>CenterPoint Energy Resources Corp.</v>
          </cell>
        </row>
        <row r="70">
          <cell r="C70" t="str">
            <v>CenterPoint Energy, Inc.</v>
          </cell>
        </row>
        <row r="71">
          <cell r="C71" t="str">
            <v>Central Energy Partners LP</v>
          </cell>
        </row>
        <row r="72">
          <cell r="C72" t="str">
            <v>Central Hudson Gas &amp; Electric Corporation</v>
          </cell>
        </row>
        <row r="73">
          <cell r="C73" t="str">
            <v>Central Maine Power Company</v>
          </cell>
        </row>
        <row r="74">
          <cell r="C74" t="str">
            <v>CH Energy Group, Inc.</v>
          </cell>
        </row>
        <row r="75">
          <cell r="C75" t="str">
            <v>Chelan County Public Utility District No. 1</v>
          </cell>
        </row>
        <row r="76">
          <cell r="C76" t="str">
            <v>Cheniere Energy Partners, L.P.</v>
          </cell>
        </row>
        <row r="77">
          <cell r="C77" t="str">
            <v>Cheniere Energy, Inc.</v>
          </cell>
        </row>
        <row r="78">
          <cell r="C78" t="str">
            <v>Chesapeake Utilities Corporation</v>
          </cell>
        </row>
        <row r="79">
          <cell r="C79" t="str">
            <v>Chugach Electric Association, Inc.</v>
          </cell>
        </row>
        <row r="80">
          <cell r="C80" t="str">
            <v>Clark Public Utilities</v>
          </cell>
        </row>
        <row r="81">
          <cell r="C81" t="str">
            <v>Cleco Corporation</v>
          </cell>
        </row>
        <row r="82">
          <cell r="C82" t="str">
            <v>Cleco Power LLC</v>
          </cell>
        </row>
        <row r="83">
          <cell r="C83" t="str">
            <v>Cleveland Electric Illuminating Company</v>
          </cell>
        </row>
        <row r="84">
          <cell r="C84" t="str">
            <v>Cloud Peak Energy Inc.</v>
          </cell>
        </row>
        <row r="85">
          <cell r="C85" t="str">
            <v>CMS Energy Corporation</v>
          </cell>
        </row>
        <row r="86">
          <cell r="C86" t="str">
            <v>Colorado Interstate Gas Company, L.L.C.</v>
          </cell>
        </row>
        <row r="87">
          <cell r="C87" t="str">
            <v>Colorado Springs Utilities</v>
          </cell>
        </row>
        <row r="88">
          <cell r="C88" t="str">
            <v>Commonwealth Edison Company</v>
          </cell>
        </row>
        <row r="89">
          <cell r="C89" t="str">
            <v>Connecticut Light and Power Company</v>
          </cell>
        </row>
        <row r="90">
          <cell r="C90" t="str">
            <v>Connecticut Natural Gas Corporation</v>
          </cell>
        </row>
        <row r="91">
          <cell r="C91" t="str">
            <v>CONSOL Energy Inc.</v>
          </cell>
        </row>
        <row r="92">
          <cell r="C92" t="str">
            <v>Consolidated Edison Company of New York, Inc.</v>
          </cell>
        </row>
        <row r="93">
          <cell r="C93" t="str">
            <v>Consolidated Edison, Inc.</v>
          </cell>
        </row>
        <row r="94">
          <cell r="C94" t="str">
            <v>Constellation Energy Partners LLC</v>
          </cell>
        </row>
        <row r="95">
          <cell r="C95" t="str">
            <v>Consumers Energy Company</v>
          </cell>
        </row>
        <row r="96">
          <cell r="C96" t="str">
            <v>Copano Energy, L.L.C.</v>
          </cell>
        </row>
        <row r="97">
          <cell r="C97" t="str">
            <v>Corning Natural Gas Corporation</v>
          </cell>
        </row>
        <row r="98">
          <cell r="C98" t="str">
            <v>Covanta Holding Corporation</v>
          </cell>
        </row>
        <row r="99">
          <cell r="C99" t="str">
            <v>CPS Energy</v>
          </cell>
        </row>
        <row r="100">
          <cell r="C100" t="str">
            <v>Crestwood Midstream Partners LP</v>
          </cell>
        </row>
        <row r="101">
          <cell r="C101" t="str">
            <v>Crosstex Energy, Inc.</v>
          </cell>
        </row>
        <row r="102">
          <cell r="C102" t="str">
            <v>Crosstex Energy, L.P.</v>
          </cell>
        </row>
        <row r="103">
          <cell r="C103" t="str">
            <v>Dayton Power and Light Company</v>
          </cell>
        </row>
        <row r="104">
          <cell r="C104" t="str">
            <v>DCP Midstream Partners, LP</v>
          </cell>
        </row>
        <row r="105">
          <cell r="C105" t="str">
            <v>Delmarva Power &amp; Light Company</v>
          </cell>
        </row>
        <row r="106">
          <cell r="C106" t="str">
            <v>Delta Natural Gas Company, Inc.</v>
          </cell>
        </row>
        <row r="107">
          <cell r="C107" t="str">
            <v>Dominion Resources, Inc.</v>
          </cell>
        </row>
        <row r="108">
          <cell r="C108" t="str">
            <v>Dorchester Minerals, L.P.</v>
          </cell>
        </row>
        <row r="109">
          <cell r="C109" t="str">
            <v>DPL Inc.</v>
          </cell>
        </row>
        <row r="110">
          <cell r="C110" t="str">
            <v>DTE Electric Company</v>
          </cell>
        </row>
        <row r="111">
          <cell r="C111" t="str">
            <v>DTE Energy Company</v>
          </cell>
        </row>
        <row r="112">
          <cell r="C112" t="str">
            <v>DTE Gas Company</v>
          </cell>
        </row>
        <row r="113">
          <cell r="C113" t="str">
            <v>Duke Energy Carolinas, LLC</v>
          </cell>
        </row>
        <row r="114">
          <cell r="C114" t="str">
            <v>Duke Energy Corporation</v>
          </cell>
        </row>
        <row r="115">
          <cell r="C115" t="str">
            <v>Duke Energy Indiana, Inc.</v>
          </cell>
        </row>
        <row r="116">
          <cell r="C116" t="str">
            <v>Duke Energy Kentucky, Inc.</v>
          </cell>
        </row>
        <row r="117">
          <cell r="C117" t="str">
            <v>Duke Energy Ohio, Inc.</v>
          </cell>
        </row>
        <row r="118">
          <cell r="C118" t="str">
            <v>Dynegy Inc.</v>
          </cell>
        </row>
        <row r="119">
          <cell r="C119" t="str">
            <v>Eagle Rock Energy Partners, L.P.</v>
          </cell>
        </row>
        <row r="120">
          <cell r="C120" t="str">
            <v>Edison International</v>
          </cell>
        </row>
        <row r="121">
          <cell r="C121" t="str">
            <v>Edison Mission Energy</v>
          </cell>
        </row>
        <row r="122">
          <cell r="C122" t="str">
            <v>El Paso Electric Company</v>
          </cell>
        </row>
        <row r="123">
          <cell r="C123" t="str">
            <v>El Paso Natural Gas Company, L.L.C.</v>
          </cell>
        </row>
        <row r="124">
          <cell r="C124" t="str">
            <v>El Paso Pipeline Partners, L.P.</v>
          </cell>
        </row>
        <row r="125">
          <cell r="C125" t="str">
            <v>EME Homer City Generation L.P.</v>
          </cell>
        </row>
        <row r="126">
          <cell r="C126" t="str">
            <v>Emera Incorporated</v>
          </cell>
        </row>
        <row r="127">
          <cell r="C127" t="str">
            <v>Empire District Electric Company</v>
          </cell>
        </row>
        <row r="128">
          <cell r="C128" t="str">
            <v>Enbridge Energy Management, L.L.C.</v>
          </cell>
        </row>
        <row r="129">
          <cell r="C129" t="str">
            <v>Enbridge Energy Partners, L.P.</v>
          </cell>
        </row>
        <row r="130">
          <cell r="C130" t="str">
            <v>Enbridge Gas Distribution Inc.</v>
          </cell>
        </row>
        <row r="131">
          <cell r="C131" t="str">
            <v>Enbridge Inc.</v>
          </cell>
        </row>
        <row r="132">
          <cell r="C132" t="str">
            <v>Enbridge Income Fund</v>
          </cell>
        </row>
        <row r="133">
          <cell r="C133" t="str">
            <v>Enbridge Income Fund Holdings Inc.</v>
          </cell>
        </row>
        <row r="134">
          <cell r="C134" t="str">
            <v>Enbridge Pipelines Inc.</v>
          </cell>
        </row>
        <row r="135">
          <cell r="C135" t="str">
            <v>Energen Corporation</v>
          </cell>
        </row>
        <row r="136">
          <cell r="C136" t="str">
            <v>Energy Future Competitive Holdings Company</v>
          </cell>
        </row>
        <row r="137">
          <cell r="C137" t="str">
            <v>Energy Future Holdings Corp.</v>
          </cell>
        </row>
        <row r="138">
          <cell r="C138" t="str">
            <v>Energy Transfer Equity, L.P.</v>
          </cell>
        </row>
        <row r="139">
          <cell r="C139" t="str">
            <v>Energy Transfer Partners, L.P.</v>
          </cell>
        </row>
        <row r="140">
          <cell r="C140" t="str">
            <v>Enersource Corporation</v>
          </cell>
        </row>
        <row r="141">
          <cell r="C141" t="str">
            <v>ENMAX Corporation</v>
          </cell>
        </row>
        <row r="142">
          <cell r="C142" t="str">
            <v>Entergy Arkansas, Inc.</v>
          </cell>
        </row>
        <row r="143">
          <cell r="C143" t="str">
            <v>Entergy Corporation</v>
          </cell>
        </row>
        <row r="144">
          <cell r="C144" t="str">
            <v>Entergy Gulf States Louisiana, L.L.C.</v>
          </cell>
        </row>
        <row r="145">
          <cell r="C145" t="str">
            <v>Entergy Louisiana, LLC</v>
          </cell>
        </row>
        <row r="146">
          <cell r="C146" t="str">
            <v>Entergy Mississippi, Inc.</v>
          </cell>
        </row>
        <row r="147">
          <cell r="C147" t="str">
            <v>Entergy New Orleans, Inc.</v>
          </cell>
        </row>
        <row r="148">
          <cell r="C148" t="str">
            <v>Entergy Texas, Inc.</v>
          </cell>
        </row>
        <row r="149">
          <cell r="C149" t="str">
            <v>Enterprise Products Partners L.P.</v>
          </cell>
        </row>
        <row r="150">
          <cell r="C150" t="str">
            <v>EPCOR Utilities Inc.</v>
          </cell>
        </row>
        <row r="151">
          <cell r="C151" t="str">
            <v>EQT Corporation</v>
          </cell>
        </row>
        <row r="152">
          <cell r="C152" t="str">
            <v>EQT Midstream Partners, LP</v>
          </cell>
        </row>
        <row r="153">
          <cell r="C153" t="str">
            <v>EV Energy Partners, L.P.</v>
          </cell>
        </row>
        <row r="154">
          <cell r="C154" t="str">
            <v>Exelon Corporation</v>
          </cell>
        </row>
        <row r="155">
          <cell r="C155" t="str">
            <v>Exelon Generation Company, LLC</v>
          </cell>
        </row>
        <row r="156">
          <cell r="C156" t="str">
            <v>Exterran Holdings, Inc.</v>
          </cell>
        </row>
        <row r="157">
          <cell r="C157" t="str">
            <v>Exterran Partners, L.P.</v>
          </cell>
        </row>
        <row r="158">
          <cell r="C158" t="str">
            <v>Ferrellgas Partners, L.P.</v>
          </cell>
        </row>
        <row r="159">
          <cell r="C159" t="str">
            <v>Ferrellgas, L.P.</v>
          </cell>
        </row>
        <row r="160">
          <cell r="C160" t="str">
            <v>FirstEnergy Corp.</v>
          </cell>
        </row>
        <row r="161">
          <cell r="C161" t="str">
            <v>FirstEnergy Solutions Corporation</v>
          </cell>
        </row>
        <row r="162">
          <cell r="C162" t="str">
            <v>FirstEnergy Transmission, LLC</v>
          </cell>
        </row>
        <row r="163">
          <cell r="C163" t="str">
            <v>Florida Power &amp; Light Company</v>
          </cell>
        </row>
        <row r="164">
          <cell r="C164" t="str">
            <v>Florida Power Corporation</v>
          </cell>
        </row>
        <row r="165">
          <cell r="C165" t="str">
            <v>Foresight Energy Partners LP</v>
          </cell>
        </row>
        <row r="166">
          <cell r="C166" t="str">
            <v>Fortis Inc.</v>
          </cell>
        </row>
        <row r="167">
          <cell r="C167" t="str">
            <v>FortisAlberta Inc.</v>
          </cell>
        </row>
        <row r="168">
          <cell r="C168" t="str">
            <v>FortisBC Energy Inc.</v>
          </cell>
        </row>
        <row r="169">
          <cell r="C169" t="str">
            <v>FortisBC Inc.</v>
          </cell>
        </row>
        <row r="170">
          <cell r="C170" t="str">
            <v>Gas Natural Inc.</v>
          </cell>
        </row>
        <row r="171">
          <cell r="C171" t="str">
            <v>Gateway Energy Corporation</v>
          </cell>
        </row>
        <row r="172">
          <cell r="C172" t="str">
            <v>Gaz Métro Limited Partnership</v>
          </cell>
        </row>
        <row r="173">
          <cell r="C173" t="str">
            <v>Genesis Energy, L.P.</v>
          </cell>
        </row>
        <row r="174">
          <cell r="C174" t="str">
            <v>GenOn Americas Generation, LLC</v>
          </cell>
        </row>
        <row r="175">
          <cell r="C175" t="str">
            <v>GenOn Energy, Inc.</v>
          </cell>
        </row>
        <row r="176">
          <cell r="C176" t="str">
            <v>GenOn Mid-Atlantic, LLC</v>
          </cell>
        </row>
        <row r="177">
          <cell r="C177" t="str">
            <v>GenOn REMA, LLC</v>
          </cell>
        </row>
        <row r="178">
          <cell r="C178" t="str">
            <v>Georgia Power Company</v>
          </cell>
        </row>
        <row r="179">
          <cell r="C179" t="str">
            <v>Global Partners LP</v>
          </cell>
        </row>
        <row r="180">
          <cell r="C180" t="str">
            <v>Grande Cache Coal Corporation</v>
          </cell>
        </row>
        <row r="181">
          <cell r="C181" t="str">
            <v>Great Plains Energy Inc.</v>
          </cell>
        </row>
        <row r="182">
          <cell r="C182" t="str">
            <v>Gulf Power Company</v>
          </cell>
        </row>
        <row r="183">
          <cell r="C183" t="str">
            <v>Hallador Energy Company</v>
          </cell>
        </row>
        <row r="184">
          <cell r="C184" t="str">
            <v>Hamilton Utilities Corporation</v>
          </cell>
        </row>
        <row r="185">
          <cell r="C185" t="str">
            <v>Hawaiian Electric Company, Inc.</v>
          </cell>
        </row>
        <row r="186">
          <cell r="C186" t="str">
            <v>Hawaiian Electric Industries, Inc.</v>
          </cell>
        </row>
        <row r="187">
          <cell r="C187" t="str">
            <v>Holly Energy Partners, L.P.</v>
          </cell>
        </row>
        <row r="188">
          <cell r="C188" t="str">
            <v>Hydro One Inc.</v>
          </cell>
        </row>
        <row r="189">
          <cell r="C189" t="str">
            <v>Hydro Ottawa Holding Inc.</v>
          </cell>
        </row>
        <row r="190">
          <cell r="C190" t="str">
            <v>Hydro-Québec</v>
          </cell>
        </row>
        <row r="191">
          <cell r="C191" t="str">
            <v>Iberdrola USA, Inc.</v>
          </cell>
        </row>
        <row r="192">
          <cell r="C192" t="str">
            <v>IDACORP, Inc.</v>
          </cell>
        </row>
        <row r="193">
          <cell r="C193" t="str">
            <v>Idaho Power Co.</v>
          </cell>
        </row>
        <row r="194">
          <cell r="C194" t="str">
            <v>Indiana Gas Company, Inc.</v>
          </cell>
        </row>
        <row r="195">
          <cell r="C195" t="str">
            <v>Indiana Michigan Power Company</v>
          </cell>
        </row>
        <row r="196">
          <cell r="C196" t="str">
            <v>Indianapolis Power &amp; Light Company</v>
          </cell>
        </row>
        <row r="197">
          <cell r="C197" t="str">
            <v>Inergy Midstream, L.P.</v>
          </cell>
        </row>
        <row r="198">
          <cell r="C198" t="str">
            <v>Inergy, L.P.</v>
          </cell>
        </row>
        <row r="199">
          <cell r="C199" t="str">
            <v>Innergex Renewable Energy Inc.</v>
          </cell>
        </row>
        <row r="200">
          <cell r="C200" t="str">
            <v>Integrys Energy Group, Inc.</v>
          </cell>
        </row>
        <row r="201">
          <cell r="C201" t="str">
            <v>Inter Pipeline Fund</v>
          </cell>
        </row>
        <row r="202">
          <cell r="C202" t="str">
            <v>Interstate Power and Light Company</v>
          </cell>
        </row>
        <row r="203">
          <cell r="C203" t="str">
            <v>IPALCO Enterprises, Inc.</v>
          </cell>
        </row>
        <row r="204">
          <cell r="C204" t="str">
            <v>ITC Holdings Corp.</v>
          </cell>
        </row>
        <row r="205">
          <cell r="C205" t="str">
            <v>James River Coal Company</v>
          </cell>
        </row>
        <row r="206">
          <cell r="C206" t="str">
            <v>JEA</v>
          </cell>
        </row>
        <row r="207">
          <cell r="C207" t="str">
            <v>Jersey Central Power &amp; Light Company</v>
          </cell>
        </row>
        <row r="208">
          <cell r="C208" t="str">
            <v>Kansas City Power &amp; Light Company</v>
          </cell>
        </row>
        <row r="209">
          <cell r="C209" t="str">
            <v>Kentucky Power Company</v>
          </cell>
        </row>
        <row r="210">
          <cell r="C210" t="str">
            <v>Kentucky Utilities Company</v>
          </cell>
        </row>
        <row r="211">
          <cell r="C211" t="str">
            <v>Keyera Corp.</v>
          </cell>
        </row>
        <row r="212">
          <cell r="C212" t="str">
            <v>Kinder Morgan Energy Partners, L.P.</v>
          </cell>
        </row>
        <row r="213">
          <cell r="C213" t="str">
            <v>Kinder Morgan Inc.</v>
          </cell>
        </row>
        <row r="214">
          <cell r="C214" t="str">
            <v>Kinder Morgan Management, LLC</v>
          </cell>
        </row>
        <row r="215">
          <cell r="C215" t="str">
            <v>Laclede Gas Company</v>
          </cell>
        </row>
        <row r="216">
          <cell r="C216" t="str">
            <v>Laclede Group, Inc. (The)</v>
          </cell>
        </row>
        <row r="217">
          <cell r="C217" t="str">
            <v>Legacy Reserves LP</v>
          </cell>
        </row>
        <row r="218">
          <cell r="C218" t="str">
            <v>LG&amp;E and KU Energy LLC</v>
          </cell>
        </row>
        <row r="219">
          <cell r="C219" t="str">
            <v>Linn Energy, LLC</v>
          </cell>
        </row>
        <row r="220">
          <cell r="C220" t="str">
            <v>Long Island Power Authority</v>
          </cell>
        </row>
        <row r="221">
          <cell r="C221" t="str">
            <v>Los Angeles Department of Water and Power</v>
          </cell>
        </row>
        <row r="222">
          <cell r="C222" t="str">
            <v>Louisville Gas and Electric Company</v>
          </cell>
        </row>
        <row r="223">
          <cell r="C223" t="str">
            <v>Lower Colorado River Authority</v>
          </cell>
        </row>
        <row r="224">
          <cell r="C224" t="str">
            <v>Madison Gas and Electric Company</v>
          </cell>
        </row>
        <row r="225">
          <cell r="C225" t="str">
            <v>Magellan Midstream Partners, L.P.</v>
          </cell>
        </row>
        <row r="226">
          <cell r="C226" t="str">
            <v>Manitoba Hydro</v>
          </cell>
        </row>
        <row r="227">
          <cell r="C227" t="str">
            <v>MarkWest Energy Partners, L.P.</v>
          </cell>
        </row>
        <row r="228">
          <cell r="C228" t="str">
            <v>Martin Midstream Partners L.P.</v>
          </cell>
        </row>
        <row r="229">
          <cell r="C229" t="str">
            <v>Maxim Power Corporation</v>
          </cell>
        </row>
        <row r="230">
          <cell r="C230" t="str">
            <v>MDU Resources Group, Inc.</v>
          </cell>
        </row>
        <row r="231">
          <cell r="C231" t="str">
            <v>Memphis Light, Gas and Water Division</v>
          </cell>
        </row>
        <row r="232">
          <cell r="C232" t="str">
            <v>Metropolitan Edison Company</v>
          </cell>
        </row>
        <row r="233">
          <cell r="C233" t="str">
            <v>MGE Energy, Inc.</v>
          </cell>
        </row>
        <row r="234">
          <cell r="C234" t="str">
            <v>MidAmerican Energy Company</v>
          </cell>
        </row>
        <row r="235">
          <cell r="C235" t="str">
            <v>MidAmerican Energy Holdings Company</v>
          </cell>
        </row>
        <row r="236">
          <cell r="C236" t="str">
            <v>MidAmerican Funding, LLC</v>
          </cell>
        </row>
        <row r="237">
          <cell r="C237" t="str">
            <v>Midwest Generation, LLC</v>
          </cell>
        </row>
        <row r="238">
          <cell r="C238" t="str">
            <v>Mississippi Power Company</v>
          </cell>
        </row>
        <row r="239">
          <cell r="C239" t="str">
            <v>Monongahela Power Company</v>
          </cell>
        </row>
        <row r="240">
          <cell r="C240" t="str">
            <v>MPLX LP</v>
          </cell>
        </row>
        <row r="241">
          <cell r="C241" t="str">
            <v>Municipal Electric Authority of Georgia</v>
          </cell>
        </row>
        <row r="242">
          <cell r="C242" t="str">
            <v>National Fuel Gas Company</v>
          </cell>
        </row>
        <row r="243">
          <cell r="C243" t="str">
            <v>Natural Resource Partners L.P.</v>
          </cell>
        </row>
        <row r="244">
          <cell r="C244" t="str">
            <v>Nebraska Public Power District</v>
          </cell>
        </row>
        <row r="245">
          <cell r="C245" t="str">
            <v>Nevada Power Company</v>
          </cell>
        </row>
        <row r="246">
          <cell r="C246" t="str">
            <v>New Brunswick Power Holding Corporation</v>
          </cell>
        </row>
        <row r="247">
          <cell r="C247" t="str">
            <v>New Jersey Natural Gas Company</v>
          </cell>
        </row>
        <row r="248">
          <cell r="C248" t="str">
            <v>New Jersey Resources Corporation</v>
          </cell>
        </row>
        <row r="249">
          <cell r="C249" t="str">
            <v>New Source Energy Partners L.P.</v>
          </cell>
        </row>
        <row r="250">
          <cell r="C250" t="str">
            <v>New York Power Authority</v>
          </cell>
        </row>
        <row r="251">
          <cell r="C251" t="str">
            <v>New York State Electric &amp; Gas Corporation</v>
          </cell>
        </row>
        <row r="252">
          <cell r="C252" t="str">
            <v>Newfoundland and Labrador Hydro</v>
          </cell>
        </row>
        <row r="253">
          <cell r="C253" t="str">
            <v>Newfoundland Power Inc.</v>
          </cell>
        </row>
        <row r="254">
          <cell r="C254" t="str">
            <v>NextEra Energy Resources LLC</v>
          </cell>
        </row>
        <row r="255">
          <cell r="C255" t="str">
            <v>NextEra Energy, Inc.</v>
          </cell>
        </row>
        <row r="256">
          <cell r="C256" t="str">
            <v>NGL Energy Partners LP</v>
          </cell>
        </row>
        <row r="257">
          <cell r="C257" t="str">
            <v>Niska Gas Storage Partners LLC</v>
          </cell>
        </row>
        <row r="258">
          <cell r="C258" t="str">
            <v>NiSource Inc.</v>
          </cell>
        </row>
        <row r="259">
          <cell r="C259" t="str">
            <v>North Shore Gas Company</v>
          </cell>
        </row>
        <row r="260">
          <cell r="C260" t="str">
            <v>Northeast Utilities</v>
          </cell>
        </row>
        <row r="261">
          <cell r="C261" t="str">
            <v>Northern Border Pipeline Company</v>
          </cell>
        </row>
        <row r="262">
          <cell r="C262" t="str">
            <v>Northern Illinois Gas Company</v>
          </cell>
        </row>
        <row r="263">
          <cell r="C263" t="str">
            <v>Northern States Power Company - MN</v>
          </cell>
        </row>
        <row r="264">
          <cell r="C264" t="str">
            <v>Northern States Power Company - WI</v>
          </cell>
        </row>
        <row r="265">
          <cell r="C265" t="str">
            <v>Northwest Natural Gas Company</v>
          </cell>
        </row>
        <row r="266">
          <cell r="C266" t="str">
            <v>Northwest Pipeline GP</v>
          </cell>
        </row>
        <row r="267">
          <cell r="C267" t="str">
            <v>Northwest Territories Power Corporation</v>
          </cell>
        </row>
        <row r="268">
          <cell r="C268" t="str">
            <v>NorthWestern Corporation</v>
          </cell>
        </row>
        <row r="269">
          <cell r="C269" t="str">
            <v>NOVA Gas Transmission Ltd.</v>
          </cell>
        </row>
        <row r="270">
          <cell r="C270" t="str">
            <v>Nova Scotia Power Incorporated</v>
          </cell>
        </row>
        <row r="271">
          <cell r="C271" t="str">
            <v>NRG Energy, Inc.</v>
          </cell>
        </row>
        <row r="272">
          <cell r="C272" t="str">
            <v>NSTAR Electric Company</v>
          </cell>
        </row>
        <row r="273">
          <cell r="C273" t="str">
            <v>NuStar Energy L.P.</v>
          </cell>
        </row>
        <row r="274">
          <cell r="C274" t="str">
            <v>NuStar GP Holdings, LLC</v>
          </cell>
        </row>
        <row r="275">
          <cell r="C275" t="str">
            <v>NV Energy, Inc.</v>
          </cell>
        </row>
        <row r="276">
          <cell r="C276" t="str">
            <v>Oakville Hydro Corporation</v>
          </cell>
        </row>
        <row r="277">
          <cell r="C277" t="str">
            <v>OGE Energy Corp.</v>
          </cell>
        </row>
        <row r="278">
          <cell r="C278" t="str">
            <v>Oglethorpe Power Corporation</v>
          </cell>
        </row>
        <row r="279">
          <cell r="C279" t="str">
            <v>Ohio Edison Company</v>
          </cell>
        </row>
        <row r="280">
          <cell r="C280" t="str">
            <v>Ohio Power Company</v>
          </cell>
        </row>
        <row r="281">
          <cell r="C281" t="str">
            <v>Oiltanking Partners, L.P.</v>
          </cell>
        </row>
        <row r="282">
          <cell r="C282" t="str">
            <v>Oklahoma Gas and Electric Company</v>
          </cell>
        </row>
        <row r="283">
          <cell r="C283" t="str">
            <v>Old Dominion Electric Cooperative</v>
          </cell>
        </row>
        <row r="284">
          <cell r="C284" t="str">
            <v>Omaha Public Power District</v>
          </cell>
        </row>
        <row r="285">
          <cell r="C285" t="str">
            <v>Oncor Electric Delivery Company LLC</v>
          </cell>
        </row>
        <row r="286">
          <cell r="C286" t="str">
            <v>ONEOK Partners, L.P.</v>
          </cell>
        </row>
        <row r="287">
          <cell r="C287" t="str">
            <v>ONEOK, Inc.</v>
          </cell>
        </row>
        <row r="288">
          <cell r="C288" t="str">
            <v>Ontario Power Generation, Inc.</v>
          </cell>
        </row>
        <row r="289">
          <cell r="C289" t="str">
            <v>Orange and Rockland Utilities, Inc.</v>
          </cell>
        </row>
        <row r="290">
          <cell r="C290" t="str">
            <v>Orlando Utilities Commission</v>
          </cell>
        </row>
        <row r="291">
          <cell r="C291" t="str">
            <v>Ormat Technologies, Inc.</v>
          </cell>
        </row>
        <row r="292">
          <cell r="C292" t="str">
            <v>Otter Tail Corporation</v>
          </cell>
        </row>
        <row r="293">
          <cell r="C293" t="str">
            <v>Oxford Resource Partners, LP</v>
          </cell>
        </row>
        <row r="294">
          <cell r="C294" t="str">
            <v>PAA Natural Gas Storage, L.P.</v>
          </cell>
        </row>
        <row r="295">
          <cell r="C295" t="str">
            <v>Pacific Gas and Electric Company</v>
          </cell>
        </row>
        <row r="296">
          <cell r="C296" t="str">
            <v>Pacific Northern Gas Ltd.</v>
          </cell>
        </row>
        <row r="297">
          <cell r="C297" t="str">
            <v>PacifiCorp</v>
          </cell>
        </row>
        <row r="298">
          <cell r="C298" t="str">
            <v>Panhandle Eastern Pipe Line Company, LP</v>
          </cell>
        </row>
        <row r="299">
          <cell r="C299" t="str">
            <v>Patriot Coal Corporation</v>
          </cell>
        </row>
        <row r="300">
          <cell r="C300" t="str">
            <v>Peabody Energy Corporation</v>
          </cell>
        </row>
        <row r="301">
          <cell r="C301" t="str">
            <v>PECO Energy Company</v>
          </cell>
        </row>
        <row r="302">
          <cell r="C302" t="str">
            <v>Pembina Pipeline Corporation</v>
          </cell>
        </row>
        <row r="303">
          <cell r="C303" t="str">
            <v>Pennsylvania Electric Company</v>
          </cell>
        </row>
        <row r="304">
          <cell r="C304" t="str">
            <v>Pennsylvania Power Company</v>
          </cell>
        </row>
        <row r="305">
          <cell r="C305" t="str">
            <v>Pepco Holdings, Inc.</v>
          </cell>
        </row>
        <row r="306">
          <cell r="C306" t="str">
            <v>PG&amp;E Corporation</v>
          </cell>
        </row>
        <row r="307">
          <cell r="C307" t="str">
            <v>Piedmont Natural Gas Company, Inc.</v>
          </cell>
        </row>
        <row r="308">
          <cell r="C308" t="str">
            <v>Pinnacle West Capital Corporation</v>
          </cell>
        </row>
        <row r="309">
          <cell r="C309" t="str">
            <v>Plains All American Pipeline, L.P.</v>
          </cell>
        </row>
        <row r="310">
          <cell r="C310" t="str">
            <v>Platte River Power Authority</v>
          </cell>
        </row>
        <row r="311">
          <cell r="C311" t="str">
            <v>PNM Resources, Inc.</v>
          </cell>
        </row>
        <row r="312">
          <cell r="C312" t="str">
            <v>Portland General Electric Company</v>
          </cell>
        </row>
        <row r="313">
          <cell r="C313" t="str">
            <v>PostRock Energy Corporation</v>
          </cell>
        </row>
        <row r="314">
          <cell r="C314" t="str">
            <v>Potomac Edison Company</v>
          </cell>
        </row>
        <row r="315">
          <cell r="C315" t="str">
            <v>Potomac Electric Power Company</v>
          </cell>
        </row>
        <row r="316">
          <cell r="C316" t="str">
            <v>PPL Corporation</v>
          </cell>
        </row>
        <row r="317">
          <cell r="C317" t="str">
            <v>PPL Electric Utilities Corporation</v>
          </cell>
        </row>
        <row r="318">
          <cell r="C318" t="str">
            <v>PPL Energy Supply, LLC</v>
          </cell>
        </row>
        <row r="319">
          <cell r="C319" t="str">
            <v>Progress Energy, Inc.</v>
          </cell>
        </row>
        <row r="320">
          <cell r="C320" t="str">
            <v>PSEG Power LLC</v>
          </cell>
        </row>
        <row r="321">
          <cell r="C321" t="str">
            <v>Public Service Company of Colorado</v>
          </cell>
        </row>
        <row r="322">
          <cell r="C322" t="str">
            <v>Public Service Company of New Hampshire</v>
          </cell>
        </row>
        <row r="323">
          <cell r="C323" t="str">
            <v>Public Service Company of New Mexico</v>
          </cell>
        </row>
        <row r="324">
          <cell r="C324" t="str">
            <v>Public Service Company of North Carolina, Incorporated</v>
          </cell>
        </row>
        <row r="325">
          <cell r="C325" t="str">
            <v>Public Service Company of Oklahoma</v>
          </cell>
        </row>
        <row r="326">
          <cell r="C326" t="str">
            <v>Public Service Electric and Gas Company</v>
          </cell>
        </row>
        <row r="327">
          <cell r="C327" t="str">
            <v>Public Service Enterprise Group Incorporated</v>
          </cell>
        </row>
        <row r="328">
          <cell r="C328" t="str">
            <v>Puget Energy, Inc.</v>
          </cell>
        </row>
        <row r="329">
          <cell r="C329" t="str">
            <v>Puget Sound Energy, Inc.</v>
          </cell>
        </row>
        <row r="330">
          <cell r="C330" t="str">
            <v>PVR Partners, L.P.</v>
          </cell>
        </row>
        <row r="331">
          <cell r="C331" t="str">
            <v>QEP Resources, Inc.</v>
          </cell>
        </row>
        <row r="332">
          <cell r="C332" t="str">
            <v>QR Energy, LP</v>
          </cell>
        </row>
        <row r="333">
          <cell r="C333" t="str">
            <v>Questar Corporation</v>
          </cell>
        </row>
        <row r="334">
          <cell r="C334" t="str">
            <v>Questar Gas Company</v>
          </cell>
        </row>
        <row r="335">
          <cell r="C335" t="str">
            <v>Questar Pipeline Company</v>
          </cell>
        </row>
        <row r="336">
          <cell r="C336" t="str">
            <v>Regency Energy Partners LP</v>
          </cell>
        </row>
        <row r="337">
          <cell r="C337" t="str">
            <v>RGC Resources, Inc.</v>
          </cell>
        </row>
        <row r="338">
          <cell r="C338" t="str">
            <v>Rhino Resource Partners LP</v>
          </cell>
        </row>
        <row r="339">
          <cell r="C339" t="str">
            <v>Rochester Gas and Electric Corporation</v>
          </cell>
        </row>
        <row r="340">
          <cell r="C340" t="str">
            <v>Rose Rock Midstream, L.P.</v>
          </cell>
        </row>
        <row r="341">
          <cell r="C341" t="str">
            <v>Sacramento Municipal Utility District</v>
          </cell>
        </row>
        <row r="342">
          <cell r="C342" t="str">
            <v>Salt River Project</v>
          </cell>
        </row>
        <row r="343">
          <cell r="C343" t="str">
            <v>San Diego Gas &amp; Electric Co.</v>
          </cell>
        </row>
        <row r="344">
          <cell r="C344" t="str">
            <v>Saskatchewan Power Corporation</v>
          </cell>
        </row>
        <row r="345">
          <cell r="C345" t="str">
            <v>SCANA Corporation</v>
          </cell>
        </row>
        <row r="346">
          <cell r="C346" t="str">
            <v>Seattle City Light</v>
          </cell>
        </row>
        <row r="347">
          <cell r="C347" t="str">
            <v>SemGroup Corporation</v>
          </cell>
        </row>
        <row r="348">
          <cell r="C348" t="str">
            <v>Sempra Energy</v>
          </cell>
        </row>
        <row r="349">
          <cell r="C349" t="str">
            <v>Sherritt International Corp.</v>
          </cell>
        </row>
        <row r="350">
          <cell r="C350" t="str">
            <v>Sierra Pacific Power Company</v>
          </cell>
        </row>
        <row r="351">
          <cell r="C351" t="str">
            <v>Snohomish County Public Utility District No. 1</v>
          </cell>
        </row>
        <row r="352">
          <cell r="C352" t="str">
            <v>South Carolina Electric &amp; Gas Co.</v>
          </cell>
        </row>
        <row r="353">
          <cell r="C353" t="str">
            <v>South Carolina Public Service Authority</v>
          </cell>
        </row>
        <row r="354">
          <cell r="C354" t="str">
            <v>South Jersey Gas Company</v>
          </cell>
        </row>
        <row r="355">
          <cell r="C355" t="str">
            <v>South Jersey Industries, Inc.</v>
          </cell>
        </row>
        <row r="356">
          <cell r="C356" t="str">
            <v>Southcross Energy Partners, L.P.</v>
          </cell>
        </row>
        <row r="357">
          <cell r="C357" t="str">
            <v>Southern California Edison Co.</v>
          </cell>
        </row>
        <row r="358">
          <cell r="C358" t="str">
            <v>Southern California Gas Company</v>
          </cell>
        </row>
        <row r="359">
          <cell r="C359" t="str">
            <v>Southern Company</v>
          </cell>
        </row>
        <row r="360">
          <cell r="C360" t="str">
            <v>Southern Connecticut Gas Company</v>
          </cell>
        </row>
        <row r="361">
          <cell r="C361" t="str">
            <v>Southern Indiana Gas and Electric Company, Inc.</v>
          </cell>
        </row>
        <row r="362">
          <cell r="C362" t="str">
            <v>Southern Natural Gas Company, L.L.C.</v>
          </cell>
        </row>
        <row r="363">
          <cell r="C363" t="str">
            <v>Southern Power Company</v>
          </cell>
        </row>
        <row r="364">
          <cell r="C364" t="str">
            <v>Southern Star Central Corp.</v>
          </cell>
        </row>
        <row r="365">
          <cell r="C365" t="str">
            <v>Southern Union Company</v>
          </cell>
        </row>
        <row r="366">
          <cell r="C366" t="str">
            <v>Southwest Gas Corporation</v>
          </cell>
        </row>
        <row r="367">
          <cell r="C367" t="str">
            <v>Southwestern Electric Power Company</v>
          </cell>
        </row>
        <row r="368">
          <cell r="C368" t="str">
            <v>Southwestern Energy Company</v>
          </cell>
        </row>
        <row r="369">
          <cell r="C369" t="str">
            <v>Southwestern Public Service Company</v>
          </cell>
        </row>
        <row r="370">
          <cell r="C370" t="str">
            <v>Spectra Energy Corp</v>
          </cell>
        </row>
        <row r="371">
          <cell r="C371" t="str">
            <v>Spectra Energy Partners, LP</v>
          </cell>
        </row>
        <row r="372">
          <cell r="C372" t="str">
            <v>Star Gas Partners, L.P.</v>
          </cell>
        </row>
        <row r="373">
          <cell r="C373" t="str">
            <v>Suburban Propane Partners, L.P.</v>
          </cell>
        </row>
        <row r="374">
          <cell r="C374" t="str">
            <v>Summit Midstream Partners, LP</v>
          </cell>
        </row>
        <row r="375">
          <cell r="C375" t="str">
            <v>Sunoco Logistics Partners L.P.</v>
          </cell>
        </row>
        <row r="376">
          <cell r="C376" t="str">
            <v>System Energy Resources, Inc.</v>
          </cell>
        </row>
        <row r="377">
          <cell r="C377" t="str">
            <v>Tacoma Public Utilities</v>
          </cell>
        </row>
        <row r="378">
          <cell r="C378" t="str">
            <v>Tampa Electric Company</v>
          </cell>
        </row>
        <row r="379">
          <cell r="C379" t="str">
            <v>Targa Resources Corp.</v>
          </cell>
        </row>
        <row r="380">
          <cell r="C380" t="str">
            <v>Targa Resources Partners LP</v>
          </cell>
        </row>
        <row r="381">
          <cell r="C381" t="str">
            <v>TC Pipelines, LP</v>
          </cell>
        </row>
        <row r="382">
          <cell r="C382" t="str">
            <v>Teck Resources Limited</v>
          </cell>
        </row>
        <row r="383">
          <cell r="C383" t="str">
            <v>TECO Energy, Inc.</v>
          </cell>
        </row>
        <row r="384">
          <cell r="C384" t="str">
            <v>Tennessee Gas Pipeline Company, L.L.C.</v>
          </cell>
        </row>
        <row r="385">
          <cell r="C385" t="str">
            <v>Tennessee Valley Authority</v>
          </cell>
        </row>
        <row r="386">
          <cell r="C386" t="str">
            <v>Tesoro Logistics, L.P.</v>
          </cell>
        </row>
        <row r="387">
          <cell r="C387" t="str">
            <v>Texas Competitive Electric Holdings Company LLC</v>
          </cell>
        </row>
        <row r="388">
          <cell r="C388" t="str">
            <v>Texas Eastern Transmission, LP</v>
          </cell>
        </row>
        <row r="389">
          <cell r="C389" t="str">
            <v>Texas-New Mexico Power Company</v>
          </cell>
        </row>
        <row r="390">
          <cell r="C390" t="str">
            <v>Toledo Edison Company</v>
          </cell>
        </row>
        <row r="391">
          <cell r="C391" t="str">
            <v>Toronto Hydro Corporation</v>
          </cell>
        </row>
        <row r="392">
          <cell r="C392" t="str">
            <v>Trans Québec &amp; Maritimes Pipeline Inc.</v>
          </cell>
        </row>
        <row r="393">
          <cell r="C393" t="str">
            <v>Trans-Allegheny Interstate Line Company</v>
          </cell>
        </row>
        <row r="394">
          <cell r="C394" t="str">
            <v>TransAlta Corporation</v>
          </cell>
        </row>
        <row r="395">
          <cell r="C395" t="str">
            <v>TransCanada Corporation</v>
          </cell>
        </row>
        <row r="396">
          <cell r="C396" t="str">
            <v>TransCanada PipeLines Limited</v>
          </cell>
        </row>
        <row r="397">
          <cell r="C397" t="str">
            <v>Transcontinental Gas Pipe Line Company, LLC</v>
          </cell>
        </row>
        <row r="398">
          <cell r="C398" t="str">
            <v>TransMontaigne Partners L.P.</v>
          </cell>
        </row>
        <row r="399">
          <cell r="C399" t="str">
            <v>TRI Resources, Inc.</v>
          </cell>
        </row>
        <row r="400">
          <cell r="C400" t="str">
            <v>Tucson Electric Power Company</v>
          </cell>
        </row>
        <row r="401">
          <cell r="C401" t="str">
            <v>UGI Corporation</v>
          </cell>
        </row>
        <row r="402">
          <cell r="C402" t="str">
            <v>UGI Utilities, Inc.</v>
          </cell>
        </row>
        <row r="403">
          <cell r="C403" t="str">
            <v>UIL Holdings Corporation</v>
          </cell>
        </row>
        <row r="404">
          <cell r="C404" t="str">
            <v>Union Electric Company</v>
          </cell>
        </row>
        <row r="405">
          <cell r="C405" t="str">
            <v>Union Gas Limited</v>
          </cell>
        </row>
        <row r="406">
          <cell r="C406" t="str">
            <v>United Illuminating Company</v>
          </cell>
        </row>
        <row r="407">
          <cell r="C407" t="str">
            <v>Unitil Corporation</v>
          </cell>
        </row>
        <row r="408">
          <cell r="C408" t="str">
            <v>UNS Energy Corporation</v>
          </cell>
        </row>
        <row r="409">
          <cell r="C409" t="str">
            <v>Valener Inc.</v>
          </cell>
        </row>
        <row r="410">
          <cell r="C410" t="str">
            <v>Vanguard Natural Resources, LLC</v>
          </cell>
        </row>
        <row r="411">
          <cell r="C411" t="str">
            <v>Vectren Corporation</v>
          </cell>
        </row>
        <row r="412">
          <cell r="C412" t="str">
            <v>Vectren Utility Holdings, Inc.</v>
          </cell>
        </row>
        <row r="413">
          <cell r="C413" t="str">
            <v>Veresen Inc.</v>
          </cell>
        </row>
        <row r="414">
          <cell r="C414" t="str">
            <v>Virginia Electric and Power Company</v>
          </cell>
        </row>
        <row r="415">
          <cell r="C415" t="str">
            <v>Walter Energy, Inc.</v>
          </cell>
        </row>
        <row r="416">
          <cell r="C416" t="str">
            <v>Washington Gas Light Company</v>
          </cell>
        </row>
        <row r="417">
          <cell r="C417" t="str">
            <v>West Penn Power Company</v>
          </cell>
        </row>
        <row r="418">
          <cell r="C418" t="str">
            <v>Westar Energy, Inc.</v>
          </cell>
        </row>
        <row r="419">
          <cell r="C419" t="str">
            <v>Westcoast Energy Inc.</v>
          </cell>
        </row>
        <row r="420">
          <cell r="C420" t="str">
            <v>Western Gas Equity Partners, LP</v>
          </cell>
        </row>
        <row r="421">
          <cell r="C421" t="str">
            <v>Western Gas Partners, LP</v>
          </cell>
        </row>
        <row r="422">
          <cell r="C422" t="str">
            <v>Western Massachusetts Electric Company</v>
          </cell>
        </row>
        <row r="423">
          <cell r="C423" t="str">
            <v>Westmoreland Coal Company</v>
          </cell>
        </row>
        <row r="424">
          <cell r="C424" t="str">
            <v>WGL Holdings, Inc.</v>
          </cell>
        </row>
        <row r="425">
          <cell r="C425" t="str">
            <v>Williams Companies, Inc.</v>
          </cell>
        </row>
        <row r="426">
          <cell r="C426" t="str">
            <v>Williams Partners L.P.</v>
          </cell>
        </row>
        <row r="427">
          <cell r="C427" t="str">
            <v>Wisconsin Electric Power Company</v>
          </cell>
        </row>
        <row r="428">
          <cell r="C428" t="str">
            <v>Wisconsin Energy Corporation</v>
          </cell>
        </row>
        <row r="429">
          <cell r="C429" t="str">
            <v>Wisconsin Power and Light Company</v>
          </cell>
        </row>
        <row r="430">
          <cell r="C430" t="str">
            <v>Wisconsin Public Service Corporation</v>
          </cell>
        </row>
        <row r="431">
          <cell r="C431" t="str">
            <v>WPPI Energy</v>
          </cell>
        </row>
        <row r="432">
          <cell r="C432" t="str">
            <v>Xcel Energy Inc.</v>
          </cell>
        </row>
        <row r="433">
          <cell r="C433" t="str">
            <v>Yukon Energy Corporation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H - pg 9"/>
      <sheetName val="Summary"/>
      <sheetName val="MT Rate Sum"/>
      <sheetName val="Rate 60"/>
      <sheetName val="Rate70"/>
      <sheetName val="Rate 71"/>
      <sheetName val="Rate 85"/>
      <sheetName val="Bill Comp - 60"/>
      <sheetName val="Bill Comp - 70"/>
      <sheetName val="Bill Comp - 70 _71"/>
      <sheetName val="Electric Compare"/>
      <sheetName val="Comp to NWE"/>
      <sheetName val="Comp to Energy West"/>
      <sheetName val="ROR Graph"/>
      <sheetName val="Margin Graph"/>
      <sheetName val="Margins"/>
    </sheetNames>
    <sheetDataSet>
      <sheetData sheetId="0"/>
      <sheetData sheetId="1">
        <row r="4">
          <cell r="A4" t="str">
            <v>Pro Forma 2014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lement Exh A"/>
      <sheetName val="Reconc Factors"/>
      <sheetName val="Inputs"/>
      <sheetName val="Index"/>
      <sheetName val="Return"/>
      <sheetName val="RB"/>
      <sheetName val="Plant"/>
      <sheetName val="PTY Add"/>
      <sheetName val="Future Pay"/>
      <sheetName val="Vehicle Alloc"/>
      <sheetName val="Cap Legal"/>
      <sheetName val="Acc Depr"/>
      <sheetName val="CIAC"/>
      <sheetName val="CIAC Neuse Colony"/>
      <sheetName val="Acq Adj"/>
      <sheetName val="AIA"/>
      <sheetName val="Advances"/>
      <sheetName val="Excess Cap"/>
      <sheetName val="Ex Cap Net Plant"/>
      <sheetName val="CWC"/>
      <sheetName val="NOI"/>
      <sheetName val="NOI Notes"/>
      <sheetName val="Misc Rev"/>
      <sheetName val="Gain"/>
      <sheetName val="Transp"/>
      <sheetName val="Legal"/>
      <sheetName val="Contract Svc Other"/>
      <sheetName val="Insurance"/>
      <sheetName val="Ins Costs"/>
      <sheetName val="Ins Factors"/>
      <sheetName val="Ins Claims"/>
      <sheetName val="Factors for Ins-do not print"/>
      <sheetName val="Rate Case"/>
      <sheetName val="Annual &amp; Cons"/>
      <sheetName val="Ann &amp; Cons Factors"/>
      <sheetName val="Annual Sewer"/>
      <sheetName val="Depr"/>
      <sheetName val="Prop Tax"/>
      <sheetName val="Reg Fee"/>
      <sheetName val="Taxes"/>
      <sheetName val="Factors"/>
      <sheetName val="Recon WP"/>
      <sheetName val="Rev Rqmt"/>
      <sheetName val="Rev Recon"/>
      <sheetName val="PS Adj WP"/>
    </sheetNames>
    <sheetDataSet>
      <sheetData sheetId="0"/>
      <sheetData sheetId="1"/>
      <sheetData sheetId="2">
        <row r="2">
          <cell r="K2" t="str">
            <v>Cooper Exhibit I</v>
          </cell>
        </row>
        <row r="3">
          <cell r="K3" t="str">
            <v>Docket No. W-218, Sub 497</v>
          </cell>
        </row>
        <row r="5">
          <cell r="K5" t="str">
            <v>Public Staff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A1</v>
          </cell>
          <cell r="F5">
            <v>15</v>
          </cell>
        </row>
        <row r="6">
          <cell r="E6" t="str">
            <v>A2</v>
          </cell>
          <cell r="F6">
            <v>14</v>
          </cell>
        </row>
        <row r="7">
          <cell r="E7" t="str">
            <v>A3</v>
          </cell>
          <cell r="F7">
            <v>13</v>
          </cell>
        </row>
        <row r="8">
          <cell r="E8" t="str">
            <v>Aa1</v>
          </cell>
          <cell r="F8">
            <v>18</v>
          </cell>
        </row>
        <row r="9">
          <cell r="E9" t="str">
            <v>Aa2</v>
          </cell>
          <cell r="F9">
            <v>17</v>
          </cell>
        </row>
        <row r="10">
          <cell r="E10" t="str">
            <v>Aa3</v>
          </cell>
          <cell r="F10">
            <v>16</v>
          </cell>
        </row>
        <row r="11">
          <cell r="E11" t="str">
            <v>Aaa</v>
          </cell>
          <cell r="F11">
            <v>19</v>
          </cell>
        </row>
        <row r="12">
          <cell r="E12" t="str">
            <v>B1</v>
          </cell>
          <cell r="F12">
            <v>6</v>
          </cell>
        </row>
        <row r="13">
          <cell r="E13" t="str">
            <v>B2</v>
          </cell>
          <cell r="F13">
            <v>5</v>
          </cell>
        </row>
        <row r="14">
          <cell r="E14" t="str">
            <v>B3</v>
          </cell>
          <cell r="F14">
            <v>4</v>
          </cell>
        </row>
        <row r="15">
          <cell r="E15" t="str">
            <v>Ba1</v>
          </cell>
          <cell r="F15">
            <v>9</v>
          </cell>
        </row>
        <row r="16">
          <cell r="E16" t="str">
            <v>Ba2</v>
          </cell>
          <cell r="F16">
            <v>8</v>
          </cell>
        </row>
        <row r="17">
          <cell r="E17" t="str">
            <v>Ba3</v>
          </cell>
          <cell r="F17">
            <v>7</v>
          </cell>
        </row>
        <row r="18">
          <cell r="E18" t="str">
            <v>Baa1</v>
          </cell>
          <cell r="F18">
            <v>12</v>
          </cell>
        </row>
        <row r="19">
          <cell r="E19" t="str">
            <v>Baa2</v>
          </cell>
          <cell r="F19">
            <v>11</v>
          </cell>
        </row>
        <row r="20">
          <cell r="E20" t="str">
            <v>Baa3</v>
          </cell>
          <cell r="F20">
            <v>10</v>
          </cell>
        </row>
        <row r="21">
          <cell r="E21" t="str">
            <v>C</v>
          </cell>
          <cell r="F21">
            <v>1</v>
          </cell>
        </row>
        <row r="22">
          <cell r="E22" t="str">
            <v>Ca</v>
          </cell>
          <cell r="F22">
            <v>2</v>
          </cell>
        </row>
        <row r="23">
          <cell r="E23" t="str">
            <v>Caa</v>
          </cell>
          <cell r="F23">
            <v>3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"/>
      <sheetName val="Prices &amp; Dividends"/>
      <sheetName val="Calculate"/>
      <sheetName val="E(Dividends)"/>
      <sheetName val="Cost of Equity"/>
      <sheetName val="Sample COE"/>
      <sheetName val="NCDCF Calculate"/>
      <sheetName val="NCDCF Cost of Equity"/>
      <sheetName val="DCF Goal Seek"/>
      <sheetName val="NCDCF Goal Seek"/>
    </sheetNames>
    <sheetDataSet>
      <sheetData sheetId="0" refreshError="1"/>
      <sheetData sheetId="1" refreshError="1"/>
      <sheetData sheetId="2" refreshError="1">
        <row r="15">
          <cell r="A15">
            <v>0.25</v>
          </cell>
          <cell r="B15">
            <v>0.26</v>
          </cell>
          <cell r="C15">
            <v>0.27707843216140582</v>
          </cell>
          <cell r="E15">
            <v>0.13500000000000001</v>
          </cell>
          <cell r="F15">
            <v>0.14499999999999999</v>
          </cell>
          <cell r="G15">
            <v>0.15979287064959577</v>
          </cell>
        </row>
        <row r="16">
          <cell r="A16">
            <v>0.25</v>
          </cell>
          <cell r="B16">
            <v>0.26</v>
          </cell>
          <cell r="C16">
            <v>0.2722612678017049</v>
          </cell>
          <cell r="E16">
            <v>0.13500000000000001</v>
          </cell>
          <cell r="F16">
            <v>0.14499999999999999</v>
          </cell>
          <cell r="G16">
            <v>0.15557028100787743</v>
          </cell>
        </row>
        <row r="17">
          <cell r="A17">
            <v>0.25</v>
          </cell>
          <cell r="B17">
            <v>0.26</v>
          </cell>
          <cell r="C17">
            <v>0.2675278525533562</v>
          </cell>
          <cell r="E17">
            <v>0.13500000000000001</v>
          </cell>
          <cell r="F17">
            <v>0.14499999999999999</v>
          </cell>
          <cell r="G17">
            <v>0.151459274963161</v>
          </cell>
        </row>
        <row r="18">
          <cell r="A18">
            <v>0.26</v>
          </cell>
          <cell r="B18" t="e">
            <v>#REF!</v>
          </cell>
          <cell r="C18" t="e">
            <v>#REF!</v>
          </cell>
          <cell r="E18">
            <v>0.14499999999999999</v>
          </cell>
          <cell r="F18" t="e">
            <v>#REF!</v>
          </cell>
          <cell r="G18" t="e">
            <v>#REF!</v>
          </cell>
        </row>
        <row r="22">
          <cell r="B22" t="str">
            <v>Artesian Resources</v>
          </cell>
          <cell r="F22" t="str">
            <v>California Water Service</v>
          </cell>
        </row>
        <row r="24">
          <cell r="B24">
            <v>17.23</v>
          </cell>
          <cell r="F24">
            <v>36.22</v>
          </cell>
        </row>
        <row r="25">
          <cell r="B25" t="e">
            <v>#REF!</v>
          </cell>
          <cell r="F25" t="e">
            <v>#REF!</v>
          </cell>
        </row>
        <row r="26">
          <cell r="B26">
            <v>40228</v>
          </cell>
          <cell r="F26">
            <v>40228</v>
          </cell>
        </row>
        <row r="27">
          <cell r="B27" t="e">
            <v>#REF!</v>
          </cell>
          <cell r="F27" t="e">
            <v>#REF!</v>
          </cell>
        </row>
        <row r="31">
          <cell r="B31" t="str">
            <v>divid1</v>
          </cell>
          <cell r="F31" t="str">
            <v>divid1</v>
          </cell>
        </row>
        <row r="33">
          <cell r="A33">
            <v>0.1784</v>
          </cell>
          <cell r="B33">
            <v>0.18729999999999999</v>
          </cell>
          <cell r="C33">
            <v>0.20590802945286618</v>
          </cell>
          <cell r="E33">
            <v>0.29499999999999998</v>
          </cell>
          <cell r="F33">
            <v>0.29780000000000001</v>
          </cell>
          <cell r="G33">
            <v>0.32592780067353139</v>
          </cell>
        </row>
        <row r="34">
          <cell r="A34">
            <v>0.1784</v>
          </cell>
          <cell r="B34">
            <v>0.18729999999999999</v>
          </cell>
          <cell r="C34">
            <v>0.20075465037664719</v>
          </cell>
          <cell r="E34">
            <v>0.29499999999999998</v>
          </cell>
          <cell r="F34">
            <v>0.29780000000000001</v>
          </cell>
          <cell r="G34">
            <v>0.31815045573731737</v>
          </cell>
        </row>
        <row r="35">
          <cell r="A35">
            <v>0.1784</v>
          </cell>
          <cell r="B35">
            <v>0.18729999999999999</v>
          </cell>
          <cell r="C35">
            <v>0.19573024789242305</v>
          </cell>
          <cell r="E35">
            <v>0.29499999999999998</v>
          </cell>
          <cell r="F35">
            <v>0.29780000000000001</v>
          </cell>
          <cell r="G35">
            <v>0.31055869513644346</v>
          </cell>
        </row>
        <row r="36">
          <cell r="A36">
            <v>0.18729999999999999</v>
          </cell>
          <cell r="B36" t="e">
            <v>#REF!</v>
          </cell>
          <cell r="C36" t="e">
            <v>#REF!</v>
          </cell>
          <cell r="E36">
            <v>0.29499999999999998</v>
          </cell>
          <cell r="F36">
            <v>0.29780000000000001</v>
          </cell>
          <cell r="G36">
            <v>0.30314809042575175</v>
          </cell>
        </row>
        <row r="40">
          <cell r="B40" t="str">
            <v>Conecticut Water Service</v>
          </cell>
          <cell r="F40" t="str">
            <v>Middlesex Water Co.</v>
          </cell>
        </row>
        <row r="42">
          <cell r="B42">
            <v>22.24</v>
          </cell>
          <cell r="F42">
            <v>17.11</v>
          </cell>
        </row>
        <row r="43">
          <cell r="B43" t="e">
            <v>#REF!</v>
          </cell>
          <cell r="F43" t="e">
            <v>#REF!</v>
          </cell>
        </row>
        <row r="44">
          <cell r="B44">
            <v>40252</v>
          </cell>
          <cell r="F44">
            <v>40238</v>
          </cell>
        </row>
        <row r="45">
          <cell r="B45" t="e">
            <v>#REF!</v>
          </cell>
          <cell r="F45" t="e">
            <v>#REF!</v>
          </cell>
        </row>
        <row r="49">
          <cell r="B49" t="str">
            <v>divid1</v>
          </cell>
          <cell r="F49" t="str">
            <v>divid1</v>
          </cell>
        </row>
        <row r="51">
          <cell r="A51">
            <v>0.2225</v>
          </cell>
          <cell r="B51">
            <v>0.22750000000000001</v>
          </cell>
          <cell r="C51">
            <v>0.25404368837507518</v>
          </cell>
          <cell r="E51">
            <v>0.17749999999999999</v>
          </cell>
          <cell r="F51">
            <v>0.18</v>
          </cell>
          <cell r="G51">
            <v>0.2020701837833315</v>
          </cell>
        </row>
        <row r="52">
          <cell r="A52">
            <v>0.2225</v>
          </cell>
          <cell r="B52">
            <v>0.22750000000000001</v>
          </cell>
          <cell r="C52">
            <v>0.2461004374933311</v>
          </cell>
          <cell r="E52">
            <v>0.17749999999999999</v>
          </cell>
          <cell r="F52">
            <v>0.18</v>
          </cell>
          <cell r="G52">
            <v>0.19572888237416528</v>
          </cell>
        </row>
        <row r="53">
          <cell r="A53">
            <v>0.22750000000000001</v>
          </cell>
          <cell r="B53" t="e">
            <v>#REF!</v>
          </cell>
          <cell r="C53" t="e">
            <v>#REF!</v>
          </cell>
          <cell r="E53">
            <v>0.17749999999999999</v>
          </cell>
          <cell r="F53">
            <v>0.18</v>
          </cell>
          <cell r="G53">
            <v>0.18958658164292699</v>
          </cell>
        </row>
        <row r="54">
          <cell r="A54">
            <v>0.22750000000000001</v>
          </cell>
          <cell r="B54" t="e">
            <v>#REF!</v>
          </cell>
          <cell r="C54" t="e">
            <v>#REF!</v>
          </cell>
          <cell r="E54">
            <v>0.18</v>
          </cell>
          <cell r="F54" t="e">
            <v>#REF!</v>
          </cell>
          <cell r="G54" t="e">
            <v>#REF!</v>
          </cell>
        </row>
        <row r="58">
          <cell r="B58" t="str">
            <v>York Water Co.</v>
          </cell>
          <cell r="F58">
            <v>0</v>
          </cell>
        </row>
        <row r="60">
          <cell r="B60">
            <v>13.22</v>
          </cell>
          <cell r="F60">
            <v>0</v>
          </cell>
        </row>
        <row r="61">
          <cell r="B61" t="e">
            <v>#REF!</v>
          </cell>
          <cell r="F61" t="e">
            <v>#REF!</v>
          </cell>
        </row>
        <row r="62">
          <cell r="B62">
            <v>40283</v>
          </cell>
          <cell r="F62">
            <v>0</v>
          </cell>
        </row>
        <row r="63">
          <cell r="B63" t="e">
            <v>#REF!</v>
          </cell>
          <cell r="F63" t="e">
            <v>#REF!</v>
          </cell>
        </row>
        <row r="67">
          <cell r="B67" t="str">
            <v>divid1</v>
          </cell>
          <cell r="F67" t="str">
            <v>divid1</v>
          </cell>
        </row>
        <row r="69">
          <cell r="A69">
            <v>0.126</v>
          </cell>
          <cell r="B69" t="e">
            <v>#REF!</v>
          </cell>
          <cell r="C69" t="e">
            <v>#REF!</v>
          </cell>
          <cell r="E69">
            <v>0</v>
          </cell>
          <cell r="F69" t="e">
            <v>#REF!</v>
          </cell>
          <cell r="G69" t="e">
            <v>#REF!</v>
          </cell>
        </row>
        <row r="70">
          <cell r="A70">
            <v>0.126</v>
          </cell>
          <cell r="B70" t="e">
            <v>#REF!</v>
          </cell>
          <cell r="C70" t="e">
            <v>#REF!</v>
          </cell>
          <cell r="E70">
            <v>0</v>
          </cell>
          <cell r="F70" t="e">
            <v>#REF!</v>
          </cell>
          <cell r="G70" t="e">
            <v>#REF!</v>
          </cell>
        </row>
        <row r="71">
          <cell r="A71">
            <v>0.126</v>
          </cell>
          <cell r="B71" t="e">
            <v>#REF!</v>
          </cell>
          <cell r="C71" t="e">
            <v>#REF!</v>
          </cell>
          <cell r="E71">
            <v>0</v>
          </cell>
          <cell r="F71" t="e">
            <v>#REF!</v>
          </cell>
          <cell r="G71" t="e">
            <v>#REF!</v>
          </cell>
        </row>
        <row r="72">
          <cell r="A72">
            <v>0.126</v>
          </cell>
          <cell r="B72" t="e">
            <v>#REF!</v>
          </cell>
          <cell r="C72" t="e">
            <v>#REF!</v>
          </cell>
          <cell r="E72">
            <v>0</v>
          </cell>
          <cell r="F72" t="e">
            <v>#REF!</v>
          </cell>
          <cell r="G72" t="e">
            <v>#REF!</v>
          </cell>
        </row>
        <row r="76">
          <cell r="B76">
            <v>0</v>
          </cell>
          <cell r="F76">
            <v>0</v>
          </cell>
        </row>
        <row r="78">
          <cell r="B78">
            <v>0</v>
          </cell>
          <cell r="F78">
            <v>0</v>
          </cell>
        </row>
        <row r="79">
          <cell r="B79" t="e">
            <v>#REF!</v>
          </cell>
          <cell r="F79" t="e">
            <v>#REF!</v>
          </cell>
        </row>
        <row r="80">
          <cell r="B80">
            <v>0</v>
          </cell>
          <cell r="F80">
            <v>0</v>
          </cell>
        </row>
        <row r="81">
          <cell r="B81" t="e">
            <v>#REF!</v>
          </cell>
          <cell r="F81" t="e">
            <v>#REF!</v>
          </cell>
        </row>
        <row r="85">
          <cell r="B85" t="str">
            <v>divid1</v>
          </cell>
          <cell r="F85" t="str">
            <v>divid1</v>
          </cell>
        </row>
        <row r="87">
          <cell r="B87" t="e">
            <v>#REF!</v>
          </cell>
          <cell r="F87" t="e">
            <v>#REF!</v>
          </cell>
        </row>
        <row r="88">
          <cell r="B88" t="e">
            <v>#REF!</v>
          </cell>
          <cell r="F88" t="e">
            <v>#REF!</v>
          </cell>
        </row>
        <row r="89">
          <cell r="B89" t="e">
            <v>#REF!</v>
          </cell>
          <cell r="F89" t="e">
            <v>#REF!</v>
          </cell>
        </row>
        <row r="90">
          <cell r="B90" t="e">
            <v>#REF!</v>
          </cell>
          <cell r="F90" t="e">
            <v>#REF!</v>
          </cell>
        </row>
        <row r="94">
          <cell r="B94">
            <v>0</v>
          </cell>
          <cell r="F94">
            <v>0</v>
          </cell>
        </row>
        <row r="96">
          <cell r="B96">
            <v>0</v>
          </cell>
          <cell r="F96">
            <v>0</v>
          </cell>
        </row>
        <row r="97">
          <cell r="B97" t="e">
            <v>#REF!</v>
          </cell>
          <cell r="F97" t="e">
            <v>#REF!</v>
          </cell>
        </row>
        <row r="98">
          <cell r="B98">
            <v>0</v>
          </cell>
          <cell r="F98">
            <v>0</v>
          </cell>
        </row>
        <row r="99">
          <cell r="B99" t="e">
            <v>#REF!</v>
          </cell>
          <cell r="F99">
            <v>0</v>
          </cell>
        </row>
        <row r="103">
          <cell r="B103" t="str">
            <v>divid1</v>
          </cell>
          <cell r="F103" t="str">
            <v>divid1</v>
          </cell>
        </row>
        <row r="105">
          <cell r="B105" t="e">
            <v>#REF!</v>
          </cell>
          <cell r="F105">
            <v>0</v>
          </cell>
        </row>
        <row r="106">
          <cell r="B106" t="e">
            <v>#REF!</v>
          </cell>
          <cell r="F106">
            <v>0</v>
          </cell>
        </row>
        <row r="107">
          <cell r="B107" t="e">
            <v>#REF!</v>
          </cell>
          <cell r="F107">
            <v>0</v>
          </cell>
        </row>
        <row r="108">
          <cell r="B108" t="e">
            <v>#REF!</v>
          </cell>
          <cell r="F108">
            <v>0</v>
          </cell>
        </row>
        <row r="112">
          <cell r="B112">
            <v>0</v>
          </cell>
          <cell r="F112">
            <v>0</v>
          </cell>
        </row>
        <row r="114">
          <cell r="B114">
            <v>0</v>
          </cell>
          <cell r="F114">
            <v>0</v>
          </cell>
        </row>
        <row r="115">
          <cell r="B115" t="e">
            <v>#REF!</v>
          </cell>
          <cell r="F115" t="e">
            <v>#REF!</v>
          </cell>
        </row>
        <row r="116">
          <cell r="B116">
            <v>0</v>
          </cell>
          <cell r="F116">
            <v>0</v>
          </cell>
        </row>
        <row r="117">
          <cell r="B117" t="e">
            <v>#REF!</v>
          </cell>
          <cell r="F117" t="e">
            <v>#REF!</v>
          </cell>
        </row>
        <row r="121">
          <cell r="B121" t="str">
            <v>divid1</v>
          </cell>
          <cell r="F121" t="str">
            <v>divid1</v>
          </cell>
        </row>
        <row r="123">
          <cell r="B123" t="e">
            <v>#REF!</v>
          </cell>
          <cell r="F123" t="e">
            <v>#REF!</v>
          </cell>
        </row>
        <row r="124">
          <cell r="B124" t="e">
            <v>#REF!</v>
          </cell>
          <cell r="F124" t="e">
            <v>#REF!</v>
          </cell>
        </row>
        <row r="125">
          <cell r="B125" t="e">
            <v>#REF!</v>
          </cell>
          <cell r="F125" t="e">
            <v>#REF!</v>
          </cell>
        </row>
        <row r="126">
          <cell r="B126" t="e">
            <v>#REF!</v>
          </cell>
          <cell r="F126" t="e">
            <v>#REF!</v>
          </cell>
        </row>
        <row r="130">
          <cell r="B130">
            <v>0</v>
          </cell>
          <cell r="F130">
            <v>0</v>
          </cell>
        </row>
        <row r="132">
          <cell r="B132">
            <v>0</v>
          </cell>
          <cell r="F132">
            <v>0</v>
          </cell>
        </row>
        <row r="133">
          <cell r="B133" t="e">
            <v>#REF!</v>
          </cell>
          <cell r="F133" t="e">
            <v>#REF!</v>
          </cell>
        </row>
        <row r="134">
          <cell r="B134">
            <v>0</v>
          </cell>
          <cell r="F134">
            <v>0</v>
          </cell>
        </row>
        <row r="135">
          <cell r="B135" t="e">
            <v>#REF!</v>
          </cell>
          <cell r="F135" t="e">
            <v>#REF!</v>
          </cell>
        </row>
        <row r="139">
          <cell r="B139" t="str">
            <v>divid1</v>
          </cell>
          <cell r="F139" t="str">
            <v>divid1</v>
          </cell>
        </row>
        <row r="141">
          <cell r="B141" t="e">
            <v>#REF!</v>
          </cell>
          <cell r="F141" t="e">
            <v>#REF!</v>
          </cell>
        </row>
        <row r="142">
          <cell r="B142" t="e">
            <v>#REF!</v>
          </cell>
          <cell r="F142" t="e">
            <v>#REF!</v>
          </cell>
        </row>
        <row r="143">
          <cell r="B143" t="e">
            <v>#REF!</v>
          </cell>
          <cell r="F143" t="e">
            <v>#REF!</v>
          </cell>
        </row>
        <row r="144">
          <cell r="B144" t="e">
            <v>#REF!</v>
          </cell>
          <cell r="F144" t="e">
            <v>#REF!</v>
          </cell>
        </row>
        <row r="148">
          <cell r="B148">
            <v>0</v>
          </cell>
          <cell r="F148">
            <v>0</v>
          </cell>
        </row>
        <row r="150">
          <cell r="B150">
            <v>0</v>
          </cell>
          <cell r="F150">
            <v>0</v>
          </cell>
        </row>
        <row r="151">
          <cell r="B151" t="e">
            <v>#REF!</v>
          </cell>
          <cell r="F151" t="e">
            <v>#REF!</v>
          </cell>
        </row>
        <row r="152">
          <cell r="B152">
            <v>0</v>
          </cell>
          <cell r="F152">
            <v>0</v>
          </cell>
        </row>
        <row r="153">
          <cell r="B153" t="e">
            <v>#REF!</v>
          </cell>
          <cell r="F153" t="e">
            <v>#REF!</v>
          </cell>
        </row>
        <row r="157">
          <cell r="B157" t="str">
            <v>divid1</v>
          </cell>
          <cell r="F157" t="str">
            <v>divid1</v>
          </cell>
        </row>
        <row r="159">
          <cell r="B159" t="e">
            <v>#REF!</v>
          </cell>
          <cell r="F159" t="e">
            <v>#REF!</v>
          </cell>
        </row>
        <row r="160">
          <cell r="B160" t="e">
            <v>#REF!</v>
          </cell>
          <cell r="F160" t="e">
            <v>#REF!</v>
          </cell>
        </row>
        <row r="161">
          <cell r="B161" t="e">
            <v>#REF!</v>
          </cell>
          <cell r="F161" t="e">
            <v>#REF!</v>
          </cell>
        </row>
        <row r="162">
          <cell r="B162" t="e">
            <v>#REF!</v>
          </cell>
          <cell r="F162" t="e">
            <v>#REF!</v>
          </cell>
        </row>
        <row r="166">
          <cell r="B166">
            <v>0</v>
          </cell>
          <cell r="F166">
            <v>0</v>
          </cell>
        </row>
        <row r="168">
          <cell r="B168">
            <v>0</v>
          </cell>
          <cell r="F168">
            <v>0</v>
          </cell>
        </row>
        <row r="169">
          <cell r="B169" t="e">
            <v>#REF!</v>
          </cell>
          <cell r="F169" t="e">
            <v>#REF!</v>
          </cell>
        </row>
        <row r="170">
          <cell r="B170">
            <v>0</v>
          </cell>
          <cell r="F170">
            <v>0</v>
          </cell>
        </row>
        <row r="171">
          <cell r="B171" t="e">
            <v>#REF!</v>
          </cell>
          <cell r="F171" t="e">
            <v>#REF!</v>
          </cell>
        </row>
        <row r="175">
          <cell r="B175" t="str">
            <v>divid1</v>
          </cell>
          <cell r="F175" t="str">
            <v>divid1</v>
          </cell>
        </row>
        <row r="177">
          <cell r="B177" t="e">
            <v>#REF!</v>
          </cell>
          <cell r="F177" t="e">
            <v>#REF!</v>
          </cell>
        </row>
        <row r="178">
          <cell r="B178" t="e">
            <v>#REF!</v>
          </cell>
          <cell r="F178" t="e">
            <v>#REF!</v>
          </cell>
        </row>
        <row r="179">
          <cell r="B179" t="e">
            <v>#REF!</v>
          </cell>
          <cell r="F179" t="e">
            <v>#REF!</v>
          </cell>
        </row>
        <row r="180">
          <cell r="B180" t="e">
            <v>#REF!</v>
          </cell>
          <cell r="F180" t="e">
            <v>#REF!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mp Group Scenarios"/>
      <sheetName val="Schd 1_DCF Results"/>
      <sheetName val="Screening"/>
      <sheetName val="All Value Line"/>
      <sheetName val="Growth Rate"/>
      <sheetName val="Prices"/>
      <sheetName val="Dividends"/>
      <sheetName val="Business Segment"/>
      <sheetName val="Checklist"/>
      <sheetName val="Other"/>
      <sheetName val="Schd 2_CAPM Results"/>
    </sheetNames>
    <sheetDataSet>
      <sheetData sheetId="0">
        <row r="2">
          <cell r="B2">
            <v>1</v>
          </cell>
        </row>
      </sheetData>
      <sheetData sheetId="1">
        <row r="70">
          <cell r="A70" t="str">
            <v>y</v>
          </cell>
        </row>
      </sheetData>
      <sheetData sheetId="2"/>
      <sheetData sheetId="3"/>
      <sheetData sheetId="4"/>
      <sheetData sheetId="5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</row>
        <row r="3">
          <cell r="B3" t="str">
            <v>Updated:</v>
          </cell>
          <cell r="C3" t="str">
            <v>11.30.2011</v>
          </cell>
          <cell r="D3" t="str">
            <v>11.18.2011</v>
          </cell>
          <cell r="E3" t="str">
            <v>11.18.2011</v>
          </cell>
          <cell r="F3" t="str">
            <v>11.18.2011</v>
          </cell>
          <cell r="G3" t="str">
            <v>11.30.2011</v>
          </cell>
          <cell r="I3" t="str">
            <v>11.18.2011</v>
          </cell>
          <cell r="J3" t="str">
            <v>11.18.2011</v>
          </cell>
          <cell r="K3" t="str">
            <v>11.18.2011</v>
          </cell>
          <cell r="M3" t="str">
            <v>11.18.2011</v>
          </cell>
          <cell r="N3" t="str">
            <v>11.18.2011</v>
          </cell>
          <cell r="O3" t="str">
            <v>11.18.2011</v>
          </cell>
          <cell r="R3" t="str">
            <v>11.18.2011</v>
          </cell>
          <cell r="S3" t="str">
            <v>11.18.2011</v>
          </cell>
          <cell r="U3" t="str">
            <v>11.18.2011</v>
          </cell>
          <cell r="V3" t="str">
            <v>11.18.2011</v>
          </cell>
          <cell r="X3" t="str">
            <v>11.18.2011</v>
          </cell>
          <cell r="AD3" t="str">
            <v>11.18.2011</v>
          </cell>
          <cell r="AE3" t="str">
            <v>11.18.2011</v>
          </cell>
          <cell r="AF3" t="str">
            <v>11.18.2011</v>
          </cell>
        </row>
        <row r="4">
          <cell r="B4" t="str">
            <v>Ticker</v>
          </cell>
          <cell r="C4" t="str">
            <v xml:space="preserve">Zacks </v>
          </cell>
          <cell r="D4" t="str">
            <v>Value Line Book Value Growth</v>
          </cell>
          <cell r="E4" t="str">
            <v>Value Line EPS Growth</v>
          </cell>
          <cell r="F4" t="str">
            <v>Valueline Dividend Growth rate</v>
          </cell>
          <cell r="G4" t="str">
            <v>Yahoo/ First Call</v>
          </cell>
          <cell r="I4" t="str">
            <v>Payout Ratio1 ("All Div'ds to Net Prof" Projection Year 1)</v>
          </cell>
          <cell r="J4" t="str">
            <v>Payout Ratio2 ("All Div'ds to Net Prof" Projection Year 2)</v>
          </cell>
          <cell r="K4" t="str">
            <v>Payout Ratio3 ("All Div'ds to Net Prof" Projection Years 3-5)</v>
          </cell>
          <cell r="L4" t="str">
            <v>Average Retention Ratio</v>
          </cell>
          <cell r="M4" t="str">
            <v>Value Line Return on Book Value 1 ("Return on Com Eq" Projection Year 1)</v>
          </cell>
          <cell r="N4" t="str">
            <v>Value Line Return on Book Value 2 ("Return on Com Eq" Projection Year 2)</v>
          </cell>
          <cell r="O4" t="str">
            <v>Value Line Return on Book Value 3 ("Return on Com Eq" Projection Years 3-5)</v>
          </cell>
          <cell r="P4" t="str">
            <v>Average Return on Book Value</v>
          </cell>
          <cell r="Q4" t="str">
            <v>B*R</v>
          </cell>
          <cell r="R4" t="str">
            <v>Common Shares O/S Projection Year 2</v>
          </cell>
          <cell r="S4" t="str">
            <v>Common Shares O/S Projection Years 3-5</v>
          </cell>
          <cell r="T4" t="str">
            <v>Common Shares Growth Rate</v>
          </cell>
          <cell r="U4" t="str">
            <v>Est. Projection Year 1 High</v>
          </cell>
          <cell r="V4" t="str">
            <v>Est. Projection Year 1 Low</v>
          </cell>
          <cell r="W4" t="str">
            <v>Est. 2007 Mid</v>
          </cell>
          <cell r="X4" t="str">
            <v>Projection Year 2 Book Value per sh</v>
          </cell>
          <cell r="Y4" t="str">
            <v>Market/   Book Ratio</v>
          </cell>
          <cell r="Z4" t="str">
            <v>"S"</v>
          </cell>
          <cell r="AA4" t="str">
            <v>"V"</v>
          </cell>
          <cell r="AB4" t="str">
            <v>S x V</v>
          </cell>
          <cell r="AC4" t="str">
            <v>BR + SV</v>
          </cell>
          <cell r="AD4" t="str">
            <v>Earnings per share 13-15</v>
          </cell>
          <cell r="AE4" t="str">
            <v>Div'd Dec'd per share 13-15</v>
          </cell>
          <cell r="AF4" t="str">
            <v>Book value per share 13-15</v>
          </cell>
          <cell r="AG4" t="str">
            <v>"Hadaway" B</v>
          </cell>
          <cell r="AH4" t="str">
            <v>"Hadaway" R</v>
          </cell>
          <cell r="AI4" t="str">
            <v>"Hadaway" BxR</v>
          </cell>
        </row>
        <row r="6">
          <cell r="B6" t="str">
            <v>ALE</v>
          </cell>
          <cell r="C6">
            <v>0.05</v>
          </cell>
          <cell r="D6">
            <v>0.03</v>
          </cell>
          <cell r="E6">
            <v>4.4999999999999998E-2</v>
          </cell>
          <cell r="F6">
            <v>0.02</v>
          </cell>
          <cell r="G6">
            <v>6.5000000000000002E-2</v>
          </cell>
          <cell r="I6">
            <v>0.67</v>
          </cell>
          <cell r="J6">
            <v>0.68</v>
          </cell>
          <cell r="K6">
            <v>0.62</v>
          </cell>
          <cell r="L6">
            <v>0.34333333333333327</v>
          </cell>
          <cell r="M6">
            <v>0.09</v>
          </cell>
          <cell r="N6">
            <v>0.09</v>
          </cell>
          <cell r="O6">
            <v>9.5000000000000001E-2</v>
          </cell>
          <cell r="P6">
            <v>9.1666666666666674E-2</v>
          </cell>
          <cell r="Q6">
            <v>3.1472222222222221E-2</v>
          </cell>
          <cell r="R6">
            <v>38.200000000000003</v>
          </cell>
          <cell r="S6">
            <v>40</v>
          </cell>
          <cell r="T6">
            <v>9.2513190395118183E-3</v>
          </cell>
          <cell r="U6">
            <v>42.1</v>
          </cell>
          <cell r="V6">
            <v>35.5</v>
          </cell>
          <cell r="W6">
            <v>38.799999999999997</v>
          </cell>
          <cell r="X6">
            <v>29.55</v>
          </cell>
          <cell r="Y6">
            <v>1.3130287648054144</v>
          </cell>
          <cell r="Z6">
            <v>1.2147248011271016E-2</v>
          </cell>
          <cell r="AA6">
            <v>0.23840206185567003</v>
          </cell>
          <cell r="AB6">
            <v>2.8959289717591977E-3</v>
          </cell>
          <cell r="AC6">
            <v>3.4368151193981421E-2</v>
          </cell>
          <cell r="AD6">
            <v>3.25</v>
          </cell>
          <cell r="AE6">
            <v>1.95</v>
          </cell>
          <cell r="AF6">
            <v>32.75</v>
          </cell>
          <cell r="AG6">
            <v>0.4</v>
          </cell>
          <cell r="AH6">
            <v>9.9236641221374045E-2</v>
          </cell>
          <cell r="AI6">
            <v>3.9694656488549619E-2</v>
          </cell>
        </row>
        <row r="7">
          <cell r="B7" t="str">
            <v>LNT</v>
          </cell>
          <cell r="C7">
            <v>0.06</v>
          </cell>
          <cell r="D7">
            <v>0.03</v>
          </cell>
          <cell r="E7">
            <v>7.0000000000000007E-2</v>
          </cell>
          <cell r="F7">
            <v>0.06</v>
          </cell>
          <cell r="G7">
            <v>4.9000000000000002E-2</v>
          </cell>
          <cell r="I7">
            <v>0.63</v>
          </cell>
          <cell r="J7">
            <v>0.64</v>
          </cell>
          <cell r="K7">
            <v>0.61</v>
          </cell>
          <cell r="L7">
            <v>0.37333333333333341</v>
          </cell>
          <cell r="M7">
            <v>0.11</v>
          </cell>
          <cell r="N7">
            <v>0.11</v>
          </cell>
          <cell r="O7">
            <v>0.12</v>
          </cell>
          <cell r="P7">
            <v>0.11333333333333333</v>
          </cell>
          <cell r="Q7">
            <v>4.2311111111111119E-2</v>
          </cell>
          <cell r="R7">
            <v>113</v>
          </cell>
          <cell r="S7">
            <v>116</v>
          </cell>
          <cell r="T7">
            <v>5.2542297827959938E-3</v>
          </cell>
          <cell r="U7">
            <v>42.1</v>
          </cell>
          <cell r="V7">
            <v>33.9</v>
          </cell>
          <cell r="W7">
            <v>38</v>
          </cell>
          <cell r="X7">
            <v>27</v>
          </cell>
          <cell r="Y7">
            <v>1.4074074074074074</v>
          </cell>
          <cell r="Z7">
            <v>7.394841916527695E-3</v>
          </cell>
          <cell r="AA7">
            <v>0.28947368421052633</v>
          </cell>
          <cell r="AB7">
            <v>2.1406121337317011E-3</v>
          </cell>
          <cell r="AC7">
            <v>4.4451723244842818E-2</v>
          </cell>
          <cell r="AD7">
            <v>3.6</v>
          </cell>
          <cell r="AE7">
            <v>2.1</v>
          </cell>
          <cell r="AF7">
            <v>30.15</v>
          </cell>
          <cell r="AG7">
            <v>0.41666666666666663</v>
          </cell>
          <cell r="AH7">
            <v>0.11940298507462688</v>
          </cell>
          <cell r="AI7">
            <v>4.975124378109453E-2</v>
          </cell>
        </row>
        <row r="8">
          <cell r="B8" t="str">
            <v>AEE</v>
          </cell>
          <cell r="C8">
            <v>0.04</v>
          </cell>
          <cell r="D8">
            <v>1.4999999999999999E-2</v>
          </cell>
          <cell r="E8" t="str">
            <v>NA</v>
          </cell>
          <cell r="F8" t="str">
            <v>NA</v>
          </cell>
          <cell r="G8" t="str">
            <v>NA</v>
          </cell>
          <cell r="I8">
            <v>0.64</v>
          </cell>
          <cell r="J8">
            <v>0.65</v>
          </cell>
          <cell r="K8">
            <v>0.61</v>
          </cell>
          <cell r="L8">
            <v>0.3666666666666667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  <cell r="P8">
            <v>7.0000000000000007E-2</v>
          </cell>
          <cell r="Q8">
            <v>2.5666666666666671E-2</v>
          </cell>
          <cell r="R8">
            <v>247</v>
          </cell>
          <cell r="S8">
            <v>256</v>
          </cell>
          <cell r="T8">
            <v>7.1835000057907106E-3</v>
          </cell>
          <cell r="U8">
            <v>30.5</v>
          </cell>
          <cell r="V8">
            <v>25.5</v>
          </cell>
          <cell r="W8">
            <v>28</v>
          </cell>
          <cell r="X8">
            <v>33.450000000000003</v>
          </cell>
          <cell r="Y8">
            <v>0.83707025411061275</v>
          </cell>
          <cell r="Z8">
            <v>6.0130941752508183E-3</v>
          </cell>
          <cell r="AA8">
            <v>-0.19464285714285734</v>
          </cell>
          <cell r="AB8">
            <v>-1.1704058305398925E-3</v>
          </cell>
          <cell r="AC8">
            <v>2.4496260836126778E-2</v>
          </cell>
          <cell r="AD8">
            <v>2.5</v>
          </cell>
          <cell r="AE8">
            <v>1.54</v>
          </cell>
          <cell r="AF8">
            <v>36</v>
          </cell>
          <cell r="AG8">
            <v>0.38400000000000001</v>
          </cell>
          <cell r="AH8">
            <v>6.9444444444444448E-2</v>
          </cell>
          <cell r="AI8">
            <v>2.6666666666666668E-2</v>
          </cell>
        </row>
        <row r="9">
          <cell r="B9" t="str">
            <v>AEP</v>
          </cell>
          <cell r="C9">
            <v>0.04</v>
          </cell>
          <cell r="D9">
            <v>4.4999999999999998E-2</v>
          </cell>
          <cell r="E9">
            <v>4.4999999999999998E-2</v>
          </cell>
          <cell r="F9">
            <v>0.04</v>
          </cell>
          <cell r="G9">
            <v>3.3599999999999998E-2</v>
          </cell>
          <cell r="I9">
            <v>0.59</v>
          </cell>
          <cell r="J9">
            <v>0.57999999999999996</v>
          </cell>
          <cell r="K9">
            <v>0.55000000000000004</v>
          </cell>
          <cell r="L9">
            <v>0.42666666666666664</v>
          </cell>
          <cell r="M9">
            <v>0.105</v>
          </cell>
          <cell r="N9">
            <v>0.105</v>
          </cell>
          <cell r="O9">
            <v>0.105</v>
          </cell>
          <cell r="P9">
            <v>0.105</v>
          </cell>
          <cell r="Q9">
            <v>4.4799999999999993E-2</v>
          </cell>
          <cell r="R9">
            <v>489</v>
          </cell>
          <cell r="S9">
            <v>500</v>
          </cell>
          <cell r="T9">
            <v>4.4590338263139628E-3</v>
          </cell>
          <cell r="U9">
            <v>39</v>
          </cell>
          <cell r="V9">
            <v>33.1</v>
          </cell>
          <cell r="W9">
            <v>36.049999999999997</v>
          </cell>
          <cell r="X9">
            <v>31.05</v>
          </cell>
          <cell r="Y9">
            <v>1.1610305958132043</v>
          </cell>
          <cell r="Z9">
            <v>5.1770747001165327E-3</v>
          </cell>
          <cell r="AA9">
            <v>0.1386962552011094</v>
          </cell>
          <cell r="AB9">
            <v>7.1804087380256956E-4</v>
          </cell>
          <cell r="AC9">
            <v>4.5518040873802561E-2</v>
          </cell>
          <cell r="AD9">
            <v>3.75</v>
          </cell>
          <cell r="AE9">
            <v>2.1</v>
          </cell>
          <cell r="AF9">
            <v>36</v>
          </cell>
          <cell r="AG9">
            <v>0.43999999999999995</v>
          </cell>
          <cell r="AH9">
            <v>0.10416666666666667</v>
          </cell>
          <cell r="AI9">
            <v>4.583333333333333E-2</v>
          </cell>
        </row>
        <row r="10">
          <cell r="B10" t="str">
            <v>AVA</v>
          </cell>
          <cell r="C10">
            <v>4.7E-2</v>
          </cell>
          <cell r="D10">
            <v>0.03</v>
          </cell>
          <cell r="E10">
            <v>4.4999999999999998E-2</v>
          </cell>
          <cell r="F10">
            <v>0.09</v>
          </cell>
          <cell r="G10">
            <v>4.4999999999999998E-2</v>
          </cell>
          <cell r="I10">
            <v>0.6</v>
          </cell>
          <cell r="J10">
            <v>0.64</v>
          </cell>
          <cell r="K10">
            <v>0.68</v>
          </cell>
          <cell r="L10">
            <v>0.36</v>
          </cell>
          <cell r="M10">
            <v>0.09</v>
          </cell>
          <cell r="N10">
            <v>8.5000000000000006E-2</v>
          </cell>
          <cell r="O10">
            <v>0.09</v>
          </cell>
          <cell r="P10">
            <v>8.8333333333333333E-2</v>
          </cell>
          <cell r="Q10">
            <v>3.1800000000000002E-2</v>
          </cell>
          <cell r="R10">
            <v>59</v>
          </cell>
          <cell r="S10">
            <v>60.5</v>
          </cell>
          <cell r="T10">
            <v>5.0338114975041481E-3</v>
          </cell>
          <cell r="U10">
            <v>26.5</v>
          </cell>
          <cell r="V10">
            <v>21.1</v>
          </cell>
          <cell r="W10">
            <v>23.8</v>
          </cell>
          <cell r="X10">
            <v>21</v>
          </cell>
          <cell r="Y10">
            <v>1.1333333333333333</v>
          </cell>
          <cell r="Z10">
            <v>5.7049863638380348E-3</v>
          </cell>
          <cell r="AA10">
            <v>0.11764705882352944</v>
          </cell>
          <cell r="AB10">
            <v>6.7117486633388654E-4</v>
          </cell>
          <cell r="AC10">
            <v>3.2471174866333885E-2</v>
          </cell>
          <cell r="AD10">
            <v>2</v>
          </cell>
          <cell r="AE10">
            <v>1.4</v>
          </cell>
          <cell r="AF10">
            <v>22.75</v>
          </cell>
          <cell r="AG10">
            <v>0.30000000000000004</v>
          </cell>
          <cell r="AH10">
            <v>8.7912087912087919E-2</v>
          </cell>
          <cell r="AI10">
            <v>2.6373626373626381E-2</v>
          </cell>
        </row>
        <row r="11">
          <cell r="B11" t="str">
            <v>BKH</v>
          </cell>
          <cell r="C11">
            <v>0.05</v>
          </cell>
          <cell r="D11">
            <v>1.4999999999999999E-2</v>
          </cell>
          <cell r="E11">
            <v>8.5000000000000006E-2</v>
          </cell>
          <cell r="F11">
            <v>1.4999999999999999E-2</v>
          </cell>
          <cell r="G11">
            <v>0.04</v>
          </cell>
          <cell r="I11">
            <v>0.82</v>
          </cell>
          <cell r="J11">
            <v>0.74</v>
          </cell>
          <cell r="K11">
            <v>0.7</v>
          </cell>
          <cell r="L11">
            <v>0.2466666666666667</v>
          </cell>
          <cell r="M11">
            <v>0.06</v>
          </cell>
          <cell r="N11">
            <v>7.0000000000000007E-2</v>
          </cell>
          <cell r="O11">
            <v>7.4999999999999997E-2</v>
          </cell>
          <cell r="P11">
            <v>6.8333333333333343E-2</v>
          </cell>
          <cell r="Q11">
            <v>1.6855555555555561E-2</v>
          </cell>
          <cell r="R11">
            <v>44.25</v>
          </cell>
          <cell r="S11">
            <v>45</v>
          </cell>
          <cell r="T11">
            <v>3.3670795833371514E-3</v>
          </cell>
          <cell r="U11">
            <v>34.799999999999997</v>
          </cell>
          <cell r="V11">
            <v>25.8</v>
          </cell>
          <cell r="W11">
            <v>30.299999999999997</v>
          </cell>
          <cell r="X11">
            <v>28.6</v>
          </cell>
          <cell r="Y11">
            <v>1.0594405594405594</v>
          </cell>
          <cell r="Z11">
            <v>3.5672206774515973E-3</v>
          </cell>
          <cell r="AA11">
            <v>5.6105610561056007E-2</v>
          </cell>
          <cell r="AB11">
            <v>2.0014109411444571E-4</v>
          </cell>
          <cell r="AC11">
            <v>1.7055696649670007E-2</v>
          </cell>
          <cell r="AD11">
            <v>2.25</v>
          </cell>
          <cell r="AE11">
            <v>1.55</v>
          </cell>
          <cell r="AF11">
            <v>30.5</v>
          </cell>
          <cell r="AG11">
            <v>0.31111111111111112</v>
          </cell>
          <cell r="AH11">
            <v>7.3770491803278687E-2</v>
          </cell>
          <cell r="AI11">
            <v>2.2950819672131147E-2</v>
          </cell>
        </row>
        <row r="12">
          <cell r="B12" t="str">
            <v>CNP</v>
          </cell>
          <cell r="C12">
            <v>5.8999999999999997E-2</v>
          </cell>
          <cell r="D12">
            <v>0.1</v>
          </cell>
          <cell r="E12">
            <v>0.03</v>
          </cell>
          <cell r="F12">
            <v>0.03</v>
          </cell>
          <cell r="G12">
            <v>6.1899999999999997E-2</v>
          </cell>
          <cell r="I12">
            <v>0.66</v>
          </cell>
          <cell r="J12">
            <v>0.66</v>
          </cell>
          <cell r="K12">
            <v>0.65</v>
          </cell>
          <cell r="L12">
            <v>0.34333333333333327</v>
          </cell>
          <cell r="M12">
            <v>0.12</v>
          </cell>
          <cell r="N12">
            <v>0.12</v>
          </cell>
          <cell r="O12">
            <v>0.115</v>
          </cell>
          <cell r="P12">
            <v>0.11833333333333333</v>
          </cell>
          <cell r="Q12">
            <v>4.062777777777777E-2</v>
          </cell>
          <cell r="R12">
            <v>427</v>
          </cell>
          <cell r="S12">
            <v>430</v>
          </cell>
          <cell r="T12">
            <v>1.401219884281657E-3</v>
          </cell>
          <cell r="U12">
            <v>20.399999999999999</v>
          </cell>
          <cell r="V12">
            <v>15.1</v>
          </cell>
          <cell r="W12">
            <v>17.75</v>
          </cell>
          <cell r="X12">
            <v>10.35</v>
          </cell>
          <cell r="Y12">
            <v>1.7149758454106281</v>
          </cell>
          <cell r="Z12">
            <v>2.4030582556521171E-3</v>
          </cell>
          <cell r="AA12">
            <v>0.41690140845070423</v>
          </cell>
          <cell r="AB12">
            <v>1.0018383713704601E-3</v>
          </cell>
          <cell r="AC12">
            <v>4.162961614914823E-2</v>
          </cell>
          <cell r="AD12">
            <v>1.35</v>
          </cell>
          <cell r="AE12">
            <v>0.9</v>
          </cell>
          <cell r="AF12">
            <v>12</v>
          </cell>
          <cell r="AG12">
            <v>0.33333333333333337</v>
          </cell>
          <cell r="AH12">
            <v>0.1125</v>
          </cell>
          <cell r="AI12">
            <v>3.7500000000000006E-2</v>
          </cell>
        </row>
        <row r="13">
          <cell r="B13" t="str">
            <v>CV</v>
          </cell>
          <cell r="C13" t="str">
            <v>NA</v>
          </cell>
          <cell r="D13">
            <v>0.03</v>
          </cell>
          <cell r="E13">
            <v>0.02</v>
          </cell>
          <cell r="F13">
            <v>1.4999999999999999E-2</v>
          </cell>
          <cell r="G13">
            <v>8.8999999999999996E-2</v>
          </cell>
          <cell r="I13" t="str">
            <v>NMF</v>
          </cell>
          <cell r="J13">
            <v>0.52</v>
          </cell>
          <cell r="K13">
            <v>0.54</v>
          </cell>
          <cell r="L13">
            <v>0.47</v>
          </cell>
          <cell r="M13" t="str">
            <v>NMF</v>
          </cell>
          <cell r="N13">
            <v>0.08</v>
          </cell>
          <cell r="O13">
            <v>0.08</v>
          </cell>
          <cell r="P13">
            <v>0.08</v>
          </cell>
          <cell r="Q13">
            <v>3.7600000000000001E-2</v>
          </cell>
          <cell r="R13">
            <v>13.4</v>
          </cell>
          <cell r="S13">
            <v>13.4</v>
          </cell>
          <cell r="T13">
            <v>0</v>
          </cell>
          <cell r="U13">
            <v>36.4</v>
          </cell>
          <cell r="V13">
            <v>21</v>
          </cell>
          <cell r="W13">
            <v>28.7</v>
          </cell>
          <cell r="X13">
            <v>22</v>
          </cell>
          <cell r="Y13">
            <v>1.3045454545454545</v>
          </cell>
          <cell r="Z13">
            <v>0</v>
          </cell>
          <cell r="AA13">
            <v>0.23344947735191635</v>
          </cell>
          <cell r="AB13">
            <v>0</v>
          </cell>
          <cell r="AC13">
            <v>3.7600000000000001E-2</v>
          </cell>
          <cell r="AD13">
            <v>1.85</v>
          </cell>
          <cell r="AE13">
            <v>1</v>
          </cell>
          <cell r="AF13">
            <v>23.5</v>
          </cell>
          <cell r="AG13">
            <v>0.45945945945945954</v>
          </cell>
          <cell r="AH13">
            <v>7.8723404255319152E-2</v>
          </cell>
          <cell r="AI13">
            <v>3.6170212765957457E-2</v>
          </cell>
        </row>
        <row r="14">
          <cell r="B14" t="str">
            <v>CHG</v>
          </cell>
          <cell r="C14">
            <v>0.04</v>
          </cell>
          <cell r="D14">
            <v>0.02</v>
          </cell>
          <cell r="E14">
            <v>0.04</v>
          </cell>
          <cell r="F14">
            <v>0.01</v>
          </cell>
          <cell r="G14" t="str">
            <v>N/A</v>
          </cell>
          <cell r="I14">
            <v>0.74</v>
          </cell>
          <cell r="J14">
            <v>0.72</v>
          </cell>
          <cell r="K14">
            <v>0.67</v>
          </cell>
          <cell r="L14">
            <v>0.29000000000000004</v>
          </cell>
          <cell r="M14">
            <v>8.5000000000000006E-2</v>
          </cell>
          <cell r="N14">
            <v>8.5000000000000006E-2</v>
          </cell>
          <cell r="O14">
            <v>0.09</v>
          </cell>
          <cell r="P14">
            <v>8.666666666666667E-2</v>
          </cell>
          <cell r="Q14">
            <v>2.5133333333333337E-2</v>
          </cell>
          <cell r="R14">
            <v>15</v>
          </cell>
          <cell r="S14">
            <v>15</v>
          </cell>
          <cell r="T14">
            <v>0</v>
          </cell>
          <cell r="U14">
            <v>57.1</v>
          </cell>
          <cell r="V14">
            <v>47.4</v>
          </cell>
          <cell r="W14">
            <v>52.25</v>
          </cell>
          <cell r="X14">
            <v>35.75</v>
          </cell>
          <cell r="Y14">
            <v>1.4615384615384615</v>
          </cell>
          <cell r="Z14">
            <v>0</v>
          </cell>
          <cell r="AA14">
            <v>0.31578947368421051</v>
          </cell>
          <cell r="AB14">
            <v>0</v>
          </cell>
          <cell r="AC14">
            <v>2.5133333333333337E-2</v>
          </cell>
          <cell r="AD14">
            <v>3.35</v>
          </cell>
          <cell r="AE14">
            <v>2.2400000000000002</v>
          </cell>
          <cell r="AF14">
            <v>37.5</v>
          </cell>
          <cell r="AG14">
            <v>0.33134328358208953</v>
          </cell>
          <cell r="AH14">
            <v>8.9333333333333334E-2</v>
          </cell>
          <cell r="AI14">
            <v>2.9599999999999998E-2</v>
          </cell>
        </row>
        <row r="15">
          <cell r="B15" t="str">
            <v>CNL</v>
          </cell>
          <cell r="C15">
            <v>7.0000000000000007E-2</v>
          </cell>
          <cell r="D15">
            <v>6.5000000000000002E-2</v>
          </cell>
          <cell r="E15">
            <v>0.06</v>
          </cell>
          <cell r="F15">
            <v>9.5000000000000001E-2</v>
          </cell>
          <cell r="G15">
            <v>0.03</v>
          </cell>
          <cell r="I15">
            <v>0.45</v>
          </cell>
          <cell r="J15">
            <v>0.5</v>
          </cell>
          <cell r="K15">
            <v>0.57999999999999996</v>
          </cell>
          <cell r="L15">
            <v>0.4900000000000001</v>
          </cell>
          <cell r="M15">
            <v>0.1</v>
          </cell>
          <cell r="N15">
            <v>0.1</v>
          </cell>
          <cell r="O15">
            <v>9.5000000000000001E-2</v>
          </cell>
          <cell r="P15">
            <v>9.8333333333333342E-2</v>
          </cell>
          <cell r="Q15">
            <v>4.8183333333333349E-2</v>
          </cell>
          <cell r="R15">
            <v>60.7</v>
          </cell>
          <cell r="S15">
            <v>60.7</v>
          </cell>
          <cell r="T15">
            <v>0</v>
          </cell>
          <cell r="U15">
            <v>36.1</v>
          </cell>
          <cell r="V15">
            <v>30.1</v>
          </cell>
          <cell r="W15">
            <v>33.1</v>
          </cell>
          <cell r="X15">
            <v>24.9</v>
          </cell>
          <cell r="Y15">
            <v>1.3293172690763053</v>
          </cell>
          <cell r="Z15">
            <v>0</v>
          </cell>
          <cell r="AA15">
            <v>0.24773413897280971</v>
          </cell>
          <cell r="AB15">
            <v>0</v>
          </cell>
          <cell r="AC15">
            <v>4.8183333333333349E-2</v>
          </cell>
          <cell r="AD15">
            <v>2.75</v>
          </cell>
          <cell r="AE15">
            <v>1.6</v>
          </cell>
          <cell r="AF15">
            <v>28.5</v>
          </cell>
          <cell r="AG15">
            <v>0.4181818181818181</v>
          </cell>
          <cell r="AH15">
            <v>9.6491228070175433E-2</v>
          </cell>
          <cell r="AI15">
            <v>4.0350877192982443E-2</v>
          </cell>
        </row>
        <row r="16">
          <cell r="B16" t="str">
            <v>CMS</v>
          </cell>
          <cell r="C16">
            <v>5.5E-2</v>
          </cell>
          <cell r="D16">
            <v>0.05</v>
          </cell>
          <cell r="E16">
            <v>7.0000000000000007E-2</v>
          </cell>
          <cell r="F16">
            <v>0.14000000000000001</v>
          </cell>
          <cell r="G16">
            <v>5.9299999999999999E-2</v>
          </cell>
          <cell r="I16">
            <v>0.56000000000000005</v>
          </cell>
          <cell r="J16">
            <v>0.56999999999999995</v>
          </cell>
          <cell r="K16">
            <v>0.59</v>
          </cell>
          <cell r="L16">
            <v>0.42666666666666675</v>
          </cell>
          <cell r="M16">
            <v>0.125</v>
          </cell>
          <cell r="N16">
            <v>0.125</v>
          </cell>
          <cell r="O16">
            <v>0.125</v>
          </cell>
          <cell r="P16">
            <v>0.125</v>
          </cell>
          <cell r="Q16">
            <v>5.3333333333333344E-2</v>
          </cell>
          <cell r="R16">
            <v>254</v>
          </cell>
          <cell r="S16">
            <v>260</v>
          </cell>
          <cell r="T16">
            <v>4.6803917761835123E-3</v>
          </cell>
          <cell r="U16">
            <v>20.5</v>
          </cell>
          <cell r="V16">
            <v>17</v>
          </cell>
          <cell r="W16">
            <v>18.75</v>
          </cell>
          <cell r="X16">
            <v>12.7</v>
          </cell>
          <cell r="Y16">
            <v>1.4763779527559056</v>
          </cell>
          <cell r="Z16">
            <v>6.9100272286173907E-3</v>
          </cell>
          <cell r="AA16">
            <v>0.32266666666666666</v>
          </cell>
          <cell r="AB16">
            <v>2.2296354524338779E-3</v>
          </cell>
          <cell r="AC16">
            <v>5.5562968785767219E-2</v>
          </cell>
          <cell r="AD16">
            <v>1.75</v>
          </cell>
          <cell r="AE16">
            <v>1.1000000000000001</v>
          </cell>
          <cell r="AF16">
            <v>15</v>
          </cell>
          <cell r="AG16">
            <v>0.37142857142857133</v>
          </cell>
          <cell r="AH16">
            <v>0.11666666666666667</v>
          </cell>
          <cell r="AI16">
            <v>4.3333333333333321E-2</v>
          </cell>
        </row>
        <row r="17">
          <cell r="B17" t="str">
            <v>ED</v>
          </cell>
          <cell r="C17">
            <v>3.3000000000000002E-2</v>
          </cell>
          <cell r="D17">
            <v>2.5000000000000001E-2</v>
          </cell>
          <cell r="E17">
            <v>0.03</v>
          </cell>
          <cell r="F17">
            <v>0.01</v>
          </cell>
          <cell r="G17">
            <v>3.6900000000000002E-2</v>
          </cell>
          <cell r="I17">
            <v>0.68</v>
          </cell>
          <cell r="J17">
            <v>0.66</v>
          </cell>
          <cell r="K17">
            <v>0.63</v>
          </cell>
          <cell r="L17">
            <v>0.34333333333333327</v>
          </cell>
          <cell r="M17">
            <v>9.5000000000000001E-2</v>
          </cell>
          <cell r="N17">
            <v>0.09</v>
          </cell>
          <cell r="O17">
            <v>9.5000000000000001E-2</v>
          </cell>
          <cell r="P17">
            <v>9.3333333333333338E-2</v>
          </cell>
          <cell r="Q17">
            <v>3.2044444444444438E-2</v>
          </cell>
          <cell r="R17">
            <v>298</v>
          </cell>
          <cell r="S17">
            <v>310</v>
          </cell>
          <cell r="T17">
            <v>7.9270159282724961E-3</v>
          </cell>
          <cell r="U17">
            <v>59.9</v>
          </cell>
          <cell r="V17">
            <v>48.6</v>
          </cell>
          <cell r="W17">
            <v>54.25</v>
          </cell>
          <cell r="X17">
            <v>40.950000000000003</v>
          </cell>
          <cell r="Y17">
            <v>1.3247863247863247</v>
          </cell>
          <cell r="Z17">
            <v>1.0501602298138776E-2</v>
          </cell>
          <cell r="AA17">
            <v>0.24516129032258061</v>
          </cell>
          <cell r="AB17">
            <v>2.5745863698662802E-3</v>
          </cell>
          <cell r="AC17">
            <v>3.4619030814310718E-2</v>
          </cell>
          <cell r="AD17">
            <v>3.95</v>
          </cell>
          <cell r="AE17">
            <v>2.48</v>
          </cell>
          <cell r="AF17">
            <v>42.6</v>
          </cell>
          <cell r="AG17">
            <v>0.3721518987341772</v>
          </cell>
          <cell r="AH17">
            <v>9.2723004694835687E-2</v>
          </cell>
          <cell r="AI17">
            <v>3.4507042253521129E-2</v>
          </cell>
        </row>
        <row r="18">
          <cell r="B18" t="str">
            <v>CEG</v>
          </cell>
          <cell r="C18">
            <v>3.6999999999999998E-2</v>
          </cell>
          <cell r="D18">
            <v>6.5000000000000002E-2</v>
          </cell>
          <cell r="E18">
            <v>0.18</v>
          </cell>
          <cell r="F18" t="str">
            <v>NA</v>
          </cell>
          <cell r="G18">
            <v>3.7699999999999997E-2</v>
          </cell>
          <cell r="I18">
            <v>0.43</v>
          </cell>
          <cell r="J18">
            <v>0.43</v>
          </cell>
          <cell r="K18">
            <v>0.28999999999999998</v>
          </cell>
          <cell r="L18">
            <v>0.6166666666666667</v>
          </cell>
          <cell r="M18">
            <v>0.06</v>
          </cell>
          <cell r="N18">
            <v>5.5E-2</v>
          </cell>
          <cell r="O18">
            <v>7.4999999999999997E-2</v>
          </cell>
          <cell r="P18">
            <v>6.3333333333333339E-2</v>
          </cell>
          <cell r="Q18">
            <v>3.9055555555555559E-2</v>
          </cell>
          <cell r="R18">
            <v>202</v>
          </cell>
          <cell r="S18">
            <v>205</v>
          </cell>
          <cell r="T18">
            <v>2.952807320023787E-3</v>
          </cell>
          <cell r="U18">
            <v>40.200000000000003</v>
          </cell>
          <cell r="V18">
            <v>29.7</v>
          </cell>
          <cell r="W18">
            <v>34.950000000000003</v>
          </cell>
          <cell r="X18">
            <v>41.65</v>
          </cell>
          <cell r="Y18">
            <v>0.83913565426170478</v>
          </cell>
          <cell r="Z18">
            <v>2.4778059023969116E-3</v>
          </cell>
          <cell r="AA18">
            <v>-0.19170243204577964</v>
          </cell>
          <cell r="AB18">
            <v>-4.7500141762687564E-4</v>
          </cell>
          <cell r="AC18">
            <v>3.8580554137928685E-2</v>
          </cell>
          <cell r="AD18">
            <v>3.5</v>
          </cell>
          <cell r="AE18">
            <v>1</v>
          </cell>
          <cell r="AF18">
            <v>48</v>
          </cell>
          <cell r="AG18">
            <v>0.7142857142857143</v>
          </cell>
          <cell r="AH18">
            <v>7.2916666666666671E-2</v>
          </cell>
          <cell r="AI18">
            <v>5.2083333333333336E-2</v>
          </cell>
        </row>
        <row r="19">
          <cell r="B19" t="str">
            <v>D</v>
          </cell>
          <cell r="C19">
            <v>0.05</v>
          </cell>
          <cell r="D19">
            <v>0.06</v>
          </cell>
          <cell r="E19">
            <v>4.4999999999999998E-2</v>
          </cell>
          <cell r="F19">
            <v>0.06</v>
          </cell>
          <cell r="G19">
            <v>3.2000000000000001E-2</v>
          </cell>
          <cell r="I19">
            <v>0.71</v>
          </cell>
          <cell r="J19">
            <v>0.65</v>
          </cell>
          <cell r="K19">
            <v>0.65</v>
          </cell>
          <cell r="L19">
            <v>0.33000000000000007</v>
          </cell>
          <cell r="M19">
            <v>0.13500000000000001</v>
          </cell>
          <cell r="N19">
            <v>0.15</v>
          </cell>
          <cell r="O19">
            <v>0.14000000000000001</v>
          </cell>
          <cell r="P19">
            <v>0.14166666666666669</v>
          </cell>
          <cell r="Q19">
            <v>4.6750000000000021E-2</v>
          </cell>
          <cell r="R19">
            <v>570</v>
          </cell>
          <cell r="S19">
            <v>585</v>
          </cell>
          <cell r="T19">
            <v>5.2086151973560479E-3</v>
          </cell>
          <cell r="U19">
            <v>52.7</v>
          </cell>
          <cell r="V19">
            <v>42.1</v>
          </cell>
          <cell r="W19">
            <v>47.400000000000006</v>
          </cell>
          <cell r="X19">
            <v>22.05</v>
          </cell>
          <cell r="Y19">
            <v>2.1496598639455784</v>
          </cell>
          <cell r="Z19">
            <v>1.1196751036493273E-2</v>
          </cell>
          <cell r="AA19">
            <v>0.53481012658227844</v>
          </cell>
          <cell r="AB19">
            <v>5.9881358391372244E-3</v>
          </cell>
          <cell r="AC19">
            <v>5.2738135839137244E-2</v>
          </cell>
          <cell r="AD19">
            <v>3.75</v>
          </cell>
          <cell r="AE19">
            <v>2.4500000000000002</v>
          </cell>
          <cell r="AF19">
            <v>26.5</v>
          </cell>
          <cell r="AG19">
            <v>0.34666666666666657</v>
          </cell>
          <cell r="AH19">
            <v>0.14150943396226415</v>
          </cell>
          <cell r="AI19">
            <v>4.9056603773584888E-2</v>
          </cell>
        </row>
        <row r="20">
          <cell r="B20" t="str">
            <v>DPL</v>
          </cell>
          <cell r="C20" t="str">
            <v>NA</v>
          </cell>
          <cell r="D20">
            <v>7.0000000000000007E-2</v>
          </cell>
          <cell r="E20">
            <v>5.5E-2</v>
          </cell>
          <cell r="F20">
            <v>5.5E-2</v>
          </cell>
          <cell r="G20">
            <v>7.0000000000000007E-2</v>
          </cell>
          <cell r="I20">
            <v>0.57999999999999996</v>
          </cell>
          <cell r="J20">
            <v>0.57999999999999996</v>
          </cell>
          <cell r="K20">
            <v>0.53</v>
          </cell>
          <cell r="L20">
            <v>0.43666666666666665</v>
          </cell>
          <cell r="M20">
            <v>0.21</v>
          </cell>
          <cell r="N20">
            <v>0.21</v>
          </cell>
          <cell r="O20">
            <v>0.22</v>
          </cell>
          <cell r="P20">
            <v>0.21333333333333335</v>
          </cell>
          <cell r="Q20">
            <v>9.3155555555555561E-2</v>
          </cell>
          <cell r="R20">
            <v>115</v>
          </cell>
          <cell r="S20">
            <v>110</v>
          </cell>
          <cell r="T20">
            <v>-8.8509501835801752E-3</v>
          </cell>
          <cell r="U20">
            <v>30.5</v>
          </cell>
          <cell r="V20">
            <v>25.4</v>
          </cell>
          <cell r="W20">
            <v>27.95</v>
          </cell>
          <cell r="X20">
            <v>11.5</v>
          </cell>
          <cell r="Y20">
            <v>2.4304347826086956</v>
          </cell>
          <cell r="Z20">
            <v>-2.1511657185310076E-2</v>
          </cell>
          <cell r="AA20">
            <v>0.58855098389982108</v>
          </cell>
          <cell r="AB20">
            <v>-1.2660707001729901E-2</v>
          </cell>
          <cell r="AC20">
            <v>8.049484855382566E-2</v>
          </cell>
          <cell r="AD20">
            <v>3.05</v>
          </cell>
          <cell r="AE20">
            <v>1.6</v>
          </cell>
          <cell r="AF20">
            <v>14.1</v>
          </cell>
          <cell r="AG20">
            <v>0.47540983606557374</v>
          </cell>
          <cell r="AH20">
            <v>0.21631205673758863</v>
          </cell>
          <cell r="AI20">
            <v>0.1028368794326241</v>
          </cell>
        </row>
        <row r="21">
          <cell r="B21" t="str">
            <v>DTE</v>
          </cell>
          <cell r="C21">
            <v>4.2000000000000003E-2</v>
          </cell>
          <cell r="D21">
            <v>3.5000000000000003E-2</v>
          </cell>
          <cell r="E21">
            <v>4.4999999999999998E-2</v>
          </cell>
          <cell r="F21">
            <v>0.04</v>
          </cell>
          <cell r="G21">
            <v>3.44E-2</v>
          </cell>
          <cell r="I21">
            <v>0.63</v>
          </cell>
          <cell r="J21">
            <v>0.63</v>
          </cell>
          <cell r="K21">
            <v>0.63</v>
          </cell>
          <cell r="L21">
            <v>0.37</v>
          </cell>
          <cell r="M21">
            <v>0.09</v>
          </cell>
          <cell r="N21">
            <v>0.09</v>
          </cell>
          <cell r="O21">
            <v>0.09</v>
          </cell>
          <cell r="P21">
            <v>9.0000000000000011E-2</v>
          </cell>
          <cell r="Q21">
            <v>3.3300000000000003E-2</v>
          </cell>
          <cell r="R21">
            <v>170</v>
          </cell>
          <cell r="S21">
            <v>174</v>
          </cell>
          <cell r="T21">
            <v>4.6622068574093678E-3</v>
          </cell>
          <cell r="U21">
            <v>52.8</v>
          </cell>
          <cell r="V21">
            <v>43.2</v>
          </cell>
          <cell r="W21">
            <v>48</v>
          </cell>
          <cell r="X21">
            <v>42.3</v>
          </cell>
          <cell r="Y21">
            <v>1.1347517730496455</v>
          </cell>
          <cell r="Z21">
            <v>5.290447497769496E-3</v>
          </cell>
          <cell r="AA21">
            <v>0.11875000000000002</v>
          </cell>
          <cell r="AB21">
            <v>6.2824064036012773E-4</v>
          </cell>
          <cell r="AC21">
            <v>3.3928240640360131E-2</v>
          </cell>
          <cell r="AD21">
            <v>4.25</v>
          </cell>
          <cell r="AE21">
            <v>2.7</v>
          </cell>
          <cell r="AF21">
            <v>46.5</v>
          </cell>
          <cell r="AG21">
            <v>0.3647058823529411</v>
          </cell>
          <cell r="AH21">
            <v>9.1397849462365593E-2</v>
          </cell>
          <cell r="AI21">
            <v>3.3333333333333326E-2</v>
          </cell>
        </row>
        <row r="22">
          <cell r="B22" t="str">
            <v>DUK</v>
          </cell>
          <cell r="C22">
            <v>4.4999999999999998E-2</v>
          </cell>
          <cell r="D22">
            <v>2.5000000000000001E-2</v>
          </cell>
          <cell r="E22">
            <v>0.06</v>
          </cell>
          <cell r="F22">
            <v>0.02</v>
          </cell>
          <cell r="G22">
            <v>4.0500000000000001E-2</v>
          </cell>
          <cell r="I22">
            <v>0.7</v>
          </cell>
          <cell r="J22">
            <v>0.69</v>
          </cell>
          <cell r="K22">
            <v>0.65</v>
          </cell>
          <cell r="L22">
            <v>0.31999999999999995</v>
          </cell>
          <cell r="M22">
            <v>0.08</v>
          </cell>
          <cell r="N22">
            <v>8.5000000000000006E-2</v>
          </cell>
          <cell r="O22">
            <v>8.5000000000000006E-2</v>
          </cell>
          <cell r="P22">
            <v>8.3333333333333329E-2</v>
          </cell>
          <cell r="Q22">
            <v>2.6666666666666661E-2</v>
          </cell>
          <cell r="R22">
            <v>1336</v>
          </cell>
          <cell r="S22">
            <v>1339</v>
          </cell>
          <cell r="T22">
            <v>4.4869895418986339E-4</v>
          </cell>
          <cell r="U22">
            <v>21</v>
          </cell>
          <cell r="V22">
            <v>16.899999999999999</v>
          </cell>
          <cell r="W22">
            <v>18.95</v>
          </cell>
          <cell r="X22">
            <v>17.7</v>
          </cell>
          <cell r="Y22">
            <v>1.0706214689265536</v>
          </cell>
          <cell r="Z22">
            <v>4.8038673344055993E-4</v>
          </cell>
          <cell r="AA22">
            <v>6.5963060686015762E-2</v>
          </cell>
          <cell r="AB22">
            <v>3.1687779250696532E-5</v>
          </cell>
          <cell r="AC22">
            <v>2.6698354445917359E-2</v>
          </cell>
          <cell r="AD22">
            <v>1.65</v>
          </cell>
          <cell r="AE22">
            <v>1.07</v>
          </cell>
          <cell r="AF22">
            <v>19.25</v>
          </cell>
          <cell r="AG22">
            <v>0.35151515151515145</v>
          </cell>
          <cell r="AH22">
            <v>8.5714285714285715E-2</v>
          </cell>
          <cell r="AI22">
            <v>3.0129870129870125E-2</v>
          </cell>
        </row>
        <row r="23">
          <cell r="B23" t="str">
            <v>EIX</v>
          </cell>
          <cell r="C23">
            <v>0.05</v>
          </cell>
          <cell r="D23">
            <v>4.4999999999999998E-2</v>
          </cell>
          <cell r="E23" t="str">
            <v>NA</v>
          </cell>
          <cell r="F23">
            <v>0.02</v>
          </cell>
          <cell r="G23">
            <v>2.9000000000000001E-2</v>
          </cell>
          <cell r="I23">
            <v>0.5</v>
          </cell>
          <cell r="J23">
            <v>0.49</v>
          </cell>
          <cell r="K23">
            <v>0.46</v>
          </cell>
          <cell r="L23">
            <v>0.51666666666666661</v>
          </cell>
          <cell r="M23">
            <v>0.08</v>
          </cell>
          <cell r="N23">
            <v>8.5000000000000006E-2</v>
          </cell>
          <cell r="O23">
            <v>0.08</v>
          </cell>
          <cell r="P23">
            <v>8.1666666666666665E-2</v>
          </cell>
          <cell r="Q23">
            <v>4.2194444444444437E-2</v>
          </cell>
          <cell r="R23">
            <v>325.81</v>
          </cell>
          <cell r="S23">
            <v>325.81</v>
          </cell>
          <cell r="T23">
            <v>0</v>
          </cell>
          <cell r="U23">
            <v>40.200000000000003</v>
          </cell>
          <cell r="V23">
            <v>32.6</v>
          </cell>
          <cell r="W23">
            <v>36.400000000000006</v>
          </cell>
          <cell r="X23">
            <v>35.299999999999997</v>
          </cell>
          <cell r="Y23">
            <v>1.0311614730878189</v>
          </cell>
          <cell r="Z23">
            <v>0</v>
          </cell>
          <cell r="AA23">
            <v>3.0219780219780445E-2</v>
          </cell>
          <cell r="AB23">
            <v>0</v>
          </cell>
          <cell r="AC23">
            <v>4.2194444444444437E-2</v>
          </cell>
          <cell r="AD23">
            <v>3.25</v>
          </cell>
          <cell r="AE23">
            <v>1.4</v>
          </cell>
          <cell r="AF23">
            <v>40.25</v>
          </cell>
          <cell r="AG23">
            <v>0.56923076923076921</v>
          </cell>
          <cell r="AH23">
            <v>8.0745341614906832E-2</v>
          </cell>
          <cell r="AI23">
            <v>4.5962732919254658E-2</v>
          </cell>
        </row>
        <row r="24">
          <cell r="B24" t="str">
            <v>EE</v>
          </cell>
          <cell r="C24" t="str">
            <v>NA</v>
          </cell>
          <cell r="D24">
            <v>7.0000000000000007E-2</v>
          </cell>
          <cell r="E24">
            <v>7.4999999999999997E-2</v>
          </cell>
          <cell r="F24" t="str">
            <v>NMF</v>
          </cell>
          <cell r="G24">
            <v>3.6999999999999998E-2</v>
          </cell>
          <cell r="I24">
            <v>0.26</v>
          </cell>
          <cell r="J24">
            <v>0.39</v>
          </cell>
          <cell r="K24">
            <v>0.42</v>
          </cell>
          <cell r="L24">
            <v>0.64333333333333331</v>
          </cell>
          <cell r="M24">
            <v>0.125</v>
          </cell>
          <cell r="N24">
            <v>0.115</v>
          </cell>
          <cell r="O24">
            <v>0.115</v>
          </cell>
          <cell r="P24">
            <v>0.11833333333333333</v>
          </cell>
          <cell r="Q24">
            <v>7.612777777777778E-2</v>
          </cell>
          <cell r="R24">
            <v>40.5</v>
          </cell>
          <cell r="S24">
            <v>39</v>
          </cell>
          <cell r="T24">
            <v>-7.5196504874270875E-3</v>
          </cell>
          <cell r="U24">
            <v>35.700000000000003</v>
          </cell>
          <cell r="V24">
            <v>26.7</v>
          </cell>
          <cell r="W24">
            <v>31.200000000000003</v>
          </cell>
          <cell r="X24">
            <v>25.5</v>
          </cell>
          <cell r="Y24">
            <v>1.223529411764706</v>
          </cell>
          <cell r="Z24">
            <v>-9.2005135375578494E-3</v>
          </cell>
          <cell r="AA24">
            <v>0.18269230769230771</v>
          </cell>
          <cell r="AB24">
            <v>-1.6808630501307612E-3</v>
          </cell>
          <cell r="AC24">
            <v>7.4446914727647015E-2</v>
          </cell>
          <cell r="AD24">
            <v>2.75</v>
          </cell>
          <cell r="AE24">
            <v>1.2</v>
          </cell>
          <cell r="AF24">
            <v>25.5</v>
          </cell>
          <cell r="AG24">
            <v>0.56363636363636371</v>
          </cell>
          <cell r="AH24">
            <v>0.10784313725490197</v>
          </cell>
          <cell r="AI24">
            <v>6.0784313725490209E-2</v>
          </cell>
        </row>
        <row r="25">
          <cell r="B25" t="str">
            <v>EDE</v>
          </cell>
          <cell r="C25">
            <v>8.8999999999999996E-2</v>
          </cell>
          <cell r="D25">
            <v>0.02</v>
          </cell>
          <cell r="E25">
            <v>7.0000000000000007E-2</v>
          </cell>
          <cell r="F25" t="str">
            <v>NA</v>
          </cell>
          <cell r="G25">
            <v>0.10199999999999999</v>
          </cell>
          <cell r="I25">
            <v>0.51</v>
          </cell>
          <cell r="J25">
            <v>0.87</v>
          </cell>
          <cell r="K25">
            <v>0.7</v>
          </cell>
          <cell r="L25">
            <v>0.30666666666666664</v>
          </cell>
          <cell r="M25">
            <v>7.4999999999999997E-2</v>
          </cell>
          <cell r="N25">
            <v>7.0000000000000007E-2</v>
          </cell>
          <cell r="O25">
            <v>9.5000000000000001E-2</v>
          </cell>
          <cell r="P25">
            <v>0.08</v>
          </cell>
          <cell r="Q25">
            <v>2.4533333333333331E-2</v>
          </cell>
          <cell r="R25">
            <v>42.25</v>
          </cell>
          <cell r="S25">
            <v>43</v>
          </cell>
          <cell r="T25">
            <v>3.5253518649858151E-3</v>
          </cell>
          <cell r="U25">
            <v>23.3</v>
          </cell>
          <cell r="V25">
            <v>18</v>
          </cell>
          <cell r="W25">
            <v>20.65</v>
          </cell>
          <cell r="X25">
            <v>16.55</v>
          </cell>
          <cell r="Y25">
            <v>1.2477341389728096</v>
          </cell>
          <cell r="Z25">
            <v>4.3987018738342641E-3</v>
          </cell>
          <cell r="AA25">
            <v>0.198547215496368</v>
          </cell>
          <cell r="AB25">
            <v>8.7335000884844938E-4</v>
          </cell>
          <cell r="AC25">
            <v>2.5406683342181779E-2</v>
          </cell>
          <cell r="AD25">
            <v>1.75</v>
          </cell>
          <cell r="AE25">
            <v>1.2</v>
          </cell>
          <cell r="AF25">
            <v>17.75</v>
          </cell>
          <cell r="AG25">
            <v>0.31428571428571428</v>
          </cell>
          <cell r="AH25">
            <v>9.8591549295774641E-2</v>
          </cell>
          <cell r="AI25">
            <v>3.0985915492957743E-2</v>
          </cell>
        </row>
        <row r="26">
          <cell r="B26" t="str">
            <v>ETR</v>
          </cell>
          <cell r="C26" t="str">
            <v>NA</v>
          </cell>
          <cell r="D26">
            <v>6.5000000000000002E-2</v>
          </cell>
          <cell r="E26">
            <v>1.4999999999999999E-2</v>
          </cell>
          <cell r="F26">
            <v>2.5000000000000001E-2</v>
          </cell>
          <cell r="G26" t="str">
            <v>NA</v>
          </cell>
          <cell r="I26">
            <v>0.5</v>
          </cell>
          <cell r="J26">
            <v>0.49</v>
          </cell>
          <cell r="K26">
            <v>0.5</v>
          </cell>
          <cell r="L26">
            <v>0.50333333333333341</v>
          </cell>
          <cell r="M26">
            <v>0.13500000000000001</v>
          </cell>
          <cell r="N26">
            <v>0.13</v>
          </cell>
          <cell r="O26">
            <v>0.115</v>
          </cell>
          <cell r="P26">
            <v>0.12666666666666668</v>
          </cell>
          <cell r="Q26">
            <v>6.3755555555555565E-2</v>
          </cell>
          <cell r="R26">
            <v>172</v>
          </cell>
          <cell r="S26">
            <v>172</v>
          </cell>
          <cell r="T26">
            <v>0</v>
          </cell>
          <cell r="U26">
            <v>74.5</v>
          </cell>
          <cell r="V26">
            <v>57.6</v>
          </cell>
          <cell r="W26">
            <v>66.05</v>
          </cell>
          <cell r="X26">
            <v>53.8</v>
          </cell>
          <cell r="Y26">
            <v>1.2276951672862453</v>
          </cell>
          <cell r="Z26">
            <v>0</v>
          </cell>
          <cell r="AA26">
            <v>0.18546555639666917</v>
          </cell>
          <cell r="AB26">
            <v>0</v>
          </cell>
          <cell r="AC26">
            <v>6.3755555555555565E-2</v>
          </cell>
          <cell r="AD26">
            <v>7</v>
          </cell>
          <cell r="AE26">
            <v>3.6</v>
          </cell>
          <cell r="AF26">
            <v>65</v>
          </cell>
          <cell r="AG26">
            <v>0.48571428571428565</v>
          </cell>
          <cell r="AH26">
            <v>0.1076923076923077</v>
          </cell>
          <cell r="AI26">
            <v>5.2307692307692305E-2</v>
          </cell>
        </row>
        <row r="27">
          <cell r="B27" t="str">
            <v>EXC</v>
          </cell>
          <cell r="C27" t="str">
            <v>NA</v>
          </cell>
          <cell r="D27">
            <v>5.5E-2</v>
          </cell>
          <cell r="E27" t="str">
            <v>NA</v>
          </cell>
          <cell r="F27" t="str">
            <v>Nil</v>
          </cell>
          <cell r="G27" t="str">
            <v>NA</v>
          </cell>
          <cell r="I27">
            <v>0.56999999999999995</v>
          </cell>
          <cell r="J27">
            <v>0.72</v>
          </cell>
          <cell r="K27">
            <v>0.55000000000000004</v>
          </cell>
          <cell r="L27">
            <v>0.3866666666666666</v>
          </cell>
          <cell r="M27">
            <v>0.16500000000000001</v>
          </cell>
          <cell r="N27">
            <v>0.125</v>
          </cell>
          <cell r="O27">
            <v>0.15</v>
          </cell>
          <cell r="P27">
            <v>0.1466666666666667</v>
          </cell>
          <cell r="Q27">
            <v>5.6711111111111115E-2</v>
          </cell>
          <cell r="R27">
            <v>664</v>
          </cell>
          <cell r="S27">
            <v>630</v>
          </cell>
          <cell r="T27">
            <v>-1.0457403164982559E-2</v>
          </cell>
          <cell r="U27">
            <v>45.4</v>
          </cell>
          <cell r="V27">
            <v>39.1</v>
          </cell>
          <cell r="W27">
            <v>42.25</v>
          </cell>
          <cell r="X27">
            <v>22.9</v>
          </cell>
          <cell r="Y27">
            <v>1.8449781659388647</v>
          </cell>
          <cell r="Z27">
            <v>-1.9293680511812801E-2</v>
          </cell>
          <cell r="AA27">
            <v>0.4579881656804734</v>
          </cell>
          <cell r="AB27">
            <v>-8.8362773468302416E-3</v>
          </cell>
          <cell r="AC27">
            <v>4.7874833764280873E-2</v>
          </cell>
          <cell r="AD27">
            <v>3.75</v>
          </cell>
          <cell r="AE27">
            <v>2.1</v>
          </cell>
          <cell r="AF27">
            <v>25.75</v>
          </cell>
          <cell r="AG27">
            <v>0.43999999999999995</v>
          </cell>
          <cell r="AH27">
            <v>0.14563106796116504</v>
          </cell>
          <cell r="AI27">
            <v>6.407766990291261E-2</v>
          </cell>
        </row>
        <row r="28">
          <cell r="B28" t="str">
            <v>FE</v>
          </cell>
          <cell r="C28">
            <v>0.01</v>
          </cell>
          <cell r="D28">
            <v>0.05</v>
          </cell>
          <cell r="E28">
            <v>5.0000000000000001E-3</v>
          </cell>
          <cell r="F28">
            <v>5.0000000000000001E-3</v>
          </cell>
          <cell r="G28">
            <v>1.3299999999999999E-2</v>
          </cell>
          <cell r="I28">
            <v>0.9</v>
          </cell>
          <cell r="J28">
            <v>0.65</v>
          </cell>
          <cell r="K28">
            <v>0.63</v>
          </cell>
          <cell r="L28">
            <v>0.27333333333333332</v>
          </cell>
          <cell r="M28">
            <v>7.4999999999999997E-2</v>
          </cell>
          <cell r="N28">
            <v>0.105</v>
          </cell>
          <cell r="O28">
            <v>0.1</v>
          </cell>
          <cell r="P28">
            <v>9.3333333333333338E-2</v>
          </cell>
          <cell r="Q28">
            <v>2.5511111111111109E-2</v>
          </cell>
          <cell r="R28">
            <v>418.22</v>
          </cell>
          <cell r="S28">
            <v>418.22</v>
          </cell>
          <cell r="T28">
            <v>0</v>
          </cell>
          <cell r="U28">
            <v>46.5</v>
          </cell>
          <cell r="V28">
            <v>36.1</v>
          </cell>
          <cell r="W28">
            <v>41.3</v>
          </cell>
          <cell r="X28">
            <v>33.299999999999997</v>
          </cell>
          <cell r="Y28">
            <v>1.2402402402402402</v>
          </cell>
          <cell r="Z28">
            <v>0</v>
          </cell>
          <cell r="AA28">
            <v>0.19370460048426141</v>
          </cell>
          <cell r="AB28">
            <v>0</v>
          </cell>
          <cell r="AC28">
            <v>2.5511111111111109E-2</v>
          </cell>
          <cell r="AD28">
            <v>3.75</v>
          </cell>
          <cell r="AE28">
            <v>2.2999999999999998</v>
          </cell>
          <cell r="AF28">
            <v>37.25</v>
          </cell>
          <cell r="AG28">
            <v>0.38666666666666671</v>
          </cell>
          <cell r="AH28">
            <v>0.10067114093959731</v>
          </cell>
          <cell r="AI28">
            <v>3.8926174496644296E-2</v>
          </cell>
        </row>
        <row r="29">
          <cell r="B29" t="str">
            <v>GXP</v>
          </cell>
          <cell r="C29">
            <v>6.5000000000000002E-2</v>
          </cell>
          <cell r="D29">
            <v>0.02</v>
          </cell>
          <cell r="E29">
            <v>0.06</v>
          </cell>
          <cell r="F29" t="str">
            <v>Nil</v>
          </cell>
          <cell r="G29">
            <v>4.1000000000000002E-2</v>
          </cell>
          <cell r="I29">
            <v>0.68</v>
          </cell>
          <cell r="J29">
            <v>0.56999999999999995</v>
          </cell>
          <cell r="K29">
            <v>0.62</v>
          </cell>
          <cell r="L29">
            <v>0.37666666666666659</v>
          </cell>
          <cell r="M29">
            <v>5.5E-2</v>
          </cell>
          <cell r="N29">
            <v>6.5000000000000002E-2</v>
          </cell>
          <cell r="O29">
            <v>7.4999999999999997E-2</v>
          </cell>
          <cell r="P29">
            <v>6.5000000000000002E-2</v>
          </cell>
          <cell r="Q29">
            <v>2.4483333333333329E-2</v>
          </cell>
          <cell r="R29">
            <v>155</v>
          </cell>
          <cell r="S29">
            <v>155</v>
          </cell>
          <cell r="T29">
            <v>0</v>
          </cell>
          <cell r="U29">
            <v>21.3</v>
          </cell>
          <cell r="V29">
            <v>16.3</v>
          </cell>
          <cell r="W29">
            <v>18.8</v>
          </cell>
          <cell r="X29">
            <v>21.5</v>
          </cell>
          <cell r="Y29">
            <v>0.87441860465116283</v>
          </cell>
          <cell r="Z29">
            <v>0</v>
          </cell>
          <cell r="AA29">
            <v>-0.1436170212765957</v>
          </cell>
          <cell r="AB29">
            <v>0</v>
          </cell>
          <cell r="AC29">
            <v>2.4483333333333329E-2</v>
          </cell>
          <cell r="AD29">
            <v>1.75</v>
          </cell>
          <cell r="AE29">
            <v>1.1000000000000001</v>
          </cell>
          <cell r="AF29">
            <v>23.5</v>
          </cell>
          <cell r="AG29">
            <v>0.37142857142857133</v>
          </cell>
          <cell r="AH29">
            <v>7.4468085106382975E-2</v>
          </cell>
          <cell r="AI29">
            <v>2.7659574468085098E-2</v>
          </cell>
        </row>
        <row r="30">
          <cell r="B30" t="str">
            <v>HE</v>
          </cell>
          <cell r="C30">
            <v>8.5999999999999993E-2</v>
          </cell>
          <cell r="D30">
            <v>2.5000000000000001E-2</v>
          </cell>
          <cell r="E30">
            <v>0.11</v>
          </cell>
          <cell r="F30">
            <v>0.01</v>
          </cell>
          <cell r="G30">
            <v>0.13469999999999999</v>
          </cell>
          <cell r="I30">
            <v>0.95</v>
          </cell>
          <cell r="J30">
            <v>0.86</v>
          </cell>
          <cell r="K30">
            <v>0.67</v>
          </cell>
          <cell r="L30">
            <v>0.17333333333333334</v>
          </cell>
          <cell r="M30">
            <v>0.08</v>
          </cell>
          <cell r="N30">
            <v>0.09</v>
          </cell>
          <cell r="O30">
            <v>0.105</v>
          </cell>
          <cell r="P30">
            <v>9.166666666666666E-2</v>
          </cell>
          <cell r="Q30">
            <v>1.588888888888889E-2</v>
          </cell>
          <cell r="R30">
            <v>96</v>
          </cell>
          <cell r="S30">
            <v>108</v>
          </cell>
          <cell r="T30">
            <v>2.3836255539609663E-2</v>
          </cell>
          <cell r="U30">
            <v>26.4</v>
          </cell>
          <cell r="V30">
            <v>20.6</v>
          </cell>
          <cell r="W30">
            <v>23.5</v>
          </cell>
          <cell r="X30">
            <v>16.05</v>
          </cell>
          <cell r="Y30">
            <v>1.4641744548286604</v>
          </cell>
          <cell r="Z30">
            <v>3.4900436459864612E-2</v>
          </cell>
          <cell r="AA30">
            <v>0.31702127659574464</v>
          </cell>
          <cell r="AB30">
            <v>1.106418092025495E-2</v>
          </cell>
          <cell r="AC30">
            <v>2.6953069809143838E-2</v>
          </cell>
          <cell r="AD30">
            <v>2</v>
          </cell>
          <cell r="AE30">
            <v>1.3</v>
          </cell>
          <cell r="AF30">
            <v>18</v>
          </cell>
          <cell r="AG30">
            <v>0.35</v>
          </cell>
          <cell r="AH30">
            <v>0.1111111111111111</v>
          </cell>
          <cell r="AI30">
            <v>3.8888888888888883E-2</v>
          </cell>
        </row>
        <row r="31">
          <cell r="B31" t="str">
            <v>IDA</v>
          </cell>
          <cell r="C31">
            <v>4.7E-2</v>
          </cell>
          <cell r="D31">
            <v>0.05</v>
          </cell>
          <cell r="E31">
            <v>0.04</v>
          </cell>
          <cell r="F31">
            <v>0.04</v>
          </cell>
          <cell r="G31">
            <v>4.4999999999999998E-2</v>
          </cell>
          <cell r="I31">
            <v>0.39</v>
          </cell>
          <cell r="J31">
            <v>0.39</v>
          </cell>
          <cell r="K31">
            <v>0.45</v>
          </cell>
          <cell r="L31">
            <v>0.59000000000000008</v>
          </cell>
          <cell r="M31">
            <v>9.5000000000000001E-2</v>
          </cell>
          <cell r="N31">
            <v>0.09</v>
          </cell>
          <cell r="O31">
            <v>8.5000000000000006E-2</v>
          </cell>
          <cell r="P31">
            <v>9.0000000000000011E-2</v>
          </cell>
          <cell r="Q31">
            <v>5.3100000000000015E-2</v>
          </cell>
          <cell r="R31">
            <v>50.5</v>
          </cell>
          <cell r="S31">
            <v>51</v>
          </cell>
          <cell r="T31">
            <v>1.9724019192550735E-3</v>
          </cell>
          <cell r="U31">
            <v>40.700000000000003</v>
          </cell>
          <cell r="V31">
            <v>33.9</v>
          </cell>
          <cell r="W31">
            <v>37.299999999999997</v>
          </cell>
          <cell r="X31">
            <v>33.65</v>
          </cell>
          <cell r="Y31">
            <v>1.1084695393759287</v>
          </cell>
          <cell r="Z31">
            <v>2.1863474469008691E-3</v>
          </cell>
          <cell r="AA31">
            <v>9.7855227882037599E-2</v>
          </cell>
          <cell r="AB31">
            <v>2.1394552764579565E-4</v>
          </cell>
          <cell r="AC31">
            <v>5.331394552764581E-2</v>
          </cell>
          <cell r="AD31">
            <v>3.3</v>
          </cell>
          <cell r="AE31">
            <v>1.5</v>
          </cell>
          <cell r="AF31">
            <v>39.200000000000003</v>
          </cell>
          <cell r="AG31">
            <v>0.54545454545454541</v>
          </cell>
          <cell r="AH31">
            <v>8.4183673469387738E-2</v>
          </cell>
          <cell r="AI31">
            <v>4.5918367346938764E-2</v>
          </cell>
        </row>
        <row r="32">
          <cell r="B32" t="str">
            <v>TEG</v>
          </cell>
          <cell r="C32">
            <v>4.4999999999999998E-2</v>
          </cell>
          <cell r="D32">
            <v>1.4999999999999999E-2</v>
          </cell>
          <cell r="E32">
            <v>0.09</v>
          </cell>
          <cell r="F32" t="str">
            <v>Nil</v>
          </cell>
          <cell r="G32">
            <v>9.4E-2</v>
          </cell>
          <cell r="I32">
            <v>0.81</v>
          </cell>
          <cell r="J32">
            <v>0.77</v>
          </cell>
          <cell r="K32">
            <v>0.69</v>
          </cell>
          <cell r="L32">
            <v>0.24333333333333329</v>
          </cell>
          <cell r="M32">
            <v>0.09</v>
          </cell>
          <cell r="N32">
            <v>0.09</v>
          </cell>
          <cell r="O32">
            <v>9.5000000000000001E-2</v>
          </cell>
          <cell r="P32">
            <v>9.1666666666666674E-2</v>
          </cell>
          <cell r="Q32">
            <v>2.2305555555555554E-2</v>
          </cell>
          <cell r="R32">
            <v>78.3</v>
          </cell>
          <cell r="S32">
            <v>78.3</v>
          </cell>
          <cell r="T32">
            <v>0</v>
          </cell>
          <cell r="U32">
            <v>54</v>
          </cell>
          <cell r="V32">
            <v>42.8</v>
          </cell>
          <cell r="W32">
            <v>48.4</v>
          </cell>
          <cell r="X32">
            <v>38.65</v>
          </cell>
          <cell r="Y32">
            <v>1.2522639068564037</v>
          </cell>
          <cell r="Z32">
            <v>0</v>
          </cell>
          <cell r="AA32">
            <v>0.20144628099173556</v>
          </cell>
          <cell r="AB32">
            <v>0</v>
          </cell>
          <cell r="AC32">
            <v>2.2305555555555554E-2</v>
          </cell>
          <cell r="AD32">
            <v>4</v>
          </cell>
          <cell r="AE32">
            <v>2.72</v>
          </cell>
          <cell r="AF32">
            <v>41.75</v>
          </cell>
          <cell r="AG32">
            <v>0.31999999999999995</v>
          </cell>
          <cell r="AH32">
            <v>9.580838323353294E-2</v>
          </cell>
          <cell r="AI32">
            <v>3.0658682634730535E-2</v>
          </cell>
        </row>
        <row r="33">
          <cell r="B33" t="str">
            <v>ITC</v>
          </cell>
          <cell r="C33">
            <v>0.16500000000000001</v>
          </cell>
          <cell r="D33">
            <v>0.105</v>
          </cell>
          <cell r="E33">
            <v>0.14000000000000001</v>
          </cell>
          <cell r="F33">
            <v>5.5E-2</v>
          </cell>
          <cell r="G33">
            <v>0.18759999999999999</v>
          </cell>
          <cell r="I33">
            <v>0.41</v>
          </cell>
          <cell r="J33">
            <v>0.37</v>
          </cell>
          <cell r="K33">
            <v>0.3</v>
          </cell>
          <cell r="L33">
            <v>0.6399999999999999</v>
          </cell>
          <cell r="M33">
            <v>0.13500000000000001</v>
          </cell>
          <cell r="N33">
            <v>0.14499999999999999</v>
          </cell>
          <cell r="O33">
            <v>0.155</v>
          </cell>
          <cell r="P33">
            <v>0.14500000000000002</v>
          </cell>
          <cell r="Q33">
            <v>9.2799999999999994E-2</v>
          </cell>
          <cell r="R33">
            <v>52.75</v>
          </cell>
          <cell r="S33">
            <v>55</v>
          </cell>
          <cell r="T33">
            <v>8.3888736214607906E-3</v>
          </cell>
          <cell r="U33">
            <v>77.3</v>
          </cell>
          <cell r="V33">
            <v>61.8</v>
          </cell>
          <cell r="W33">
            <v>69.55</v>
          </cell>
          <cell r="X33">
            <v>26.4</v>
          </cell>
          <cell r="Y33">
            <v>2.6344696969696968</v>
          </cell>
          <cell r="Z33">
            <v>2.2100233347446891E-2</v>
          </cell>
          <cell r="AA33">
            <v>0.62041696621135878</v>
          </cell>
          <cell r="AB33">
            <v>1.3711359725986102E-2</v>
          </cell>
          <cell r="AC33">
            <v>0.10651135972598609</v>
          </cell>
          <cell r="AD33">
            <v>5.5</v>
          </cell>
          <cell r="AE33">
            <v>1.7</v>
          </cell>
          <cell r="AF33">
            <v>35.75</v>
          </cell>
          <cell r="AG33">
            <v>0.69090909090909092</v>
          </cell>
          <cell r="AH33">
            <v>0.15384615384615385</v>
          </cell>
          <cell r="AI33">
            <v>0.1062937062937063</v>
          </cell>
        </row>
        <row r="34">
          <cell r="B34" t="str">
            <v>MGEE</v>
          </cell>
          <cell r="C34">
            <v>0.03</v>
          </cell>
          <cell r="D34">
            <v>0.04</v>
          </cell>
          <cell r="E34">
            <v>0.04</v>
          </cell>
          <cell r="F34">
            <v>0.02</v>
          </cell>
          <cell r="G34">
            <v>0.04</v>
          </cell>
          <cell r="I34">
            <v>0.61</v>
          </cell>
          <cell r="J34">
            <v>0.6</v>
          </cell>
          <cell r="K34">
            <v>0.55000000000000004</v>
          </cell>
          <cell r="L34">
            <v>0.41333333333333333</v>
          </cell>
          <cell r="M34">
            <v>0.105</v>
          </cell>
          <cell r="N34">
            <v>9.5000000000000001E-2</v>
          </cell>
          <cell r="O34">
            <v>0.12</v>
          </cell>
          <cell r="P34">
            <v>0.10666666666666667</v>
          </cell>
          <cell r="Q34">
            <v>4.4088888888888893E-2</v>
          </cell>
          <cell r="R34">
            <v>23.2</v>
          </cell>
          <cell r="S34">
            <v>23.5</v>
          </cell>
          <cell r="T34">
            <v>2.572932820562146E-3</v>
          </cell>
          <cell r="U34">
            <v>43.5</v>
          </cell>
          <cell r="V34">
            <v>37.1</v>
          </cell>
          <cell r="W34">
            <v>40.299999999999997</v>
          </cell>
          <cell r="X34">
            <v>27.65</v>
          </cell>
          <cell r="Y34">
            <v>1.4575045207956601</v>
          </cell>
          <cell r="Z34">
            <v>3.7500612176728566E-3</v>
          </cell>
          <cell r="AA34">
            <v>0.31389578163771714</v>
          </cell>
          <cell r="AB34">
            <v>1.1771283971107106E-3</v>
          </cell>
          <cell r="AC34">
            <v>4.5266017285999605E-2</v>
          </cell>
          <cell r="AD34">
            <v>3</v>
          </cell>
          <cell r="AE34">
            <v>1.64</v>
          </cell>
          <cell r="AF34">
            <v>26.3</v>
          </cell>
          <cell r="AG34">
            <v>0.45333333333333337</v>
          </cell>
          <cell r="AH34">
            <v>0.11406844106463879</v>
          </cell>
          <cell r="AI34">
            <v>5.1711026615969588E-2</v>
          </cell>
        </row>
        <row r="35">
          <cell r="B35" t="str">
            <v>NEE</v>
          </cell>
          <cell r="C35">
            <v>6.4000000000000001E-2</v>
          </cell>
          <cell r="D35">
            <v>6.5000000000000002E-2</v>
          </cell>
          <cell r="E35">
            <v>4.4999999999999998E-2</v>
          </cell>
          <cell r="F35">
            <v>5.5E-2</v>
          </cell>
          <cell r="G35">
            <v>5.79E-2</v>
          </cell>
          <cell r="I35">
            <v>0.53</v>
          </cell>
          <cell r="J35">
            <v>0.51</v>
          </cell>
          <cell r="K35">
            <v>0.47</v>
          </cell>
          <cell r="L35">
            <v>0.4966666666666667</v>
          </cell>
          <cell r="M35">
            <v>0.115</v>
          </cell>
          <cell r="N35">
            <v>0.12</v>
          </cell>
          <cell r="O35">
            <v>0.12</v>
          </cell>
          <cell r="P35">
            <v>0.11833333333333333</v>
          </cell>
          <cell r="Q35">
            <v>5.8772222222222226E-2</v>
          </cell>
          <cell r="R35">
            <v>425</v>
          </cell>
          <cell r="S35">
            <v>420</v>
          </cell>
          <cell r="T35">
            <v>-2.3640926502944692E-3</v>
          </cell>
          <cell r="U35">
            <v>59</v>
          </cell>
          <cell r="V35">
            <v>49</v>
          </cell>
          <cell r="W35">
            <v>54</v>
          </cell>
          <cell r="X35">
            <v>38.450000000000003</v>
          </cell>
          <cell r="Y35">
            <v>1.4044213263979193</v>
          </cell>
          <cell r="Z35">
            <v>-3.3201821356541308E-3</v>
          </cell>
          <cell r="AA35">
            <v>0.28796296296296287</v>
          </cell>
          <cell r="AB35">
            <v>-9.5608948535966145E-4</v>
          </cell>
          <cell r="AC35">
            <v>5.7816132736862563E-2</v>
          </cell>
          <cell r="AD35">
            <v>5.5</v>
          </cell>
          <cell r="AE35">
            <v>2.6</v>
          </cell>
          <cell r="AF35">
            <v>46.25</v>
          </cell>
          <cell r="AG35">
            <v>0.52727272727272734</v>
          </cell>
          <cell r="AH35">
            <v>0.11891891891891893</v>
          </cell>
          <cell r="AI35">
            <v>6.2702702702702715E-2</v>
          </cell>
        </row>
        <row r="36">
          <cell r="B36" t="str">
            <v>NU</v>
          </cell>
          <cell r="C36">
            <v>7.4999999999999997E-2</v>
          </cell>
          <cell r="D36">
            <v>0.06</v>
          </cell>
          <cell r="E36">
            <v>7.4999999999999997E-2</v>
          </cell>
          <cell r="F36">
            <v>7.0000000000000007E-2</v>
          </cell>
          <cell r="G36">
            <v>7.4300000000000005E-2</v>
          </cell>
          <cell r="I36">
            <v>0.51</v>
          </cell>
          <cell r="J36">
            <v>0.48</v>
          </cell>
          <cell r="K36">
            <v>0.47</v>
          </cell>
          <cell r="L36">
            <v>0.51333333333333342</v>
          </cell>
          <cell r="M36">
            <v>9.5000000000000001E-2</v>
          </cell>
          <cell r="N36">
            <v>0.105</v>
          </cell>
          <cell r="O36">
            <v>0.105</v>
          </cell>
          <cell r="P36">
            <v>0.10166666666666667</v>
          </cell>
          <cell r="Q36">
            <v>5.2188888888888896E-2</v>
          </cell>
          <cell r="R36">
            <v>177</v>
          </cell>
          <cell r="S36">
            <v>183</v>
          </cell>
          <cell r="T36">
            <v>6.6895598707255033E-3</v>
          </cell>
          <cell r="U36">
            <v>36.5</v>
          </cell>
          <cell r="V36">
            <v>30</v>
          </cell>
          <cell r="W36">
            <v>33.25</v>
          </cell>
          <cell r="X36">
            <v>23.95</v>
          </cell>
          <cell r="Y36">
            <v>1.3883089770354906</v>
          </cell>
          <cell r="Z36">
            <v>9.2871760209445927E-3</v>
          </cell>
          <cell r="AA36">
            <v>0.27969924812030078</v>
          </cell>
          <cell r="AB36">
            <v>2.5976161502190894E-3</v>
          </cell>
          <cell r="AC36">
            <v>5.4786505039107987E-2</v>
          </cell>
          <cell r="AD36">
            <v>3</v>
          </cell>
          <cell r="AE36">
            <v>1.4</v>
          </cell>
          <cell r="AF36">
            <v>28.75</v>
          </cell>
          <cell r="AG36">
            <v>0.53333333333333344</v>
          </cell>
          <cell r="AH36">
            <v>0.10434782608695652</v>
          </cell>
          <cell r="AI36">
            <v>5.5652173913043487E-2</v>
          </cell>
        </row>
        <row r="37">
          <cell r="B37" t="str">
            <v>NST</v>
          </cell>
          <cell r="C37">
            <v>5.7000000000000002E-2</v>
          </cell>
          <cell r="D37">
            <v>5.5E-2</v>
          </cell>
          <cell r="E37">
            <v>7.0000000000000007E-2</v>
          </cell>
          <cell r="F37">
            <v>0.06</v>
          </cell>
          <cell r="G37">
            <v>4.82E-2</v>
          </cell>
          <cell r="I37">
            <v>0.68</v>
          </cell>
          <cell r="J37">
            <v>0.66</v>
          </cell>
          <cell r="K37">
            <v>0.6</v>
          </cell>
          <cell r="L37">
            <v>0.35333333333333339</v>
          </cell>
          <cell r="M37">
            <v>0.13</v>
          </cell>
          <cell r="N37">
            <v>0.14000000000000001</v>
          </cell>
          <cell r="O37">
            <v>0.15</v>
          </cell>
          <cell r="P37">
            <v>0.14000000000000001</v>
          </cell>
          <cell r="Q37">
            <v>4.946666666666668E-2</v>
          </cell>
          <cell r="R37">
            <v>101</v>
          </cell>
          <cell r="S37">
            <v>101</v>
          </cell>
          <cell r="T37">
            <v>0</v>
          </cell>
          <cell r="U37">
            <v>47.4</v>
          </cell>
          <cell r="V37">
            <v>38.9</v>
          </cell>
          <cell r="W37">
            <v>43.15</v>
          </cell>
          <cell r="X37">
            <v>20.2</v>
          </cell>
          <cell r="Y37">
            <v>2.136138613861386</v>
          </cell>
          <cell r="Z37">
            <v>0</v>
          </cell>
          <cell r="AA37">
            <v>0.53186558516801852</v>
          </cell>
          <cell r="AB37">
            <v>0</v>
          </cell>
          <cell r="AC37">
            <v>4.946666666666668E-2</v>
          </cell>
          <cell r="AD37">
            <v>3.5</v>
          </cell>
          <cell r="AE37">
            <v>2.15</v>
          </cell>
          <cell r="AF37">
            <v>24.25</v>
          </cell>
          <cell r="AG37">
            <v>0.38571428571428579</v>
          </cell>
          <cell r="AH37">
            <v>0.14432989690721648</v>
          </cell>
          <cell r="AI37">
            <v>5.5670103092783509E-2</v>
          </cell>
        </row>
        <row r="38">
          <cell r="B38" t="str">
            <v>NVE</v>
          </cell>
          <cell r="C38">
            <v>8.7999999999999995E-2</v>
          </cell>
          <cell r="D38">
            <v>0.04</v>
          </cell>
          <cell r="E38">
            <v>9.5000000000000001E-2</v>
          </cell>
          <cell r="F38">
            <v>0.11</v>
          </cell>
          <cell r="G38">
            <v>0.1048</v>
          </cell>
          <cell r="I38">
            <v>0.63</v>
          </cell>
          <cell r="J38">
            <v>0.49</v>
          </cell>
          <cell r="K38">
            <v>0.49</v>
          </cell>
          <cell r="L38">
            <v>0.46333333333333326</v>
          </cell>
          <cell r="M38">
            <v>5.5E-2</v>
          </cell>
          <cell r="N38">
            <v>7.0000000000000007E-2</v>
          </cell>
          <cell r="O38">
            <v>0.09</v>
          </cell>
          <cell r="P38">
            <v>7.166666666666667E-2</v>
          </cell>
          <cell r="Q38">
            <v>3.3205555555555551E-2</v>
          </cell>
          <cell r="R38">
            <v>242</v>
          </cell>
          <cell r="S38">
            <v>250</v>
          </cell>
          <cell r="T38">
            <v>6.5258394446618961E-3</v>
          </cell>
          <cell r="U38">
            <v>16</v>
          </cell>
          <cell r="V38">
            <v>12.3</v>
          </cell>
          <cell r="W38">
            <v>14.15</v>
          </cell>
          <cell r="X38">
            <v>15.1</v>
          </cell>
          <cell r="Y38">
            <v>0.9370860927152318</v>
          </cell>
          <cell r="Z38">
            <v>6.1152733868851542E-3</v>
          </cell>
          <cell r="AA38">
            <v>-6.7137809187279185E-2</v>
          </cell>
          <cell r="AB38">
            <v>-4.1056605777674201E-4</v>
          </cell>
          <cell r="AC38">
            <v>3.2794989497778808E-2</v>
          </cell>
          <cell r="AD38">
            <v>1.5</v>
          </cell>
          <cell r="AE38">
            <v>0.75</v>
          </cell>
          <cell r="AF38">
            <v>17.25</v>
          </cell>
          <cell r="AG38">
            <v>0.5</v>
          </cell>
          <cell r="AH38">
            <v>8.6956521739130432E-2</v>
          </cell>
          <cell r="AI38">
            <v>4.3478260869565216E-2</v>
          </cell>
        </row>
        <row r="39">
          <cell r="B39" t="str">
            <v>OGE</v>
          </cell>
          <cell r="C39">
            <v>6.8000000000000005E-2</v>
          </cell>
          <cell r="D39">
            <v>7.4999999999999997E-2</v>
          </cell>
          <cell r="E39">
            <v>6.5000000000000002E-2</v>
          </cell>
          <cell r="F39">
            <v>0.04</v>
          </cell>
          <cell r="G39">
            <v>8.2500000000000004E-2</v>
          </cell>
          <cell r="I39">
            <v>0.41</v>
          </cell>
          <cell r="J39">
            <v>0.44</v>
          </cell>
          <cell r="K39">
            <v>0.42</v>
          </cell>
          <cell r="L39">
            <v>0.57666666666666666</v>
          </cell>
          <cell r="M39">
            <v>0.14000000000000001</v>
          </cell>
          <cell r="N39">
            <v>0.125</v>
          </cell>
          <cell r="O39">
            <v>0.12</v>
          </cell>
          <cell r="P39">
            <v>0.12833333333333333</v>
          </cell>
          <cell r="Q39">
            <v>7.4005555555555547E-2</v>
          </cell>
          <cell r="R39">
            <v>98.5</v>
          </cell>
          <cell r="S39">
            <v>100</v>
          </cell>
          <cell r="T39">
            <v>3.0273006094980737E-3</v>
          </cell>
          <cell r="U39">
            <v>53.5</v>
          </cell>
          <cell r="V39">
            <v>40.6</v>
          </cell>
          <cell r="W39">
            <v>47.05</v>
          </cell>
          <cell r="X39">
            <v>27.4</v>
          </cell>
          <cell r="Y39">
            <v>1.7171532846715329</v>
          </cell>
          <cell r="Z39">
            <v>5.198339185287751E-3</v>
          </cell>
          <cell r="AA39">
            <v>0.41764080765143463</v>
          </cell>
          <cell r="AB39">
            <v>2.1710385757896769E-3</v>
          </cell>
          <cell r="AC39">
            <v>7.6176594131345227E-2</v>
          </cell>
          <cell r="AD39">
            <v>4</v>
          </cell>
          <cell r="AE39">
            <v>1.8</v>
          </cell>
          <cell r="AF39">
            <v>33.75</v>
          </cell>
          <cell r="AG39">
            <v>0.55000000000000004</v>
          </cell>
          <cell r="AH39">
            <v>0.11851851851851852</v>
          </cell>
          <cell r="AI39">
            <v>6.5185185185185193E-2</v>
          </cell>
        </row>
        <row r="40">
          <cell r="B40" t="str">
            <v>OTTR</v>
          </cell>
          <cell r="C40">
            <v>0.05</v>
          </cell>
          <cell r="D40">
            <v>1.4999999999999999E-2</v>
          </cell>
          <cell r="E40">
            <v>0.13</v>
          </cell>
          <cell r="F40">
            <v>1.4999999999999999E-2</v>
          </cell>
          <cell r="G40">
            <v>0.05</v>
          </cell>
          <cell r="I40" t="str">
            <v>NMF</v>
          </cell>
          <cell r="J40" t="str">
            <v>NMF</v>
          </cell>
          <cell r="K40">
            <v>0.92</v>
          </cell>
          <cell r="L40">
            <v>7.999999999999996E-2</v>
          </cell>
          <cell r="M40">
            <v>0.04</v>
          </cell>
          <cell r="N40">
            <v>0.05</v>
          </cell>
          <cell r="O40">
            <v>7.0000000000000007E-2</v>
          </cell>
          <cell r="P40">
            <v>5.3333333333333337E-2</v>
          </cell>
          <cell r="Q40">
            <v>4.2666666666666651E-3</v>
          </cell>
          <cell r="R40">
            <v>38</v>
          </cell>
          <cell r="S40">
            <v>42</v>
          </cell>
          <cell r="T40">
            <v>2.0218369075211573E-2</v>
          </cell>
          <cell r="U40">
            <v>23.5</v>
          </cell>
          <cell r="V40">
            <v>18.7</v>
          </cell>
          <cell r="W40">
            <v>21.1</v>
          </cell>
          <cell r="X40">
            <v>18.399999999999999</v>
          </cell>
          <cell r="Y40">
            <v>1.1467391304347827</v>
          </cell>
          <cell r="Z40">
            <v>2.3185194972117622E-2</v>
          </cell>
          <cell r="AA40">
            <v>0.12796208530805697</v>
          </cell>
          <cell r="AB40">
            <v>2.9668258969060488E-3</v>
          </cell>
          <cell r="AC40">
            <v>7.2334925635727139E-3</v>
          </cell>
          <cell r="AD40">
            <v>1.5</v>
          </cell>
          <cell r="AE40">
            <v>1.3</v>
          </cell>
          <cell r="AF40">
            <v>20.25</v>
          </cell>
          <cell r="AG40">
            <v>0.1333333333333333</v>
          </cell>
          <cell r="AH40">
            <v>7.407407407407407E-2</v>
          </cell>
          <cell r="AI40">
            <v>9.8765432098765413E-3</v>
          </cell>
        </row>
        <row r="41">
          <cell r="B41" t="str">
            <v>POM</v>
          </cell>
          <cell r="C41">
            <v>0.04</v>
          </cell>
          <cell r="D41">
            <v>0.02</v>
          </cell>
          <cell r="E41">
            <v>2.5000000000000001E-2</v>
          </cell>
          <cell r="F41">
            <v>0.01</v>
          </cell>
          <cell r="G41">
            <v>7.4999999999999997E-2</v>
          </cell>
          <cell r="I41">
            <v>0.85</v>
          </cell>
          <cell r="J41">
            <v>0.91</v>
          </cell>
          <cell r="K41">
            <v>0.71</v>
          </cell>
          <cell r="L41">
            <v>0.17666666666666675</v>
          </cell>
          <cell r="M41">
            <v>6.5000000000000002E-2</v>
          </cell>
          <cell r="N41">
            <v>0.06</v>
          </cell>
          <cell r="O41">
            <v>7.4999999999999997E-2</v>
          </cell>
          <cell r="P41">
            <v>6.6666666666666666E-2</v>
          </cell>
          <cell r="Q41">
            <v>1.1777777777777783E-2</v>
          </cell>
          <cell r="R41">
            <v>235</v>
          </cell>
          <cell r="S41">
            <v>250</v>
          </cell>
          <cell r="T41">
            <v>1.2451968893662624E-2</v>
          </cell>
          <cell r="U41">
            <v>20.399999999999999</v>
          </cell>
          <cell r="V41">
            <v>16.600000000000001</v>
          </cell>
          <cell r="W41">
            <v>18.5</v>
          </cell>
          <cell r="X41">
            <v>20</v>
          </cell>
          <cell r="Y41">
            <v>0.92500000000000004</v>
          </cell>
          <cell r="Z41">
            <v>1.1518071226637928E-2</v>
          </cell>
          <cell r="AA41">
            <v>-8.1081081081080919E-2</v>
          </cell>
          <cell r="AB41">
            <v>-9.3389766702469507E-4</v>
          </cell>
          <cell r="AC41">
            <v>1.0843880110753087E-2</v>
          </cell>
          <cell r="AD41">
            <v>1.65</v>
          </cell>
          <cell r="AE41">
            <v>1.1599999999999999</v>
          </cell>
          <cell r="AF41">
            <v>21.2</v>
          </cell>
          <cell r="AG41">
            <v>0.29696969696969699</v>
          </cell>
          <cell r="AH41">
            <v>7.783018867924528E-2</v>
          </cell>
          <cell r="AI41">
            <v>2.3113207547169813E-2</v>
          </cell>
        </row>
        <row r="42">
          <cell r="B42" t="str">
            <v>PCG</v>
          </cell>
          <cell r="C42">
            <v>0.04</v>
          </cell>
          <cell r="D42">
            <v>5.5E-2</v>
          </cell>
          <cell r="E42">
            <v>0.06</v>
          </cell>
          <cell r="F42">
            <v>4.4999999999999998E-2</v>
          </cell>
          <cell r="G42">
            <v>1.43E-2</v>
          </cell>
          <cell r="I42">
            <v>0.66</v>
          </cell>
          <cell r="J42">
            <v>0.51</v>
          </cell>
          <cell r="K42">
            <v>0.52</v>
          </cell>
          <cell r="L42">
            <v>0.43666666666666665</v>
          </cell>
          <cell r="M42">
            <v>0.09</v>
          </cell>
          <cell r="N42">
            <v>0.11</v>
          </cell>
          <cell r="O42">
            <v>0.115</v>
          </cell>
          <cell r="P42">
            <v>0.105</v>
          </cell>
          <cell r="Q42">
            <v>4.5849999999999995E-2</v>
          </cell>
          <cell r="R42">
            <v>420</v>
          </cell>
          <cell r="S42">
            <v>425</v>
          </cell>
          <cell r="T42">
            <v>2.3696948284217534E-3</v>
          </cell>
          <cell r="U42">
            <v>48</v>
          </cell>
          <cell r="V42">
            <v>37.6</v>
          </cell>
          <cell r="W42">
            <v>42.8</v>
          </cell>
          <cell r="X42">
            <v>32</v>
          </cell>
          <cell r="Y42">
            <v>1.3374999999999999</v>
          </cell>
          <cell r="Z42">
            <v>3.1694668330140949E-3</v>
          </cell>
          <cell r="AA42">
            <v>0.25233644859813076</v>
          </cell>
          <cell r="AB42">
            <v>7.997720045923414E-4</v>
          </cell>
          <cell r="AC42">
            <v>4.6649772004592339E-2</v>
          </cell>
          <cell r="AD42">
            <v>4.25</v>
          </cell>
          <cell r="AE42">
            <v>2.2000000000000002</v>
          </cell>
          <cell r="AF42">
            <v>38</v>
          </cell>
          <cell r="AG42">
            <v>0.48235294117647054</v>
          </cell>
          <cell r="AH42">
            <v>0.1118421052631579</v>
          </cell>
          <cell r="AI42">
            <v>5.3947368421052626E-2</v>
          </cell>
        </row>
        <row r="43">
          <cell r="B43" t="str">
            <v>PNW</v>
          </cell>
          <cell r="C43">
            <v>5.2999999999999999E-2</v>
          </cell>
          <cell r="D43">
            <v>2.5000000000000001E-2</v>
          </cell>
          <cell r="E43">
            <v>0.06</v>
          </cell>
          <cell r="F43">
            <v>1.4999999999999999E-2</v>
          </cell>
          <cell r="G43">
            <v>5.5800000000000002E-2</v>
          </cell>
          <cell r="I43">
            <v>0.76</v>
          </cell>
          <cell r="J43">
            <v>0.64</v>
          </cell>
          <cell r="K43">
            <v>0.65</v>
          </cell>
          <cell r="L43">
            <v>0.31666666666666676</v>
          </cell>
          <cell r="M43">
            <v>0.08</v>
          </cell>
          <cell r="N43">
            <v>0.09</v>
          </cell>
          <cell r="O43">
            <v>0.09</v>
          </cell>
          <cell r="P43">
            <v>8.666666666666667E-2</v>
          </cell>
          <cell r="Q43">
            <v>2.7444444444444455E-2</v>
          </cell>
          <cell r="R43">
            <v>110</v>
          </cell>
          <cell r="S43">
            <v>123</v>
          </cell>
          <cell r="T43">
            <v>2.2592222391916383E-2</v>
          </cell>
          <cell r="U43">
            <v>46.4</v>
          </cell>
          <cell r="V43">
            <v>37.299999999999997</v>
          </cell>
          <cell r="W43">
            <v>41.849999999999994</v>
          </cell>
          <cell r="X43">
            <v>35.6</v>
          </cell>
          <cell r="Y43">
            <v>1.1755617977528088</v>
          </cell>
          <cell r="Z43">
            <v>2.6558553570272484E-2</v>
          </cell>
          <cell r="AA43">
            <v>0.14934289127837497</v>
          </cell>
          <cell r="AB43">
            <v>3.9663311783561007E-3</v>
          </cell>
          <cell r="AC43">
            <v>3.1410775622800556E-2</v>
          </cell>
          <cell r="AD43">
            <v>3.5</v>
          </cell>
          <cell r="AE43">
            <v>2.2999999999999998</v>
          </cell>
          <cell r="AF43">
            <v>39.25</v>
          </cell>
          <cell r="AG43">
            <v>0.34285714285714286</v>
          </cell>
          <cell r="AH43">
            <v>8.9171974522292988E-2</v>
          </cell>
          <cell r="AI43">
            <v>3.0573248407643309E-2</v>
          </cell>
        </row>
        <row r="44">
          <cell r="B44" t="str">
            <v>PNM</v>
          </cell>
          <cell r="C44">
            <v>0.16700000000000001</v>
          </cell>
          <cell r="D44">
            <v>0.03</v>
          </cell>
          <cell r="E44">
            <v>0.19500000000000001</v>
          </cell>
          <cell r="F44">
            <v>7.0000000000000007E-2</v>
          </cell>
          <cell r="G44">
            <v>0.12429999999999999</v>
          </cell>
          <cell r="I44">
            <v>0.51</v>
          </cell>
          <cell r="J44">
            <v>0.5</v>
          </cell>
          <cell r="K44">
            <v>0.54</v>
          </cell>
          <cell r="L44">
            <v>0.48333333333333328</v>
          </cell>
          <cell r="M44">
            <v>5.5E-2</v>
          </cell>
          <cell r="N44">
            <v>6.5000000000000002E-2</v>
          </cell>
          <cell r="O44">
            <v>6.5000000000000002E-2</v>
          </cell>
          <cell r="P44">
            <v>6.1666666666666668E-2</v>
          </cell>
          <cell r="Q44">
            <v>2.9805555555555554E-2</v>
          </cell>
          <cell r="R44">
            <v>87</v>
          </cell>
          <cell r="S44">
            <v>87</v>
          </cell>
          <cell r="T44">
            <v>0</v>
          </cell>
          <cell r="U44">
            <v>18.100000000000001</v>
          </cell>
          <cell r="V44">
            <v>12.8</v>
          </cell>
          <cell r="W44">
            <v>15.450000000000001</v>
          </cell>
          <cell r="X44">
            <v>18.7</v>
          </cell>
          <cell r="Y44">
            <v>0.82620320855614982</v>
          </cell>
          <cell r="Z44">
            <v>0</v>
          </cell>
          <cell r="AA44">
            <v>-0.21035598705501601</v>
          </cell>
          <cell r="AB44">
            <v>0</v>
          </cell>
          <cell r="AC44">
            <v>2.9805555555555554E-2</v>
          </cell>
          <cell r="AD44">
            <v>1.5</v>
          </cell>
          <cell r="AE44">
            <v>0.8</v>
          </cell>
          <cell r="AF44">
            <v>22.3</v>
          </cell>
          <cell r="AG44">
            <v>0.46666666666666667</v>
          </cell>
          <cell r="AH44">
            <v>6.726457399103139E-2</v>
          </cell>
          <cell r="AI44">
            <v>3.1390134529147982E-2</v>
          </cell>
        </row>
        <row r="45">
          <cell r="B45" t="str">
            <v>POR</v>
          </cell>
          <cell r="C45">
            <v>0.05</v>
          </cell>
          <cell r="D45">
            <v>3.5000000000000003E-2</v>
          </cell>
          <cell r="E45">
            <v>7.4999999999999997E-2</v>
          </cell>
          <cell r="F45">
            <v>0.03</v>
          </cell>
          <cell r="G45">
            <v>5.8799999999999998E-2</v>
          </cell>
          <cell r="I45">
            <v>0.53</v>
          </cell>
          <cell r="J45">
            <v>0.52</v>
          </cell>
          <cell r="K45">
            <v>0.52</v>
          </cell>
          <cell r="L45">
            <v>0.47666666666666668</v>
          </cell>
          <cell r="M45">
            <v>0.09</v>
          </cell>
          <cell r="N45">
            <v>0.09</v>
          </cell>
          <cell r="O45">
            <v>0.09</v>
          </cell>
          <cell r="P45">
            <v>9.0000000000000011E-2</v>
          </cell>
          <cell r="Q45">
            <v>4.2900000000000008E-2</v>
          </cell>
          <cell r="R45">
            <v>75.75</v>
          </cell>
          <cell r="S45">
            <v>76.5</v>
          </cell>
          <cell r="T45">
            <v>1.9724019192550735E-3</v>
          </cell>
          <cell r="U45">
            <v>26</v>
          </cell>
          <cell r="V45">
            <v>21.3</v>
          </cell>
          <cell r="W45">
            <v>23.65</v>
          </cell>
          <cell r="X45">
            <v>22.95</v>
          </cell>
          <cell r="Y45">
            <v>1.0305010893246187</v>
          </cell>
          <cell r="Z45">
            <v>2.0325623263783218E-3</v>
          </cell>
          <cell r="AA45">
            <v>2.9598308668076112E-2</v>
          </cell>
          <cell r="AB45">
            <v>6.016040712324843E-5</v>
          </cell>
          <cell r="AC45">
            <v>4.2960160407123256E-2</v>
          </cell>
          <cell r="AD45">
            <v>2.25</v>
          </cell>
          <cell r="AE45">
            <v>1.2</v>
          </cell>
          <cell r="AF45">
            <v>25.75</v>
          </cell>
          <cell r="AG45">
            <v>0.46666666666666667</v>
          </cell>
          <cell r="AH45">
            <v>8.7378640776699032E-2</v>
          </cell>
          <cell r="AI45">
            <v>4.0776699029126215E-2</v>
          </cell>
        </row>
        <row r="46">
          <cell r="B46" t="str">
            <v>PPL</v>
          </cell>
          <cell r="C46">
            <v>0.122</v>
          </cell>
          <cell r="D46">
            <v>9.5000000000000001E-2</v>
          </cell>
          <cell r="E46">
            <v>7.0000000000000007E-2</v>
          </cell>
          <cell r="F46">
            <v>3.5000000000000003E-2</v>
          </cell>
          <cell r="G46">
            <v>3.3799999999999997E-2</v>
          </cell>
          <cell r="I46">
            <v>0.53</v>
          </cell>
          <cell r="J46">
            <v>0.52</v>
          </cell>
          <cell r="K46">
            <v>0.55000000000000004</v>
          </cell>
          <cell r="L46">
            <v>0.46666666666666667</v>
          </cell>
          <cell r="M46">
            <v>0.125</v>
          </cell>
          <cell r="N46">
            <v>0.13</v>
          </cell>
          <cell r="O46">
            <v>0.12</v>
          </cell>
          <cell r="P46">
            <v>0.125</v>
          </cell>
          <cell r="Q46">
            <v>5.8333333333333334E-2</v>
          </cell>
          <cell r="R46">
            <v>580</v>
          </cell>
          <cell r="S46">
            <v>680</v>
          </cell>
          <cell r="T46">
            <v>3.2324379535307868E-2</v>
          </cell>
          <cell r="U46">
            <v>30.3</v>
          </cell>
          <cell r="V46">
            <v>24.1</v>
          </cell>
          <cell r="W46">
            <v>27.200000000000003</v>
          </cell>
          <cell r="X46">
            <v>20.7</v>
          </cell>
          <cell r="Y46">
            <v>1.3140096618357491</v>
          </cell>
          <cell r="Z46">
            <v>4.2474547022240301E-2</v>
          </cell>
          <cell r="AA46">
            <v>0.23897058823529427</v>
          </cell>
          <cell r="AB46">
            <v>1.0150167486932432E-2</v>
          </cell>
          <cell r="AC46">
            <v>6.8483500820265761E-2</v>
          </cell>
          <cell r="AD46">
            <v>3</v>
          </cell>
          <cell r="AE46">
            <v>1.7</v>
          </cell>
          <cell r="AF46">
            <v>26</v>
          </cell>
          <cell r="AG46">
            <v>0.43333333333333335</v>
          </cell>
          <cell r="AH46">
            <v>0.11538461538461539</v>
          </cell>
          <cell r="AI46">
            <v>0.05</v>
          </cell>
        </row>
        <row r="47">
          <cell r="B47" t="str">
            <v>PGN</v>
          </cell>
          <cell r="C47">
            <v>0.04</v>
          </cell>
          <cell r="D47">
            <v>3.5000000000000003E-2</v>
          </cell>
          <cell r="E47">
            <v>3.5000000000000003E-2</v>
          </cell>
          <cell r="F47">
            <v>0.01</v>
          </cell>
          <cell r="G47">
            <v>3.2599999999999997E-2</v>
          </cell>
          <cell r="I47">
            <v>0.8</v>
          </cell>
          <cell r="J47">
            <v>0.8</v>
          </cell>
          <cell r="K47">
            <v>0.72</v>
          </cell>
          <cell r="L47">
            <v>0.22666666666666657</v>
          </cell>
          <cell r="M47">
            <v>8.5000000000000006E-2</v>
          </cell>
          <cell r="N47">
            <v>8.5000000000000006E-2</v>
          </cell>
          <cell r="O47">
            <v>0.09</v>
          </cell>
          <cell r="P47">
            <v>8.666666666666667E-2</v>
          </cell>
          <cell r="Q47">
            <v>1.9644444444444437E-2</v>
          </cell>
          <cell r="R47">
            <v>296</v>
          </cell>
          <cell r="S47">
            <v>300</v>
          </cell>
          <cell r="T47">
            <v>2.6882108427914719E-3</v>
          </cell>
          <cell r="U47">
            <v>53.8</v>
          </cell>
          <cell r="V47">
            <v>42.1</v>
          </cell>
          <cell r="W47">
            <v>47.95</v>
          </cell>
          <cell r="X47">
            <v>36.9</v>
          </cell>
          <cell r="Y47">
            <v>1.2994579945799458</v>
          </cell>
          <cell r="Z47">
            <v>3.493217070781872E-3</v>
          </cell>
          <cell r="AA47">
            <v>0.23044838373305532</v>
          </cell>
          <cell r="AB47">
            <v>8.0500622799040025E-4</v>
          </cell>
          <cell r="AC47">
            <v>2.0449450672434838E-2</v>
          </cell>
          <cell r="AD47">
            <v>3.6</v>
          </cell>
          <cell r="AE47">
            <v>2.6</v>
          </cell>
          <cell r="AF47">
            <v>40.5</v>
          </cell>
          <cell r="AG47">
            <v>0.27777777777777779</v>
          </cell>
          <cell r="AH47">
            <v>8.8888888888888892E-2</v>
          </cell>
          <cell r="AI47">
            <v>2.469135802469136E-2</v>
          </cell>
        </row>
        <row r="48">
          <cell r="B48" t="str">
            <v>PEG</v>
          </cell>
          <cell r="C48">
            <v>0.02</v>
          </cell>
          <cell r="D48">
            <v>7.4999999999999997E-2</v>
          </cell>
          <cell r="E48">
            <v>0.01</v>
          </cell>
          <cell r="F48">
            <v>1.4999999999999999E-2</v>
          </cell>
          <cell r="G48">
            <v>1.4E-2</v>
          </cell>
          <cell r="I48">
            <v>0.49</v>
          </cell>
          <cell r="J48">
            <v>0.54</v>
          </cell>
          <cell r="K48">
            <v>0.45</v>
          </cell>
          <cell r="L48">
            <v>0.5066666666666666</v>
          </cell>
          <cell r="M48">
            <v>0.13500000000000001</v>
          </cell>
          <cell r="N48">
            <v>0.12</v>
          </cell>
          <cell r="O48">
            <v>0.125</v>
          </cell>
          <cell r="P48">
            <v>0.12666666666666668</v>
          </cell>
          <cell r="Q48">
            <v>6.4177777777777778E-2</v>
          </cell>
          <cell r="R48">
            <v>505.9</v>
          </cell>
          <cell r="S48">
            <v>505.9</v>
          </cell>
          <cell r="T48">
            <v>0</v>
          </cell>
          <cell r="U48">
            <v>35.5</v>
          </cell>
          <cell r="V48">
            <v>28</v>
          </cell>
          <cell r="W48">
            <v>31.75</v>
          </cell>
          <cell r="X48">
            <v>21.45</v>
          </cell>
          <cell r="Y48">
            <v>1.4801864801864801</v>
          </cell>
          <cell r="Z48">
            <v>0</v>
          </cell>
          <cell r="AA48">
            <v>0.32440944881889766</v>
          </cell>
          <cell r="AB48">
            <v>0</v>
          </cell>
          <cell r="AC48">
            <v>6.4177777777777778E-2</v>
          </cell>
          <cell r="AD48">
            <v>3.25</v>
          </cell>
          <cell r="AE48">
            <v>1.45</v>
          </cell>
          <cell r="AF48">
            <v>26</v>
          </cell>
          <cell r="AG48">
            <v>0.55384615384615388</v>
          </cell>
          <cell r="AH48">
            <v>0.125</v>
          </cell>
          <cell r="AI48">
            <v>6.9230769230769235E-2</v>
          </cell>
        </row>
        <row r="49">
          <cell r="B49" t="str">
            <v>SCG</v>
          </cell>
          <cell r="C49">
            <v>4.2000000000000003E-2</v>
          </cell>
          <cell r="D49">
            <v>0.05</v>
          </cell>
          <cell r="E49">
            <v>0.03</v>
          </cell>
          <cell r="F49">
            <v>0.02</v>
          </cell>
          <cell r="G49">
            <v>4.5499999999999999E-2</v>
          </cell>
          <cell r="I49">
            <v>0.64</v>
          </cell>
          <cell r="J49">
            <v>0.63</v>
          </cell>
          <cell r="K49">
            <v>0.6</v>
          </cell>
          <cell r="L49">
            <v>0.37666666666666659</v>
          </cell>
          <cell r="M49">
            <v>0.1</v>
          </cell>
          <cell r="N49">
            <v>9.5000000000000001E-2</v>
          </cell>
          <cell r="O49">
            <v>0.09</v>
          </cell>
          <cell r="P49">
            <v>9.5000000000000015E-2</v>
          </cell>
          <cell r="Q49">
            <v>3.5783333333333334E-2</v>
          </cell>
          <cell r="R49">
            <v>137</v>
          </cell>
          <cell r="S49">
            <v>155</v>
          </cell>
          <cell r="T49">
            <v>2.4996131275850209E-2</v>
          </cell>
          <cell r="U49">
            <v>43.2</v>
          </cell>
          <cell r="V49">
            <v>34.6</v>
          </cell>
          <cell r="W49">
            <v>38.900000000000006</v>
          </cell>
          <cell r="X49">
            <v>32.049999999999997</v>
          </cell>
          <cell r="Y49">
            <v>1.213728549141966</v>
          </cell>
          <cell r="Z49">
            <v>3.0338518147599795E-2</v>
          </cell>
          <cell r="AA49">
            <v>0.17609254498714677</v>
          </cell>
          <cell r="AB49">
            <v>5.3423868717495859E-3</v>
          </cell>
          <cell r="AC49">
            <v>4.112572020508292E-2</v>
          </cell>
          <cell r="AD49">
            <v>3.5</v>
          </cell>
          <cell r="AE49">
            <v>2.1</v>
          </cell>
          <cell r="AF49">
            <v>37.25</v>
          </cell>
          <cell r="AG49">
            <v>0.4</v>
          </cell>
          <cell r="AH49">
            <v>9.3959731543624164E-2</v>
          </cell>
          <cell r="AI49">
            <v>3.7583892617449668E-2</v>
          </cell>
        </row>
        <row r="50">
          <cell r="B50" t="str">
            <v>SRE</v>
          </cell>
          <cell r="C50">
            <v>7.0000000000000007E-2</v>
          </cell>
          <cell r="D50">
            <v>6.5000000000000002E-2</v>
          </cell>
          <cell r="E50">
            <v>3.5000000000000003E-2</v>
          </cell>
          <cell r="F50">
            <v>0.09</v>
          </cell>
          <cell r="G50">
            <v>7.3300000000000004E-2</v>
          </cell>
          <cell r="I50">
            <v>0.45</v>
          </cell>
          <cell r="J50">
            <v>0.46</v>
          </cell>
          <cell r="K50">
            <v>0.45</v>
          </cell>
          <cell r="L50">
            <v>0.54666666666666663</v>
          </cell>
          <cell r="M50">
            <v>0.105</v>
          </cell>
          <cell r="N50">
            <v>0.105</v>
          </cell>
          <cell r="O50">
            <v>0.105</v>
          </cell>
          <cell r="P50">
            <v>0.105</v>
          </cell>
          <cell r="Q50">
            <v>5.7399999999999993E-2</v>
          </cell>
          <cell r="R50">
            <v>242</v>
          </cell>
          <cell r="S50">
            <v>246</v>
          </cell>
          <cell r="T50">
            <v>3.2841429745344985E-3</v>
          </cell>
          <cell r="U50">
            <v>56</v>
          </cell>
          <cell r="V50">
            <v>44.8</v>
          </cell>
          <cell r="W50">
            <v>50.4</v>
          </cell>
          <cell r="X50">
            <v>43.5</v>
          </cell>
          <cell r="Y50">
            <v>1.1586206896551723</v>
          </cell>
          <cell r="Z50">
            <v>3.8050759980813495E-3</v>
          </cell>
          <cell r="AA50">
            <v>0.13690476190476186</v>
          </cell>
          <cell r="AB50">
            <v>5.2093302354685122E-4</v>
          </cell>
          <cell r="AC50">
            <v>5.7920933023546846E-2</v>
          </cell>
          <cell r="AD50">
            <v>5.5</v>
          </cell>
          <cell r="AE50">
            <v>2.5</v>
          </cell>
          <cell r="AF50">
            <v>52.25</v>
          </cell>
          <cell r="AG50">
            <v>0.54545454545454541</v>
          </cell>
          <cell r="AH50">
            <v>0.10526315789473684</v>
          </cell>
          <cell r="AI50">
            <v>5.7416267942583726E-2</v>
          </cell>
        </row>
        <row r="51">
          <cell r="B51" t="str">
            <v>SO</v>
          </cell>
          <cell r="C51">
            <v>5.0999999999999997E-2</v>
          </cell>
          <cell r="D51">
            <v>5.5E-2</v>
          </cell>
          <cell r="E51">
            <v>0.06</v>
          </cell>
          <cell r="F51">
            <v>0.04</v>
          </cell>
          <cell r="G51">
            <v>5.9200000000000003E-2</v>
          </cell>
          <cell r="I51">
            <v>0.73</v>
          </cell>
          <cell r="J51">
            <v>0.72</v>
          </cell>
          <cell r="K51">
            <v>0.68</v>
          </cell>
          <cell r="L51">
            <v>0.29000000000000004</v>
          </cell>
          <cell r="M51">
            <v>0.125</v>
          </cell>
          <cell r="N51">
            <v>0.125</v>
          </cell>
          <cell r="O51">
            <v>0.13</v>
          </cell>
          <cell r="P51">
            <v>0.12666666666666668</v>
          </cell>
          <cell r="Q51">
            <v>3.673333333333334E-2</v>
          </cell>
          <cell r="R51">
            <v>870</v>
          </cell>
          <cell r="S51">
            <v>910</v>
          </cell>
          <cell r="T51">
            <v>9.0308114972208475E-3</v>
          </cell>
          <cell r="U51">
            <v>44</v>
          </cell>
          <cell r="V51">
            <v>35.700000000000003</v>
          </cell>
          <cell r="W51">
            <v>39.85</v>
          </cell>
          <cell r="X51">
            <v>21.25</v>
          </cell>
          <cell r="Y51">
            <v>1.875294117647059</v>
          </cell>
          <cell r="Z51">
            <v>1.6935427678317686E-2</v>
          </cell>
          <cell r="AA51">
            <v>0.46675031367628617</v>
          </cell>
          <cell r="AB51">
            <v>7.9046161810968386E-3</v>
          </cell>
          <cell r="AC51">
            <v>4.4637949514430175E-2</v>
          </cell>
          <cell r="AD51">
            <v>3.25</v>
          </cell>
          <cell r="AE51">
            <v>2.2000000000000002</v>
          </cell>
          <cell r="AF51">
            <v>25</v>
          </cell>
          <cell r="AG51">
            <v>0.32307692307692304</v>
          </cell>
          <cell r="AH51">
            <v>0.13</v>
          </cell>
          <cell r="AI51">
            <v>4.1999999999999996E-2</v>
          </cell>
        </row>
        <row r="52">
          <cell r="B52" t="str">
            <v>TE</v>
          </cell>
          <cell r="C52">
            <v>4.7E-2</v>
          </cell>
          <cell r="D52">
            <v>0.05</v>
          </cell>
          <cell r="E52">
            <v>0.105</v>
          </cell>
          <cell r="F52">
            <v>4.4999999999999998E-2</v>
          </cell>
          <cell r="G52">
            <v>5.4100000000000002E-2</v>
          </cell>
          <cell r="I52">
            <v>0.65</v>
          </cell>
          <cell r="J52">
            <v>0.61</v>
          </cell>
          <cell r="K52">
            <v>0.56999999999999995</v>
          </cell>
          <cell r="L52">
            <v>0.39</v>
          </cell>
          <cell r="M52">
            <v>0.125</v>
          </cell>
          <cell r="N52">
            <v>0.13</v>
          </cell>
          <cell r="O52">
            <v>0.14000000000000001</v>
          </cell>
          <cell r="P52">
            <v>0.13166666666666668</v>
          </cell>
          <cell r="Q52">
            <v>5.1350000000000007E-2</v>
          </cell>
          <cell r="R52">
            <v>217</v>
          </cell>
          <cell r="S52">
            <v>220</v>
          </cell>
          <cell r="T52">
            <v>2.7498123798321839E-3</v>
          </cell>
          <cell r="U52">
            <v>19.7</v>
          </cell>
          <cell r="V52">
            <v>15.8</v>
          </cell>
          <cell r="W52">
            <v>17.75</v>
          </cell>
          <cell r="X52">
            <v>11.1</v>
          </cell>
          <cell r="Y52">
            <v>1.5990990990990992</v>
          </cell>
          <cell r="Z52">
            <v>4.3972224992811955E-3</v>
          </cell>
          <cell r="AA52">
            <v>0.37464788732394372</v>
          </cell>
          <cell r="AB52">
            <v>1.6474101194490114E-3</v>
          </cell>
          <cell r="AC52">
            <v>5.2997410119449015E-2</v>
          </cell>
          <cell r="AD52">
            <v>1.75</v>
          </cell>
          <cell r="AE52">
            <v>1.05</v>
          </cell>
          <cell r="AF52">
            <v>13.25</v>
          </cell>
          <cell r="AG52">
            <v>0.4</v>
          </cell>
          <cell r="AH52">
            <v>0.13207547169811321</v>
          </cell>
          <cell r="AI52">
            <v>5.2830188679245285E-2</v>
          </cell>
        </row>
        <row r="53">
          <cell r="B53" t="str">
            <v>UIL</v>
          </cell>
          <cell r="C53">
            <v>0.04</v>
          </cell>
          <cell r="D53">
            <v>5.5E-2</v>
          </cell>
          <cell r="E53">
            <v>0.03</v>
          </cell>
          <cell r="F53" t="str">
            <v>Nil</v>
          </cell>
          <cell r="G53">
            <v>0.04</v>
          </cell>
          <cell r="I53">
            <v>0.87</v>
          </cell>
          <cell r="J53">
            <v>0.79</v>
          </cell>
          <cell r="K53">
            <v>0.73</v>
          </cell>
          <cell r="L53">
            <v>0.20333333333333325</v>
          </cell>
          <cell r="M53">
            <v>8.5000000000000006E-2</v>
          </cell>
          <cell r="N53">
            <v>0.09</v>
          </cell>
          <cell r="O53">
            <v>0.09</v>
          </cell>
          <cell r="P53">
            <v>8.8333333333333333E-2</v>
          </cell>
          <cell r="Q53">
            <v>1.7961111111111105E-2</v>
          </cell>
          <cell r="R53">
            <v>50</v>
          </cell>
          <cell r="S53">
            <v>50</v>
          </cell>
          <cell r="T53">
            <v>0</v>
          </cell>
          <cell r="U53">
            <v>34.9</v>
          </cell>
          <cell r="V53">
            <v>28.6</v>
          </cell>
          <cell r="W53">
            <v>31.75</v>
          </cell>
          <cell r="X53">
            <v>24.6</v>
          </cell>
          <cell r="Y53">
            <v>1.2906504065040649</v>
          </cell>
          <cell r="Z53">
            <v>0</v>
          </cell>
          <cell r="AA53">
            <v>0.22519685039370074</v>
          </cell>
          <cell r="AB53">
            <v>0</v>
          </cell>
          <cell r="AC53">
            <v>1.7961111111111105E-2</v>
          </cell>
          <cell r="AD53">
            <v>2.35</v>
          </cell>
          <cell r="AE53">
            <v>1.73</v>
          </cell>
          <cell r="AF53">
            <v>27</v>
          </cell>
          <cell r="AG53">
            <v>0.2638297872340426</v>
          </cell>
          <cell r="AH53">
            <v>8.7037037037037038E-2</v>
          </cell>
          <cell r="AI53">
            <v>2.2962962962962966E-2</v>
          </cell>
        </row>
        <row r="54">
          <cell r="B54" t="str">
            <v>UNS</v>
          </cell>
          <cell r="C54">
            <v>0.03</v>
          </cell>
          <cell r="D54">
            <v>0.05</v>
          </cell>
          <cell r="E54">
            <v>9.5000000000000001E-2</v>
          </cell>
          <cell r="F54">
            <v>0.09</v>
          </cell>
          <cell r="G54">
            <v>0.03</v>
          </cell>
          <cell r="I54">
            <v>0.62</v>
          </cell>
          <cell r="J54">
            <v>0.65</v>
          </cell>
          <cell r="K54">
            <v>0.61</v>
          </cell>
          <cell r="L54">
            <v>0.37333333333333341</v>
          </cell>
          <cell r="M54">
            <v>0.115</v>
          </cell>
          <cell r="N54">
            <v>0.115</v>
          </cell>
          <cell r="O54">
            <v>0.125</v>
          </cell>
          <cell r="P54">
            <v>0.11833333333333333</v>
          </cell>
          <cell r="Q54">
            <v>4.4177777777777788E-2</v>
          </cell>
          <cell r="R54">
            <v>37</v>
          </cell>
          <cell r="S54">
            <v>38</v>
          </cell>
          <cell r="T54">
            <v>5.3478986466832801E-3</v>
          </cell>
          <cell r="U54">
            <v>38.700000000000003</v>
          </cell>
          <cell r="V54">
            <v>33</v>
          </cell>
          <cell r="W54">
            <v>35.85</v>
          </cell>
          <cell r="X54">
            <v>24.45</v>
          </cell>
          <cell r="Y54">
            <v>1.4662576687116566</v>
          </cell>
          <cell r="Z54">
            <v>7.8413974021920504E-3</v>
          </cell>
          <cell r="AA54">
            <v>0.31799163179916323</v>
          </cell>
          <cell r="AB54">
            <v>2.4934987555087695E-3</v>
          </cell>
          <cell r="AC54">
            <v>4.6671276533286558E-2</v>
          </cell>
          <cell r="AD54">
            <v>3.4</v>
          </cell>
          <cell r="AE54">
            <v>2.08</v>
          </cell>
          <cell r="AF54">
            <v>27.65</v>
          </cell>
          <cell r="AG54">
            <v>0.38823529411764701</v>
          </cell>
          <cell r="AH54">
            <v>0.12296564195298373</v>
          </cell>
          <cell r="AI54">
            <v>4.7739602169981916E-2</v>
          </cell>
        </row>
        <row r="55">
          <cell r="B55" t="str">
            <v>VVC</v>
          </cell>
          <cell r="C55">
            <v>4.7E-2</v>
          </cell>
          <cell r="D55">
            <v>3.5000000000000003E-2</v>
          </cell>
          <cell r="E55">
            <v>5.5E-2</v>
          </cell>
          <cell r="F55">
            <v>0.03</v>
          </cell>
          <cell r="G55">
            <v>0.06</v>
          </cell>
          <cell r="I55">
            <v>0.82</v>
          </cell>
          <cell r="J55">
            <v>0.76</v>
          </cell>
          <cell r="K55">
            <v>0.7</v>
          </cell>
          <cell r="L55">
            <v>0.23999999999999988</v>
          </cell>
          <cell r="M55">
            <v>9.5000000000000001E-2</v>
          </cell>
          <cell r="N55">
            <v>0.1</v>
          </cell>
          <cell r="O55">
            <v>0.11</v>
          </cell>
          <cell r="P55">
            <v>0.10166666666666667</v>
          </cell>
          <cell r="Q55">
            <v>2.4399999999999988E-2</v>
          </cell>
          <cell r="R55">
            <v>83</v>
          </cell>
          <cell r="S55">
            <v>85</v>
          </cell>
          <cell r="T55">
            <v>4.7734866991846481E-3</v>
          </cell>
          <cell r="U55">
            <v>28.8</v>
          </cell>
          <cell r="V55">
            <v>23.7</v>
          </cell>
          <cell r="W55">
            <v>26.25</v>
          </cell>
          <cell r="X55">
            <v>18.649999999999999</v>
          </cell>
          <cell r="Y55">
            <v>1.4075067024128687</v>
          </cell>
          <cell r="Z55">
            <v>6.7187145229810731E-3</v>
          </cell>
          <cell r="AA55">
            <v>0.28952380952380952</v>
          </cell>
          <cell r="AB55">
            <v>1.9452278237964248E-3</v>
          </cell>
          <cell r="AC55">
            <v>2.6345227823796412E-2</v>
          </cell>
          <cell r="AD55">
            <v>2.2999999999999998</v>
          </cell>
          <cell r="AE55">
            <v>1.6</v>
          </cell>
          <cell r="AF55">
            <v>21.2</v>
          </cell>
          <cell r="AG55">
            <v>0.30434782608695643</v>
          </cell>
          <cell r="AH55">
            <v>0.10849056603773584</v>
          </cell>
          <cell r="AI55">
            <v>3.3018867924528288E-2</v>
          </cell>
        </row>
        <row r="56">
          <cell r="B56" t="str">
            <v>WR</v>
          </cell>
          <cell r="C56">
            <v>6.0999999999999999E-2</v>
          </cell>
          <cell r="D56">
            <v>0.02</v>
          </cell>
          <cell r="E56">
            <v>8.5000000000000006E-2</v>
          </cell>
          <cell r="F56">
            <v>0.03</v>
          </cell>
          <cell r="G56">
            <v>5.0799999999999998E-2</v>
          </cell>
          <cell r="I56">
            <v>0.76</v>
          </cell>
          <cell r="J56">
            <v>0.7</v>
          </cell>
          <cell r="K56">
            <v>0.59</v>
          </cell>
          <cell r="L56">
            <v>0.31666666666666676</v>
          </cell>
          <cell r="M56">
            <v>7.4999999999999997E-2</v>
          </cell>
          <cell r="N56">
            <v>8.5000000000000006E-2</v>
          </cell>
          <cell r="O56">
            <v>0.1</v>
          </cell>
          <cell r="P56">
            <v>8.666666666666667E-2</v>
          </cell>
          <cell r="Q56">
            <v>2.7444444444444455E-2</v>
          </cell>
          <cell r="R56">
            <v>120</v>
          </cell>
          <cell r="S56">
            <v>128</v>
          </cell>
          <cell r="T56">
            <v>1.299136822423641E-2</v>
          </cell>
          <cell r="U56">
            <v>28</v>
          </cell>
          <cell r="V56">
            <v>22.6</v>
          </cell>
          <cell r="W56">
            <v>25.3</v>
          </cell>
          <cell r="X56">
            <v>22.1</v>
          </cell>
          <cell r="Y56">
            <v>1.1447963800904977</v>
          </cell>
          <cell r="Z56">
            <v>1.487247131552856E-2</v>
          </cell>
          <cell r="AA56">
            <v>0.12648221343873511</v>
          </cell>
          <cell r="AB56">
            <v>1.8811030912921488E-3</v>
          </cell>
          <cell r="AC56">
            <v>2.9325547535736605E-2</v>
          </cell>
          <cell r="AD56">
            <v>2.4</v>
          </cell>
          <cell r="AE56">
            <v>1.44</v>
          </cell>
          <cell r="AF56">
            <v>23.45</v>
          </cell>
          <cell r="AG56">
            <v>0.4</v>
          </cell>
          <cell r="AH56">
            <v>0.1023454157782516</v>
          </cell>
          <cell r="AI56">
            <v>4.0938166311300643E-2</v>
          </cell>
        </row>
        <row r="57">
          <cell r="B57" t="str">
            <v>WEC</v>
          </cell>
          <cell r="C57">
            <v>7.4999999999999997E-2</v>
          </cell>
          <cell r="D57">
            <v>4.4999999999999998E-2</v>
          </cell>
          <cell r="E57">
            <v>8.5000000000000006E-2</v>
          </cell>
          <cell r="F57">
            <v>0.16</v>
          </cell>
          <cell r="G57">
            <v>7.8E-2</v>
          </cell>
          <cell r="I57">
            <v>0.48</v>
          </cell>
          <cell r="J57">
            <v>0.5</v>
          </cell>
          <cell r="K57">
            <v>0.59</v>
          </cell>
          <cell r="L57">
            <v>0.47666666666666668</v>
          </cell>
          <cell r="M57">
            <v>0.13</v>
          </cell>
          <cell r="N57">
            <v>0.13</v>
          </cell>
          <cell r="O57">
            <v>0.14000000000000001</v>
          </cell>
          <cell r="P57">
            <v>0.13333333333333333</v>
          </cell>
          <cell r="Q57">
            <v>6.355555555555556E-2</v>
          </cell>
          <cell r="R57">
            <v>228</v>
          </cell>
          <cell r="S57">
            <v>224</v>
          </cell>
          <cell r="T57">
            <v>-3.5336573058661891E-3</v>
          </cell>
          <cell r="U57">
            <v>32.1</v>
          </cell>
          <cell r="V57">
            <v>27</v>
          </cell>
          <cell r="W57">
            <v>29.55</v>
          </cell>
          <cell r="X57">
            <v>17.600000000000001</v>
          </cell>
          <cell r="Y57">
            <v>1.6789772727272727</v>
          </cell>
          <cell r="Z57">
            <v>-5.9329303061560167E-3</v>
          </cell>
          <cell r="AA57">
            <v>0.4043993231810491</v>
          </cell>
          <cell r="AB57">
            <v>-2.3992730002898276E-3</v>
          </cell>
          <cell r="AC57">
            <v>6.1156282555265729E-2</v>
          </cell>
          <cell r="AD57">
            <v>2.75</v>
          </cell>
          <cell r="AE57">
            <v>1.65</v>
          </cell>
          <cell r="AF57">
            <v>19.75</v>
          </cell>
          <cell r="AG57">
            <v>0.4</v>
          </cell>
          <cell r="AH57">
            <v>0.13924050632911392</v>
          </cell>
          <cell r="AI57">
            <v>5.5696202531645568E-2</v>
          </cell>
        </row>
        <row r="58">
          <cell r="B58" t="str">
            <v>XEL</v>
          </cell>
          <cell r="C58">
            <v>5.0999999999999997E-2</v>
          </cell>
          <cell r="D58">
            <v>4.4999999999999998E-2</v>
          </cell>
          <cell r="E58">
            <v>0.05</v>
          </cell>
          <cell r="F58">
            <v>0.03</v>
          </cell>
          <cell r="G58">
            <v>5.2600000000000001E-2</v>
          </cell>
          <cell r="I58">
            <v>0.59</v>
          </cell>
          <cell r="J58">
            <v>0.57999999999999996</v>
          </cell>
          <cell r="K58">
            <v>0.56000000000000005</v>
          </cell>
          <cell r="L58">
            <v>0.42333333333333334</v>
          </cell>
          <cell r="M58">
            <v>0.1</v>
          </cell>
          <cell r="N58">
            <v>0.1</v>
          </cell>
          <cell r="O58">
            <v>0.1</v>
          </cell>
          <cell r="P58">
            <v>0.10000000000000002</v>
          </cell>
          <cell r="Q58">
            <v>4.2333333333333341E-2</v>
          </cell>
          <cell r="R58">
            <v>489</v>
          </cell>
          <cell r="S58">
            <v>498</v>
          </cell>
          <cell r="T58">
            <v>3.654177797325131E-3</v>
          </cell>
          <cell r="U58">
            <v>25.8</v>
          </cell>
          <cell r="V58">
            <v>21.2</v>
          </cell>
          <cell r="W58">
            <v>23.5</v>
          </cell>
          <cell r="X58">
            <v>18.3</v>
          </cell>
          <cell r="Y58">
            <v>1.2841530054644807</v>
          </cell>
          <cell r="Z58">
            <v>4.6925234009366429E-3</v>
          </cell>
          <cell r="AA58">
            <v>0.22127659574468073</v>
          </cell>
          <cell r="AB58">
            <v>1.0383456036115119E-3</v>
          </cell>
          <cell r="AC58">
            <v>4.3371678936944852E-2</v>
          </cell>
          <cell r="AD58">
            <v>2</v>
          </cell>
          <cell r="AE58">
            <v>1.1499999999999999</v>
          </cell>
          <cell r="AF58">
            <v>21</v>
          </cell>
          <cell r="AG58">
            <v>0.42500000000000004</v>
          </cell>
          <cell r="AH58">
            <v>9.5238095238095233E-2</v>
          </cell>
          <cell r="AI58">
            <v>4.0476190476190478E-2</v>
          </cell>
        </row>
      </sheetData>
      <sheetData sheetId="6"/>
      <sheetData sheetId="7"/>
      <sheetData sheetId="8"/>
      <sheetData sheetId="9"/>
      <sheetData sheetId="10">
        <row r="7">
          <cell r="B7" t="str">
            <v>AAA</v>
          </cell>
        </row>
        <row r="8">
          <cell r="B8" t="str">
            <v>AAA-</v>
          </cell>
        </row>
        <row r="9">
          <cell r="B9" t="str">
            <v>AA+</v>
          </cell>
        </row>
        <row r="10">
          <cell r="B10" t="str">
            <v>AA</v>
          </cell>
        </row>
        <row r="11">
          <cell r="B11" t="str">
            <v>AA-</v>
          </cell>
        </row>
        <row r="12">
          <cell r="B12" t="str">
            <v>A+</v>
          </cell>
        </row>
        <row r="13">
          <cell r="B13" t="str">
            <v>A</v>
          </cell>
        </row>
        <row r="14">
          <cell r="B14" t="str">
            <v>A-</v>
          </cell>
        </row>
        <row r="15">
          <cell r="B15" t="str">
            <v>BBB+</v>
          </cell>
        </row>
        <row r="16">
          <cell r="B16" t="str">
            <v>BBB</v>
          </cell>
        </row>
        <row r="17">
          <cell r="B17" t="str">
            <v>BBB-</v>
          </cell>
        </row>
      </sheetData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2"/>
      <sheetName val="summ3"/>
      <sheetName val="pjn format"/>
      <sheetName val="E"/>
      <sheetName val="schedule m"/>
      <sheetName val="summ4"/>
      <sheetName val="rev detail"/>
      <sheetName val="revenues"/>
      <sheetName val="fuel"/>
      <sheetName val="other oper main"/>
      <sheetName val="grt"/>
      <sheetName val="proforma int"/>
      <sheetName val="dcit"/>
      <sheetName val="fit"/>
      <sheetName val="COSS Results UNBUNDLED"/>
      <sheetName val="Inputs"/>
      <sheetName val="G"/>
      <sheetName val="HQ"/>
      <sheetName val="R"/>
      <sheetName val="V"/>
    </sheetNames>
    <sheetDataSet>
      <sheetData sheetId="0">
        <row r="3">
          <cell r="A3" t="str">
            <v>POTOMAC ELECTRIC POWER COMPANY</v>
          </cell>
        </row>
        <row r="5">
          <cell r="A5" t="str">
            <v>Comparison of D.C. Revenue Requirement</v>
          </cell>
        </row>
        <row r="6">
          <cell r="A6" t="str">
            <v xml:space="preserve">December 1995 (Case 951)  vs. December 1996 (DETAIL) </v>
          </cell>
        </row>
        <row r="9">
          <cell r="J9" t="str">
            <v>Dec 95</v>
          </cell>
          <cell r="L9" t="str">
            <v>Difference</v>
          </cell>
        </row>
        <row r="10">
          <cell r="D10" t="str">
            <v>Dec 96</v>
          </cell>
          <cell r="F10" t="str">
            <v>Rev Req</v>
          </cell>
          <cell r="H10" t="str">
            <v>Dec 95</v>
          </cell>
          <cell r="J10" t="str">
            <v>Rev Req</v>
          </cell>
          <cell r="L10" t="str">
            <v>Rev Req</v>
          </cell>
        </row>
        <row r="11">
          <cell r="A11" t="str">
            <v>RATE BASE</v>
          </cell>
        </row>
        <row r="12">
          <cell r="B12" t="str">
            <v>Electric Plant in Service</v>
          </cell>
          <cell r="D12">
            <v>2535530</v>
          </cell>
          <cell r="F12">
            <v>367345</v>
          </cell>
          <cell r="H12">
            <v>2479575</v>
          </cell>
          <cell r="J12">
            <v>359238</v>
          </cell>
          <cell r="L12">
            <v>-8107</v>
          </cell>
        </row>
        <row r="13">
          <cell r="B13" t="str">
            <v>Pollution Control CWIP</v>
          </cell>
          <cell r="D13">
            <v>4115</v>
          </cell>
          <cell r="F13">
            <v>596</v>
          </cell>
          <cell r="H13">
            <v>7587</v>
          </cell>
          <cell r="J13">
            <v>1099</v>
          </cell>
          <cell r="L13">
            <v>503</v>
          </cell>
        </row>
        <row r="14">
          <cell r="B14" t="str">
            <v>Unamortized Unbilled Revenue Adj</v>
          </cell>
          <cell r="D14">
            <v>-595</v>
          </cell>
          <cell r="F14">
            <v>-86</v>
          </cell>
          <cell r="H14">
            <v>-1784</v>
          </cell>
          <cell r="J14">
            <v>-258</v>
          </cell>
          <cell r="L14">
            <v>-172</v>
          </cell>
        </row>
        <row r="15">
          <cell r="B15" t="str">
            <v>Materials &amp; Supplies</v>
          </cell>
          <cell r="D15">
            <v>56273</v>
          </cell>
          <cell r="F15">
            <v>8153</v>
          </cell>
          <cell r="H15">
            <v>59473</v>
          </cell>
          <cell r="J15">
            <v>8616</v>
          </cell>
          <cell r="L15">
            <v>463</v>
          </cell>
        </row>
        <row r="16">
          <cell r="B16" t="str">
            <v>DSM Programs (F.C. 929 vintage)</v>
          </cell>
          <cell r="D16">
            <v>18147</v>
          </cell>
          <cell r="F16">
            <v>2629</v>
          </cell>
          <cell r="H16">
            <v>20327</v>
          </cell>
          <cell r="J16">
            <v>2945</v>
          </cell>
          <cell r="L16">
            <v>316</v>
          </cell>
        </row>
        <row r="17">
          <cell r="B17" t="str">
            <v>Cash Working Capital</v>
          </cell>
          <cell r="D17">
            <v>39141</v>
          </cell>
          <cell r="F17">
            <v>5671</v>
          </cell>
          <cell r="H17">
            <v>39048</v>
          </cell>
          <cell r="J17">
            <v>5657</v>
          </cell>
          <cell r="L17">
            <v>-14</v>
          </cell>
        </row>
        <row r="18">
          <cell r="B18" t="str">
            <v>Accumulated Depreciation</v>
          </cell>
          <cell r="D18">
            <v>-693708</v>
          </cell>
          <cell r="F18">
            <v>-100504</v>
          </cell>
          <cell r="H18">
            <v>-664109</v>
          </cell>
          <cell r="J18">
            <v>-96215</v>
          </cell>
          <cell r="L18">
            <v>4289</v>
          </cell>
        </row>
        <row r="19">
          <cell r="B19" t="str">
            <v>Accumulated Amortization</v>
          </cell>
          <cell r="D19">
            <v>-5678</v>
          </cell>
          <cell r="F19">
            <v>-823</v>
          </cell>
          <cell r="H19">
            <v>-4694</v>
          </cell>
          <cell r="J19">
            <v>-680</v>
          </cell>
          <cell r="L19">
            <v>143</v>
          </cell>
        </row>
        <row r="20">
          <cell r="B20" t="str">
            <v>Accumulated Deferred Taxes</v>
          </cell>
          <cell r="D20">
            <v>-281367</v>
          </cell>
          <cell r="F20">
            <v>-40764</v>
          </cell>
          <cell r="H20">
            <v>-262891</v>
          </cell>
          <cell r="J20">
            <v>-38087</v>
          </cell>
          <cell r="L20">
            <v>2677</v>
          </cell>
        </row>
        <row r="21">
          <cell r="B21" t="str">
            <v>Customer Deposits</v>
          </cell>
          <cell r="D21">
            <v>-12814</v>
          </cell>
          <cell r="F21">
            <v>-1856</v>
          </cell>
          <cell r="H21">
            <v>-12698</v>
          </cell>
          <cell r="J21">
            <v>-1840</v>
          </cell>
          <cell r="L21">
            <v>16</v>
          </cell>
        </row>
        <row r="23">
          <cell r="B23" t="str">
            <v>TOTAL RATE BASE</v>
          </cell>
          <cell r="D23">
            <v>1659044</v>
          </cell>
          <cell r="F23">
            <v>240361</v>
          </cell>
          <cell r="H23">
            <v>1659834</v>
          </cell>
          <cell r="J23">
            <v>240475</v>
          </cell>
          <cell r="L23">
            <v>114</v>
          </cell>
        </row>
        <row r="25">
          <cell r="A25" t="str">
            <v>OPERATING REVENUE</v>
          </cell>
        </row>
        <row r="26">
          <cell r="B26" t="str">
            <v>Non-fuel base (incl 10% GRT)</v>
          </cell>
          <cell r="D26">
            <v>489726</v>
          </cell>
          <cell r="F26">
            <v>-489726</v>
          </cell>
          <cell r="H26">
            <v>480581</v>
          </cell>
          <cell r="J26">
            <v>-480581</v>
          </cell>
          <cell r="L26">
            <v>9145</v>
          </cell>
          <cell r="W26">
            <v>-9145</v>
          </cell>
          <cell r="Y26">
            <v>9145</v>
          </cell>
        </row>
        <row r="27">
          <cell r="B27" t="str">
            <v>10% GRT on Fuel In Base</v>
          </cell>
          <cell r="D27">
            <v>28143</v>
          </cell>
          <cell r="H27">
            <v>28242</v>
          </cell>
          <cell r="W27">
            <v>99</v>
          </cell>
        </row>
        <row r="28">
          <cell r="B28" t="str">
            <v xml:space="preserve">          Subtotal</v>
          </cell>
          <cell r="D28">
            <v>517869</v>
          </cell>
          <cell r="H28">
            <v>508823</v>
          </cell>
          <cell r="W28">
            <v>-9046</v>
          </cell>
        </row>
        <row r="30">
          <cell r="B30" t="str">
            <v>Fuel In Base (excl GRT)</v>
          </cell>
          <cell r="D30">
            <v>253315</v>
          </cell>
          <cell r="H30">
            <v>254200</v>
          </cell>
          <cell r="W30">
            <v>885</v>
          </cell>
          <cell r="X30" t="str">
            <v>{f}</v>
          </cell>
        </row>
        <row r="32">
          <cell r="B32" t="str">
            <v>TOTAL BASE</v>
          </cell>
          <cell r="D32">
            <v>771184</v>
          </cell>
          <cell r="H32">
            <v>763023</v>
          </cell>
          <cell r="W32">
            <v>-8161</v>
          </cell>
        </row>
        <row r="34">
          <cell r="B34" t="str">
            <v>Fuel Clause (excl GRT)</v>
          </cell>
          <cell r="D34">
            <v>-18178</v>
          </cell>
          <cell r="H34">
            <v>-21536</v>
          </cell>
          <cell r="W34">
            <v>-3358</v>
          </cell>
          <cell r="X34" t="str">
            <v>{f}</v>
          </cell>
        </row>
        <row r="35">
          <cell r="B35" t="str">
            <v>10% GRT on Fuel Clause Revenue</v>
          </cell>
          <cell r="D35">
            <v>-2020</v>
          </cell>
          <cell r="H35">
            <v>-2393</v>
          </cell>
          <cell r="W35">
            <v>-373</v>
          </cell>
        </row>
        <row r="37">
          <cell r="B37" t="str">
            <v>TOTAL FUEL CLAUSE REVENUE</v>
          </cell>
          <cell r="D37">
            <v>-20198</v>
          </cell>
          <cell r="H37">
            <v>-23929</v>
          </cell>
          <cell r="W37">
            <v>-3731</v>
          </cell>
        </row>
        <row r="38">
          <cell r="B38" t="str">
            <v xml:space="preserve"> </v>
          </cell>
          <cell r="L38" t="str">
            <v xml:space="preserve"> </v>
          </cell>
          <cell r="W38">
            <v>0</v>
          </cell>
          <cell r="Y38">
            <v>0</v>
          </cell>
        </row>
        <row r="40">
          <cell r="B40" t="str">
            <v>TOTAL SALE OF ELECTRICITY</v>
          </cell>
          <cell r="D40">
            <v>750986</v>
          </cell>
          <cell r="F40">
            <v>-489726</v>
          </cell>
          <cell r="H40">
            <v>739094</v>
          </cell>
          <cell r="L40">
            <v>9145</v>
          </cell>
          <cell r="W40">
            <v>-11892</v>
          </cell>
          <cell r="Y40">
            <v>9145</v>
          </cell>
        </row>
        <row r="42">
          <cell r="B42" t="str">
            <v>TOTAL OTHER REVENUES</v>
          </cell>
          <cell r="D42">
            <v>3810</v>
          </cell>
          <cell r="F42">
            <v>-3810</v>
          </cell>
          <cell r="H42">
            <v>3465</v>
          </cell>
          <cell r="J42">
            <v>-3465</v>
          </cell>
          <cell r="L42">
            <v>345</v>
          </cell>
          <cell r="W42">
            <v>-345</v>
          </cell>
          <cell r="Y42">
            <v>345</v>
          </cell>
        </row>
        <row r="43">
          <cell r="W43" t="str">
            <v>_</v>
          </cell>
          <cell r="Y43" t="str">
            <v>_</v>
          </cell>
        </row>
        <row r="44">
          <cell r="A44" t="str">
            <v>TOTAL OPERATING REVENUE</v>
          </cell>
          <cell r="D44">
            <v>754796</v>
          </cell>
          <cell r="F44">
            <v>-493536</v>
          </cell>
          <cell r="H44">
            <v>742559</v>
          </cell>
          <cell r="L44">
            <v>9490</v>
          </cell>
          <cell r="W44">
            <v>-12237</v>
          </cell>
          <cell r="Y44">
            <v>9490</v>
          </cell>
        </row>
        <row r="45">
          <cell r="W45" t="str">
            <v>_</v>
          </cell>
          <cell r="Y45" t="str">
            <v>_</v>
          </cell>
        </row>
        <row r="46">
          <cell r="A46" t="str">
            <v>OPERATING EXPENSES</v>
          </cell>
        </row>
        <row r="47">
          <cell r="B47" t="str">
            <v>Net Fuel &amp; Interchange</v>
          </cell>
          <cell r="D47">
            <v>186628</v>
          </cell>
          <cell r="F47">
            <v>-53899</v>
          </cell>
          <cell r="H47">
            <v>185879</v>
          </cell>
          <cell r="J47">
            <v>-51984</v>
          </cell>
          <cell r="L47">
            <v>1915</v>
          </cell>
          <cell r="W47">
            <v>-749</v>
          </cell>
          <cell r="X47" t="str">
            <v>{f}</v>
          </cell>
          <cell r="Y47">
            <v>1848</v>
          </cell>
        </row>
        <row r="48">
          <cell r="B48" t="str">
            <v>Capacity Purchase Payments</v>
          </cell>
          <cell r="D48">
            <v>48104</v>
          </cell>
          <cell r="F48">
            <v>53449</v>
          </cell>
          <cell r="H48">
            <v>50157</v>
          </cell>
          <cell r="J48">
            <v>55730</v>
          </cell>
          <cell r="L48">
            <v>2281</v>
          </cell>
          <cell r="W48">
            <v>2053</v>
          </cell>
          <cell r="Y48">
            <v>2200</v>
          </cell>
        </row>
        <row r="49">
          <cell r="B49" t="str">
            <v xml:space="preserve">                           Subtotal</v>
          </cell>
          <cell r="D49">
            <v>234732</v>
          </cell>
          <cell r="F49">
            <v>-450</v>
          </cell>
          <cell r="J49">
            <v>3746</v>
          </cell>
          <cell r="L49">
            <v>4196</v>
          </cell>
        </row>
        <row r="51">
          <cell r="B51" t="str">
            <v>Other O &amp; M</v>
          </cell>
          <cell r="D51">
            <v>127003</v>
          </cell>
          <cell r="F51">
            <v>141114</v>
          </cell>
          <cell r="H51">
            <v>121661</v>
          </cell>
          <cell r="J51">
            <v>135179</v>
          </cell>
          <cell r="L51">
            <v>-5935</v>
          </cell>
          <cell r="W51">
            <v>-5342</v>
          </cell>
          <cell r="Y51">
            <v>-5726</v>
          </cell>
        </row>
        <row r="52">
          <cell r="B52" t="str">
            <v>DSM Amortization</v>
          </cell>
          <cell r="D52">
            <v>8879</v>
          </cell>
          <cell r="F52">
            <v>9866</v>
          </cell>
          <cell r="H52">
            <v>5568</v>
          </cell>
          <cell r="J52">
            <v>6187</v>
          </cell>
          <cell r="L52">
            <v>-3679</v>
          </cell>
          <cell r="W52">
            <v>-3311</v>
          </cell>
          <cell r="Y52">
            <v>-3549</v>
          </cell>
        </row>
        <row r="53">
          <cell r="B53" t="str">
            <v>Depreciation</v>
          </cell>
          <cell r="D53">
            <v>62457</v>
          </cell>
          <cell r="F53">
            <v>69397</v>
          </cell>
          <cell r="H53">
            <v>61582</v>
          </cell>
          <cell r="J53">
            <v>68424</v>
          </cell>
          <cell r="L53">
            <v>-973</v>
          </cell>
          <cell r="W53">
            <v>-875</v>
          </cell>
          <cell r="Y53">
            <v>-938</v>
          </cell>
        </row>
        <row r="54">
          <cell r="B54" t="str">
            <v>Amortization - Other</v>
          </cell>
          <cell r="D54">
            <v>-969</v>
          </cell>
          <cell r="F54">
            <v>-1077</v>
          </cell>
          <cell r="H54">
            <v>-1043</v>
          </cell>
          <cell r="J54">
            <v>-1159</v>
          </cell>
          <cell r="L54">
            <v>-82</v>
          </cell>
          <cell r="W54">
            <v>-74</v>
          </cell>
          <cell r="Y54">
            <v>-79</v>
          </cell>
        </row>
        <row r="55">
          <cell r="B55" t="str">
            <v>Other Taxes - Excluding GRT</v>
          </cell>
          <cell r="D55">
            <v>30077</v>
          </cell>
          <cell r="F55">
            <v>33419</v>
          </cell>
          <cell r="H55">
            <v>29079</v>
          </cell>
          <cell r="J55">
            <v>32310</v>
          </cell>
          <cell r="L55">
            <v>-1109</v>
          </cell>
          <cell r="W55">
            <v>-998</v>
          </cell>
          <cell r="Y55">
            <v>-1070</v>
          </cell>
        </row>
        <row r="56">
          <cell r="B56" t="str">
            <v>Gross Receipts Tax</v>
          </cell>
          <cell r="D56">
            <v>73790</v>
          </cell>
          <cell r="F56">
            <v>-1820</v>
          </cell>
          <cell r="H56">
            <v>73876</v>
          </cell>
          <cell r="J56">
            <v>-354</v>
          </cell>
          <cell r="L56">
            <v>1466</v>
          </cell>
          <cell r="W56">
            <v>86</v>
          </cell>
          <cell r="Y56">
            <v>-1467</v>
          </cell>
        </row>
        <row r="57">
          <cell r="B57" t="str">
            <v>D.C. Income Tax</v>
          </cell>
          <cell r="D57">
            <v>15286</v>
          </cell>
          <cell r="F57">
            <v>-943</v>
          </cell>
          <cell r="H57">
            <v>17055</v>
          </cell>
          <cell r="J57">
            <v>1572</v>
          </cell>
          <cell r="L57">
            <v>2515</v>
          </cell>
          <cell r="W57">
            <v>1769</v>
          </cell>
          <cell r="Y57">
            <v>-2515</v>
          </cell>
        </row>
        <row r="58">
          <cell r="B58" t="str">
            <v>Federal Income Tax</v>
          </cell>
          <cell r="D58">
            <v>49003</v>
          </cell>
          <cell r="F58">
            <v>-3321</v>
          </cell>
          <cell r="H58">
            <v>52188</v>
          </cell>
          <cell r="J58">
            <v>4337</v>
          </cell>
          <cell r="L58">
            <v>7658</v>
          </cell>
          <cell r="W58">
            <v>3185</v>
          </cell>
          <cell r="Y58">
            <v>-7661</v>
          </cell>
        </row>
        <row r="60">
          <cell r="B60" t="str">
            <v>TOTAL OPERATING EXPENSES</v>
          </cell>
          <cell r="D60">
            <v>600258</v>
          </cell>
          <cell r="F60">
            <v>246185</v>
          </cell>
          <cell r="H60">
            <v>596002</v>
          </cell>
          <cell r="J60">
            <v>250242</v>
          </cell>
          <cell r="L60">
            <v>4057</v>
          </cell>
          <cell r="W60">
            <v>-4256</v>
          </cell>
          <cell r="Y60">
            <v>-18957</v>
          </cell>
        </row>
        <row r="62">
          <cell r="A62" t="str">
            <v>OPERATING INCOME</v>
          </cell>
          <cell r="D62">
            <v>154538</v>
          </cell>
          <cell r="F62">
            <v>-247351</v>
          </cell>
          <cell r="H62">
            <v>146557</v>
          </cell>
          <cell r="J62">
            <v>-233804</v>
          </cell>
          <cell r="L62">
            <v>13547</v>
          </cell>
          <cell r="W62">
            <v>-7981</v>
          </cell>
          <cell r="Y62">
            <v>-9467</v>
          </cell>
          <cell r="AA62">
            <v>-9873</v>
          </cell>
        </row>
        <row r="64">
          <cell r="A64" t="str">
            <v>SUBTOTAL</v>
          </cell>
          <cell r="F64">
            <v>-6990</v>
          </cell>
          <cell r="J64">
            <v>6671</v>
          </cell>
          <cell r="L64">
            <v>13661</v>
          </cell>
          <cell r="Y64">
            <v>-9467</v>
          </cell>
          <cell r="AA64">
            <v>-9873</v>
          </cell>
        </row>
        <row r="65">
          <cell r="Y65">
            <v>0</v>
          </cell>
          <cell r="AA65">
            <v>0</v>
          </cell>
        </row>
        <row r="67">
          <cell r="Y67" t="str">
            <v>_</v>
          </cell>
          <cell r="AA67" t="str">
            <v>_</v>
          </cell>
        </row>
        <row r="69">
          <cell r="A69" t="str">
            <v>CALCULATED REVENUE REQUIREMENT</v>
          </cell>
          <cell r="F69">
            <v>-7084</v>
          </cell>
          <cell r="J69">
            <v>8206</v>
          </cell>
          <cell r="L69">
            <v>15290</v>
          </cell>
          <cell r="Y69">
            <v>-9467</v>
          </cell>
          <cell r="AA69">
            <v>-9873</v>
          </cell>
        </row>
        <row r="71">
          <cell r="A71" t="str">
            <v>Unresolved difference</v>
          </cell>
          <cell r="F71">
            <v>-94</v>
          </cell>
          <cell r="J71">
            <v>1535</v>
          </cell>
          <cell r="L71">
            <v>1629</v>
          </cell>
        </row>
        <row r="81">
          <cell r="L81">
            <v>36398.59824861111</v>
          </cell>
        </row>
        <row r="82">
          <cell r="L82">
            <v>36398.59824861111</v>
          </cell>
        </row>
        <row r="83">
          <cell r="B83" t="str">
            <v>Analysis of Net Fuel &amp; Interchange</v>
          </cell>
        </row>
        <row r="85">
          <cell r="D85" t="str">
            <v>F.C. No.</v>
          </cell>
          <cell r="J85" t="str">
            <v>Revenue</v>
          </cell>
        </row>
        <row r="86">
          <cell r="D86" t="str">
            <v>939</v>
          </cell>
          <cell r="F86" t="str">
            <v>1995</v>
          </cell>
          <cell r="H86" t="str">
            <v>Difference</v>
          </cell>
          <cell r="J86" t="str">
            <v>Requirement</v>
          </cell>
        </row>
        <row r="88">
          <cell r="B88" t="str">
            <v>Net Fuel &amp; Interchange</v>
          </cell>
          <cell r="D88">
            <v>209790</v>
          </cell>
          <cell r="F88">
            <v>185879</v>
          </cell>
          <cell r="H88">
            <v>-23911</v>
          </cell>
          <cell r="J88">
            <v>-26568</v>
          </cell>
        </row>
        <row r="89">
          <cell r="B89" t="str">
            <v>Capacity purchase payments</v>
          </cell>
          <cell r="D89">
            <v>51873</v>
          </cell>
          <cell r="F89">
            <v>50157</v>
          </cell>
          <cell r="H89">
            <v>-1716</v>
          </cell>
          <cell r="J89">
            <v>-1907</v>
          </cell>
        </row>
        <row r="91">
          <cell r="B91" t="str">
            <v>Net Fuel Expense</v>
          </cell>
          <cell r="D91">
            <v>261663</v>
          </cell>
          <cell r="F91">
            <v>236036</v>
          </cell>
          <cell r="H91">
            <v>-25627</v>
          </cell>
          <cell r="J91">
            <v>-28474</v>
          </cell>
        </row>
        <row r="93">
          <cell r="B93" t="str">
            <v>Fuel Revenue</v>
          </cell>
        </row>
        <row r="94">
          <cell r="B94" t="str">
            <v xml:space="preserve">    Fuel in Base (excl GRT)</v>
          </cell>
          <cell r="D94">
            <v>253315</v>
          </cell>
          <cell r="F94">
            <v>254200</v>
          </cell>
          <cell r="H94">
            <v>885</v>
          </cell>
          <cell r="J94">
            <v>-983</v>
          </cell>
        </row>
        <row r="95">
          <cell r="B95" t="str">
            <v xml:space="preserve">    Fuel Clause (excl GRT)</v>
          </cell>
          <cell r="D95">
            <v>-18178</v>
          </cell>
          <cell r="F95">
            <v>-21536</v>
          </cell>
          <cell r="H95">
            <v>-3358</v>
          </cell>
          <cell r="J95">
            <v>3731</v>
          </cell>
        </row>
        <row r="97">
          <cell r="B97" t="str">
            <v>Net Fuel Revenue</v>
          </cell>
          <cell r="D97">
            <v>235137</v>
          </cell>
          <cell r="F97">
            <v>232664</v>
          </cell>
          <cell r="H97">
            <v>-2473</v>
          </cell>
          <cell r="J97">
            <v>2748</v>
          </cell>
        </row>
        <row r="99">
          <cell r="B99" t="str">
            <v>Difference</v>
          </cell>
          <cell r="D99">
            <v>-26526</v>
          </cell>
          <cell r="F99">
            <v>-3372</v>
          </cell>
          <cell r="H99">
            <v>23154</v>
          </cell>
          <cell r="J99">
            <v>-25727</v>
          </cell>
        </row>
        <row r="105">
          <cell r="L105">
            <v>-25727</v>
          </cell>
        </row>
        <row r="109">
          <cell r="B109" t="str">
            <v>ANALYSIS OF CHANGE IN INCOME TAXES</v>
          </cell>
          <cell r="H109">
            <v>36398.59824861111</v>
          </cell>
        </row>
        <row r="110">
          <cell r="H110">
            <v>36398.59824861111</v>
          </cell>
        </row>
        <row r="113">
          <cell r="F113" t="str">
            <v>DCIT</v>
          </cell>
          <cell r="H113" t="str">
            <v>FIT</v>
          </cell>
        </row>
        <row r="114">
          <cell r="A114" t="str">
            <v>||\027&amp;a-1R</v>
          </cell>
        </row>
        <row r="115">
          <cell r="B115" t="str">
            <v>_</v>
          </cell>
          <cell r="F115" t="str">
            <v>_</v>
          </cell>
          <cell r="H115" t="str">
            <v>_</v>
          </cell>
        </row>
        <row r="117">
          <cell r="A117" t="str">
            <v>Change in income taxes reflected in reconciliation</v>
          </cell>
          <cell r="F117">
            <v>1769</v>
          </cell>
          <cell r="H117">
            <v>3185</v>
          </cell>
        </row>
        <row r="120">
          <cell r="A120" t="str">
            <v>Known causes:</v>
          </cell>
        </row>
        <row r="122">
          <cell r="A122" t="str">
            <v>Difference in taxable income</v>
          </cell>
          <cell r="F122">
            <v>170</v>
          </cell>
          <cell r="H122">
            <v>538</v>
          </cell>
        </row>
        <row r="123">
          <cell r="A123" t="str">
            <v>Less:  amount implicitly calculated on non-taxable items</v>
          </cell>
        </row>
        <row r="124">
          <cell r="B124" t="str">
            <v xml:space="preserve">           Interest on Customer Deposits</v>
          </cell>
          <cell r="F124">
            <v>0</v>
          </cell>
          <cell r="H124">
            <v>-1</v>
          </cell>
        </row>
        <row r="125">
          <cell r="B125" t="str">
            <v xml:space="preserve">           Common Stock Issuance Costs</v>
          </cell>
          <cell r="F125">
            <v>6</v>
          </cell>
          <cell r="H125">
            <v>17</v>
          </cell>
        </row>
        <row r="126">
          <cell r="A126" t="str">
            <v>||\027&amp;a-1R</v>
          </cell>
        </row>
        <row r="127">
          <cell r="F127" t="str">
            <v>_</v>
          </cell>
          <cell r="H127" t="str">
            <v>_</v>
          </cell>
        </row>
        <row r="129">
          <cell r="B129" t="str">
            <v>Net difference in taxable income</v>
          </cell>
          <cell r="F129">
            <v>164</v>
          </cell>
          <cell r="H129">
            <v>522</v>
          </cell>
        </row>
        <row r="131">
          <cell r="B131" t="str">
            <v>Interest synchronization</v>
          </cell>
          <cell r="F131">
            <v>99</v>
          </cell>
          <cell r="H131">
            <v>311</v>
          </cell>
        </row>
        <row r="133">
          <cell r="B133" t="str">
            <v>Additional gross receipts tax</v>
          </cell>
          <cell r="F133">
            <v>135</v>
          </cell>
          <cell r="H133">
            <v>415</v>
          </cell>
        </row>
        <row r="135">
          <cell r="B135" t="str">
            <v>Permanent and flow-thru differences</v>
          </cell>
          <cell r="F135">
            <v>719</v>
          </cell>
          <cell r="H135">
            <v>4747</v>
          </cell>
        </row>
        <row r="137">
          <cell r="B137" t="str">
            <v>3.32% customer deposit interest rate</v>
          </cell>
        </row>
        <row r="139">
          <cell r="B139" t="str">
            <v>DCIT true-up</v>
          </cell>
        </row>
        <row r="141">
          <cell r="B141" t="str">
            <v>FIT 34/35% adjustments</v>
          </cell>
        </row>
        <row r="144">
          <cell r="B144" t="str">
            <v>DCIT rate change</v>
          </cell>
        </row>
        <row r="145">
          <cell r="A145" t="str">
            <v>||\027&amp;a-1R</v>
          </cell>
        </row>
        <row r="146">
          <cell r="F146" t="str">
            <v>_</v>
          </cell>
          <cell r="H146" t="str">
            <v>_</v>
          </cell>
        </row>
        <row r="148">
          <cell r="A148" t="str">
            <v>Unresolved difference</v>
          </cell>
          <cell r="F148">
            <v>652</v>
          </cell>
          <cell r="H148">
            <v>-2810</v>
          </cell>
        </row>
        <row r="152">
          <cell r="A152" t="str">
            <v>||\012</v>
          </cell>
        </row>
        <row r="162">
          <cell r="A162" t="str">
            <v>OTHER RECONCILING ITEMS</v>
          </cell>
          <cell r="D162">
            <v>36398.59824861111</v>
          </cell>
          <cell r="F162" t="str">
            <v>F.C. No.</v>
          </cell>
        </row>
        <row r="163">
          <cell r="D163">
            <v>36398.59824861111</v>
          </cell>
          <cell r="F163" t="str">
            <v>929</v>
          </cell>
          <cell r="H163" t="str">
            <v>1994</v>
          </cell>
          <cell r="L163" t="str">
            <v>Difference</v>
          </cell>
        </row>
        <row r="164">
          <cell r="A164" t="str">
            <v>||\027&amp;a-1R</v>
          </cell>
        </row>
        <row r="165">
          <cell r="F165" t="str">
            <v>_</v>
          </cell>
          <cell r="H165" t="str">
            <v>_</v>
          </cell>
          <cell r="L165" t="str">
            <v>_</v>
          </cell>
        </row>
        <row r="167">
          <cell r="A167" t="str">
            <v>Permanent &amp; Flow Through Differences for DCIT</v>
          </cell>
          <cell r="F167">
            <v>10896</v>
          </cell>
          <cell r="H167">
            <v>26589</v>
          </cell>
          <cell r="L167">
            <v>15693</v>
          </cell>
        </row>
        <row r="168">
          <cell r="A168" t="str">
            <v>||\027&amp;a-1R</v>
          </cell>
        </row>
        <row r="169">
          <cell r="L169" t="str">
            <v>_</v>
          </cell>
        </row>
        <row r="170">
          <cell r="A170" t="str">
            <v>||\027&amp;a-60V</v>
          </cell>
        </row>
        <row r="171">
          <cell r="L171" t="str">
            <v>_</v>
          </cell>
        </row>
        <row r="174">
          <cell r="A174" t="str">
            <v>Effect on DCIT</v>
          </cell>
          <cell r="L174">
            <v>719</v>
          </cell>
        </row>
        <row r="175">
          <cell r="A175" t="str">
            <v>||\027&amp;a-1R</v>
          </cell>
        </row>
        <row r="176">
          <cell r="L176" t="str">
            <v>_</v>
          </cell>
        </row>
        <row r="177">
          <cell r="A177" t="str">
            <v>||\027&amp;a-58V</v>
          </cell>
        </row>
        <row r="178">
          <cell r="L178" t="str">
            <v>_</v>
          </cell>
        </row>
        <row r="181">
          <cell r="A181" t="str">
            <v>Permanent &amp; Flow Through Differences for FIT (D.C. alloc.)</v>
          </cell>
          <cell r="F181">
            <v>-5075</v>
          </cell>
          <cell r="H181">
            <v>9207</v>
          </cell>
          <cell r="L181">
            <v>14282</v>
          </cell>
        </row>
        <row r="182">
          <cell r="A182" t="str">
            <v>||\027&amp;a-1R</v>
          </cell>
        </row>
        <row r="183">
          <cell r="L183" t="str">
            <v>_</v>
          </cell>
        </row>
        <row r="184">
          <cell r="A184" t="str">
            <v>||\027&amp;a-60V</v>
          </cell>
        </row>
        <row r="185">
          <cell r="L185" t="str">
            <v>_</v>
          </cell>
        </row>
        <row r="188">
          <cell r="A188" t="str">
            <v>Effect on FIT</v>
          </cell>
          <cell r="L188">
            <v>4747</v>
          </cell>
        </row>
        <row r="189">
          <cell r="A189" t="str">
            <v>||\027&amp;a-1R</v>
          </cell>
        </row>
        <row r="190">
          <cell r="L190" t="str">
            <v>_</v>
          </cell>
        </row>
        <row r="191">
          <cell r="A191" t="str">
            <v>||\027&amp;a-60V</v>
          </cell>
        </row>
        <row r="192">
          <cell r="L192" t="str">
            <v>_</v>
          </cell>
        </row>
        <row r="196">
          <cell r="A196" t="str">
            <v xml:space="preserve">   Removal of Implicit Tax Calculation on Non-Taxable Items</v>
          </cell>
        </row>
        <row r="197">
          <cell r="A197" t="str">
            <v>||\027&amp;a-1R</v>
          </cell>
        </row>
        <row r="198">
          <cell r="A198" t="str">
            <v>_</v>
          </cell>
          <cell r="B198" t="str">
            <v>_</v>
          </cell>
          <cell r="C198" t="str">
            <v>_</v>
          </cell>
          <cell r="D198" t="str">
            <v>_</v>
          </cell>
        </row>
        <row r="200">
          <cell r="A200" t="str">
            <v>INTEREST ON CUSTOMER DEPOSITS</v>
          </cell>
          <cell r="F200">
            <v>321</v>
          </cell>
          <cell r="H200">
            <v>324</v>
          </cell>
          <cell r="L200">
            <v>3</v>
          </cell>
        </row>
        <row r="201">
          <cell r="A201" t="str">
            <v>||\027&amp;a-1R</v>
          </cell>
        </row>
        <row r="202">
          <cell r="L202" t="str">
            <v>_</v>
          </cell>
        </row>
        <row r="203">
          <cell r="A203" t="str">
            <v>||\027&amp;a-60V</v>
          </cell>
        </row>
        <row r="204">
          <cell r="L204" t="str">
            <v>_</v>
          </cell>
        </row>
        <row r="207">
          <cell r="A207" t="str">
            <v>Effect on DCIT implicit in determination of tax change expected</v>
          </cell>
        </row>
        <row r="208">
          <cell r="B208" t="str">
            <v xml:space="preserve">    due to adjusted revenue - expense change</v>
          </cell>
          <cell r="L208">
            <v>0</v>
          </cell>
        </row>
        <row r="209">
          <cell r="A209" t="str">
            <v>||\027&amp;a-1R</v>
          </cell>
        </row>
        <row r="210">
          <cell r="L210" t="str">
            <v>_</v>
          </cell>
        </row>
        <row r="211">
          <cell r="A211" t="str">
            <v>||\027&amp;a-60V</v>
          </cell>
        </row>
        <row r="212">
          <cell r="L212" t="str">
            <v>_</v>
          </cell>
        </row>
        <row r="214">
          <cell r="A214" t="str">
            <v>Effect on FIT implicit in determination of tax change expected</v>
          </cell>
        </row>
        <row r="215">
          <cell r="B215" t="str">
            <v xml:space="preserve">    due to adjusted revenue - expense change</v>
          </cell>
          <cell r="L215">
            <v>-1</v>
          </cell>
        </row>
        <row r="216">
          <cell r="A216" t="str">
            <v>||\027&amp;a-1R</v>
          </cell>
        </row>
        <row r="217">
          <cell r="L217" t="str">
            <v>_</v>
          </cell>
        </row>
        <row r="218">
          <cell r="A218" t="str">
            <v>||\027&amp;a-60V</v>
          </cell>
        </row>
        <row r="219">
          <cell r="L219" t="str">
            <v>_</v>
          </cell>
        </row>
        <row r="224">
          <cell r="A224" t="str">
            <v>COMMON STOCK ISSUANCE COSTS</v>
          </cell>
          <cell r="F224">
            <v>54</v>
          </cell>
          <cell r="H224">
            <v>0</v>
          </cell>
          <cell r="L224">
            <v>-54</v>
          </cell>
        </row>
        <row r="225">
          <cell r="A225" t="str">
            <v>||\027&amp;a-1R</v>
          </cell>
        </row>
        <row r="226">
          <cell r="L226" t="str">
            <v>_</v>
          </cell>
        </row>
        <row r="227">
          <cell r="A227" t="str">
            <v>||\027&amp;a-60V</v>
          </cell>
        </row>
        <row r="228">
          <cell r="L228" t="str">
            <v>_</v>
          </cell>
        </row>
        <row r="231">
          <cell r="A231" t="str">
            <v>Effect on DCIT implicit in determination of tax change expected</v>
          </cell>
        </row>
        <row r="232">
          <cell r="B232" t="str">
            <v xml:space="preserve">    due to adjusted revenue - expense change</v>
          </cell>
          <cell r="L232">
            <v>6</v>
          </cell>
        </row>
        <row r="233">
          <cell r="A233" t="str">
            <v>||\027&amp;a-1R</v>
          </cell>
        </row>
        <row r="234">
          <cell r="L234" t="str">
            <v>_</v>
          </cell>
        </row>
        <row r="235">
          <cell r="A235" t="str">
            <v>||\027&amp;a-60V</v>
          </cell>
        </row>
        <row r="236">
          <cell r="L236" t="str">
            <v>_</v>
          </cell>
        </row>
        <row r="238">
          <cell r="A238" t="str">
            <v>Effect on FIT implicit in determination of tax change expected</v>
          </cell>
        </row>
        <row r="239">
          <cell r="B239" t="str">
            <v xml:space="preserve">    due to adjusted revenue - expense change</v>
          </cell>
          <cell r="L239">
            <v>17</v>
          </cell>
        </row>
        <row r="240">
          <cell r="A240" t="str">
            <v>||\027&amp;a-1R</v>
          </cell>
        </row>
        <row r="241">
          <cell r="L241" t="str">
            <v>_</v>
          </cell>
        </row>
        <row r="242">
          <cell r="A242" t="str">
            <v>||\027&amp;a-60V</v>
          </cell>
        </row>
        <row r="243">
          <cell r="L243" t="str">
            <v>_</v>
          </cell>
        </row>
        <row r="244">
          <cell r="A244" t="str">
            <v>||\012</v>
          </cell>
        </row>
        <row r="250">
          <cell r="D250" t="str">
            <v>F.C. No.</v>
          </cell>
          <cell r="F250" t="str">
            <v>F.C. No.</v>
          </cell>
          <cell r="L250" t="str">
            <v>Revenue</v>
          </cell>
          <cell r="AA250" t="str">
            <v>Int Synch</v>
          </cell>
        </row>
        <row r="251">
          <cell r="B251" t="str">
            <v xml:space="preserve">   FUNCTIONAL ANALYSIS OF SELECTED ITEMS</v>
          </cell>
          <cell r="D251" t="str">
            <v>912</v>
          </cell>
          <cell r="F251" t="str">
            <v>929</v>
          </cell>
          <cell r="H251" t="str">
            <v>Difference</v>
          </cell>
          <cell r="L251" t="str">
            <v>Requirement</v>
          </cell>
          <cell r="W251" t="str">
            <v>CT 1</v>
          </cell>
          <cell r="Y251" t="str">
            <v>CT 2</v>
          </cell>
          <cell r="AA251" t="str">
            <v>DCIT</v>
          </cell>
        </row>
        <row r="252">
          <cell r="A252" t="str">
            <v>||\027&amp;a-1R</v>
          </cell>
        </row>
        <row r="253">
          <cell r="B253" t="str">
            <v>_</v>
          </cell>
          <cell r="D253" t="str">
            <v>_</v>
          </cell>
          <cell r="F253" t="str">
            <v>_</v>
          </cell>
          <cell r="H253" t="str">
            <v>_</v>
          </cell>
          <cell r="L253" t="str">
            <v>_</v>
          </cell>
          <cell r="W253" t="str">
            <v>_</v>
          </cell>
          <cell r="Y253" t="str">
            <v>_</v>
          </cell>
          <cell r="AA253" t="str">
            <v>_</v>
          </cell>
        </row>
        <row r="255">
          <cell r="A255" t="str">
            <v>ELECTRIC PLANT IN SERVICE</v>
          </cell>
          <cell r="D255">
            <v>2535530</v>
          </cell>
          <cell r="F255">
            <v>2479575</v>
          </cell>
          <cell r="H255">
            <v>-55955</v>
          </cell>
          <cell r="L255">
            <v>-8456</v>
          </cell>
          <cell r="AA255">
            <v>234</v>
          </cell>
        </row>
        <row r="257">
          <cell r="B257" t="str">
            <v>Production</v>
          </cell>
          <cell r="D257">
            <v>735635</v>
          </cell>
          <cell r="F257">
            <v>819230</v>
          </cell>
          <cell r="H257">
            <v>83595</v>
          </cell>
          <cell r="L257">
            <v>12629</v>
          </cell>
          <cell r="W257">
            <v>721</v>
          </cell>
          <cell r="Y257">
            <v>4221</v>
          </cell>
          <cell r="AA257">
            <v>-350</v>
          </cell>
        </row>
        <row r="258">
          <cell r="B258" t="str">
            <v>Transmission</v>
          </cell>
          <cell r="D258">
            <v>251421</v>
          </cell>
          <cell r="F258">
            <v>285743</v>
          </cell>
          <cell r="H258">
            <v>34322</v>
          </cell>
          <cell r="L258">
            <v>5185</v>
          </cell>
          <cell r="W258">
            <v>-272</v>
          </cell>
          <cell r="Y258">
            <v>572</v>
          </cell>
          <cell r="AA258">
            <v>-144</v>
          </cell>
        </row>
        <row r="259">
          <cell r="B259" t="str">
            <v>Distribution</v>
          </cell>
          <cell r="D259">
            <v>888637</v>
          </cell>
          <cell r="F259">
            <v>973326</v>
          </cell>
          <cell r="H259">
            <v>84689</v>
          </cell>
          <cell r="L259">
            <v>12796</v>
          </cell>
          <cell r="W259" t="str">
            <v>-</v>
          </cell>
          <cell r="Y259" t="str">
            <v>-</v>
          </cell>
          <cell r="AA259">
            <v>-355</v>
          </cell>
        </row>
        <row r="260">
          <cell r="B260" t="str">
            <v>General</v>
          </cell>
          <cell r="D260">
            <v>128417</v>
          </cell>
          <cell r="F260">
            <v>127701</v>
          </cell>
          <cell r="H260">
            <v>-716</v>
          </cell>
          <cell r="L260">
            <v>-107</v>
          </cell>
          <cell r="W260">
            <v>33</v>
          </cell>
          <cell r="Y260">
            <v>47</v>
          </cell>
          <cell r="AA260">
            <v>3</v>
          </cell>
        </row>
        <row r="262">
          <cell r="B262" t="str">
            <v>Check</v>
          </cell>
          <cell r="D262">
            <v>2004110</v>
          </cell>
          <cell r="F262">
            <v>2206000</v>
          </cell>
          <cell r="H262">
            <v>201890</v>
          </cell>
          <cell r="L262">
            <v>30503</v>
          </cell>
          <cell r="W262">
            <v>482</v>
          </cell>
          <cell r="Y262">
            <v>4840</v>
          </cell>
          <cell r="AA262">
            <v>-846</v>
          </cell>
        </row>
        <row r="267">
          <cell r="A267" t="str">
            <v>ACCUMULATED DEPRECIATION</v>
          </cell>
          <cell r="D267">
            <v>-693708</v>
          </cell>
          <cell r="F267">
            <v>-664109</v>
          </cell>
          <cell r="H267">
            <v>29599</v>
          </cell>
          <cell r="L267">
            <v>4473</v>
          </cell>
          <cell r="AA267">
            <v>-124</v>
          </cell>
        </row>
        <row r="269">
          <cell r="B269" t="str">
            <v>Production</v>
          </cell>
          <cell r="D269">
            <v>-199863</v>
          </cell>
          <cell r="F269">
            <v>-219451</v>
          </cell>
          <cell r="H269">
            <v>-19588</v>
          </cell>
          <cell r="L269">
            <v>-2961</v>
          </cell>
          <cell r="W269">
            <v>-7</v>
          </cell>
          <cell r="Y269">
            <v>-82</v>
          </cell>
          <cell r="AA269">
            <v>81</v>
          </cell>
        </row>
        <row r="270">
          <cell r="B270" t="str">
            <v>Transmission</v>
          </cell>
          <cell r="D270">
            <v>-66783</v>
          </cell>
          <cell r="F270">
            <v>-80591</v>
          </cell>
          <cell r="H270">
            <v>-13808</v>
          </cell>
          <cell r="L270">
            <v>-2085</v>
          </cell>
          <cell r="W270">
            <v>7</v>
          </cell>
          <cell r="Y270">
            <v>-7</v>
          </cell>
          <cell r="AA270">
            <v>58</v>
          </cell>
        </row>
        <row r="271">
          <cell r="B271" t="str">
            <v>Distribution</v>
          </cell>
          <cell r="D271">
            <v>-214902</v>
          </cell>
          <cell r="F271">
            <v>-233882</v>
          </cell>
          <cell r="H271">
            <v>-18980</v>
          </cell>
          <cell r="L271">
            <v>-2868</v>
          </cell>
          <cell r="W271" t="str">
            <v>-</v>
          </cell>
          <cell r="Y271" t="str">
            <v>-</v>
          </cell>
          <cell r="AA271">
            <v>80</v>
          </cell>
        </row>
        <row r="272">
          <cell r="B272" t="str">
            <v>General</v>
          </cell>
          <cell r="D272">
            <v>-32423</v>
          </cell>
          <cell r="F272">
            <v>-41458</v>
          </cell>
          <cell r="H272">
            <v>-9035</v>
          </cell>
          <cell r="L272">
            <v>-1364</v>
          </cell>
          <cell r="W272">
            <v>-1</v>
          </cell>
          <cell r="Y272">
            <v>-2</v>
          </cell>
          <cell r="AA272">
            <v>38</v>
          </cell>
        </row>
        <row r="274">
          <cell r="B274" t="str">
            <v>Check</v>
          </cell>
          <cell r="D274">
            <v>-513971</v>
          </cell>
          <cell r="F274">
            <v>-575382</v>
          </cell>
          <cell r="H274">
            <v>-61411</v>
          </cell>
          <cell r="L274">
            <v>-9278</v>
          </cell>
          <cell r="W274">
            <v>-1</v>
          </cell>
          <cell r="Y274">
            <v>-91</v>
          </cell>
          <cell r="AA274">
            <v>257</v>
          </cell>
        </row>
        <row r="279">
          <cell r="A279" t="str">
            <v>DEPRECIATION EXPENSE</v>
          </cell>
          <cell r="D279">
            <v>62457</v>
          </cell>
          <cell r="F279">
            <v>61582</v>
          </cell>
          <cell r="H279">
            <v>-875</v>
          </cell>
          <cell r="L279">
            <v>-938</v>
          </cell>
        </row>
        <row r="281">
          <cell r="B281" t="str">
            <v>Production</v>
          </cell>
          <cell r="D281">
            <v>16437</v>
          </cell>
          <cell r="F281">
            <v>19286</v>
          </cell>
          <cell r="H281">
            <v>2849</v>
          </cell>
          <cell r="L281">
            <v>3054</v>
          </cell>
          <cell r="W281">
            <v>90</v>
          </cell>
          <cell r="Y281">
            <v>1793</v>
          </cell>
        </row>
        <row r="282">
          <cell r="B282" t="str">
            <v>Transmission</v>
          </cell>
          <cell r="D282">
            <v>5090</v>
          </cell>
          <cell r="F282">
            <v>6055</v>
          </cell>
          <cell r="H282">
            <v>965</v>
          </cell>
          <cell r="L282">
            <v>1034</v>
          </cell>
          <cell r="W282">
            <v>-88</v>
          </cell>
          <cell r="Y282">
            <v>228</v>
          </cell>
        </row>
        <row r="283">
          <cell r="B283" t="str">
            <v>Distribution</v>
          </cell>
          <cell r="D283">
            <v>21931</v>
          </cell>
          <cell r="F283">
            <v>23566</v>
          </cell>
          <cell r="H283">
            <v>1635</v>
          </cell>
          <cell r="L283">
            <v>1752</v>
          </cell>
          <cell r="W283" t="str">
            <v>-</v>
          </cell>
          <cell r="Y283" t="str">
            <v>-</v>
          </cell>
        </row>
        <row r="284">
          <cell r="B284" t="str">
            <v>General</v>
          </cell>
          <cell r="D284">
            <v>5568</v>
          </cell>
          <cell r="F284">
            <v>6383</v>
          </cell>
          <cell r="H284">
            <v>815</v>
          </cell>
          <cell r="L284">
            <v>874</v>
          </cell>
          <cell r="W284">
            <v>17</v>
          </cell>
          <cell r="Y284">
            <v>17</v>
          </cell>
        </row>
        <row r="286">
          <cell r="B286" t="str">
            <v>Check</v>
          </cell>
          <cell r="D286">
            <v>49026</v>
          </cell>
          <cell r="F286">
            <v>55290</v>
          </cell>
          <cell r="H286">
            <v>6264</v>
          </cell>
          <cell r="L286">
            <v>6714</v>
          </cell>
          <cell r="W286">
            <v>19</v>
          </cell>
          <cell r="Y286">
            <v>2038</v>
          </cell>
        </row>
        <row r="289">
          <cell r="B289" t="str">
            <v>TOTAL PER ABOVE</v>
          </cell>
          <cell r="W289">
            <v>500</v>
          </cell>
          <cell r="Y289">
            <v>6787</v>
          </cell>
        </row>
        <row r="290">
          <cell r="B290" t="str">
            <v>ADT</v>
          </cell>
          <cell r="W290">
            <v>-3</v>
          </cell>
          <cell r="Y290">
            <v>-1</v>
          </cell>
        </row>
        <row r="291">
          <cell r="B291" t="str">
            <v xml:space="preserve">TOTAL </v>
          </cell>
          <cell r="W291" t="str">
            <v xml:space="preserve">      ------</v>
          </cell>
          <cell r="Y291" t="str">
            <v xml:space="preserve">      ------</v>
          </cell>
        </row>
        <row r="292">
          <cell r="W292">
            <v>497</v>
          </cell>
          <cell r="Y292">
            <v>6786</v>
          </cell>
        </row>
        <row r="293">
          <cell r="A293" t="str">
            <v>||\012</v>
          </cell>
        </row>
        <row r="309">
          <cell r="A309" t="str">
            <v>STATION H CT-1</v>
          </cell>
        </row>
        <row r="310">
          <cell r="D310" t="str">
            <v>912</v>
          </cell>
          <cell r="F310" t="str">
            <v>8 &amp; 4</v>
          </cell>
          <cell r="H310" t="str">
            <v>Difference</v>
          </cell>
          <cell r="L310" t="str">
            <v>DCIT</v>
          </cell>
          <cell r="W310" t="str">
            <v>FIT</v>
          </cell>
          <cell r="Y310" t="str">
            <v>REV REQ</v>
          </cell>
        </row>
        <row r="311">
          <cell r="D311" t="str">
            <v>-</v>
          </cell>
          <cell r="F311" t="str">
            <v>-</v>
          </cell>
          <cell r="H311" t="str">
            <v>-</v>
          </cell>
          <cell r="L311" t="str">
            <v>-</v>
          </cell>
          <cell r="W311" t="str">
            <v>-</v>
          </cell>
          <cell r="Y311" t="str">
            <v>-</v>
          </cell>
        </row>
        <row r="312">
          <cell r="A312" t="str">
            <v>RATE BASE</v>
          </cell>
        </row>
        <row r="314">
          <cell r="A314" t="str">
            <v>SYSTEM EPIS</v>
          </cell>
        </row>
        <row r="315">
          <cell r="A315" t="str">
            <v xml:space="preserve">  Production</v>
          </cell>
          <cell r="D315">
            <v>101890</v>
          </cell>
          <cell r="F315">
            <v>110769</v>
          </cell>
        </row>
        <row r="316">
          <cell r="A316" t="str">
            <v xml:space="preserve">  Transmission</v>
          </cell>
          <cell r="D316">
            <v>28340</v>
          </cell>
          <cell r="F316">
            <v>23088</v>
          </cell>
        </row>
        <row r="317">
          <cell r="A317" t="str">
            <v xml:space="preserve">  General</v>
          </cell>
          <cell r="D317" t="str">
            <v>-</v>
          </cell>
          <cell r="F317">
            <v>466</v>
          </cell>
        </row>
        <row r="319">
          <cell r="A319" t="str">
            <v>D.C. ALLOCATED EPIS</v>
          </cell>
        </row>
        <row r="320">
          <cell r="A320" t="str">
            <v xml:space="preserve">  Production</v>
          </cell>
          <cell r="D320">
            <v>38504</v>
          </cell>
          <cell r="F320">
            <v>43300</v>
          </cell>
        </row>
        <row r="321">
          <cell r="A321" t="str">
            <v xml:space="preserve">  Transmission </v>
          </cell>
          <cell r="D321">
            <v>10710</v>
          </cell>
          <cell r="F321">
            <v>9025</v>
          </cell>
        </row>
        <row r="322">
          <cell r="A322" t="str">
            <v xml:space="preserve">  General </v>
          </cell>
          <cell r="D322" t="str">
            <v>-</v>
          </cell>
          <cell r="F322">
            <v>202</v>
          </cell>
        </row>
        <row r="323">
          <cell r="D323" t="str">
            <v>-</v>
          </cell>
          <cell r="F323" t="str">
            <v>-</v>
          </cell>
        </row>
        <row r="324">
          <cell r="D324">
            <v>49214</v>
          </cell>
          <cell r="F324">
            <v>52527</v>
          </cell>
        </row>
        <row r="325">
          <cell r="A325" t="str">
            <v>D.C. AFUDC</v>
          </cell>
        </row>
        <row r="326">
          <cell r="A326" t="str">
            <v xml:space="preserve">  Production</v>
          </cell>
          <cell r="D326">
            <v>8572</v>
          </cell>
          <cell r="F326">
            <v>8542</v>
          </cell>
        </row>
        <row r="327">
          <cell r="A327" t="str">
            <v xml:space="preserve">  Transmission </v>
          </cell>
          <cell r="D327">
            <v>1437</v>
          </cell>
          <cell r="F327">
            <v>1332</v>
          </cell>
        </row>
        <row r="328">
          <cell r="A328" t="str">
            <v xml:space="preserve">  General </v>
          </cell>
          <cell r="D328" t="str">
            <v>-</v>
          </cell>
          <cell r="F328">
            <v>20</v>
          </cell>
        </row>
        <row r="329">
          <cell r="D329" t="str">
            <v>-</v>
          </cell>
          <cell r="F329" t="str">
            <v>-</v>
          </cell>
        </row>
        <row r="330">
          <cell r="D330">
            <v>10009</v>
          </cell>
          <cell r="F330">
            <v>9894</v>
          </cell>
        </row>
        <row r="332">
          <cell r="A332" t="str">
            <v>Net EPIS</v>
          </cell>
        </row>
        <row r="333">
          <cell r="A333" t="str">
            <v xml:space="preserve">  Production</v>
          </cell>
          <cell r="D333">
            <v>47076</v>
          </cell>
          <cell r="F333">
            <v>51842</v>
          </cell>
          <cell r="H333">
            <v>4766</v>
          </cell>
          <cell r="Y333">
            <v>861</v>
          </cell>
        </row>
        <row r="334">
          <cell r="A334" t="str">
            <v xml:space="preserve">  Transmission </v>
          </cell>
          <cell r="D334">
            <v>12147</v>
          </cell>
          <cell r="F334">
            <v>10357</v>
          </cell>
          <cell r="H334">
            <v>-1790</v>
          </cell>
          <cell r="Y334">
            <v>-323</v>
          </cell>
        </row>
        <row r="335">
          <cell r="A335" t="str">
            <v xml:space="preserve">  General </v>
          </cell>
          <cell r="D335" t="str">
            <v>-</v>
          </cell>
          <cell r="F335">
            <v>222</v>
          </cell>
          <cell r="H335">
            <v>222</v>
          </cell>
          <cell r="Y335">
            <v>40</v>
          </cell>
        </row>
        <row r="336">
          <cell r="D336" t="str">
            <v>-</v>
          </cell>
          <cell r="F336" t="str">
            <v>-</v>
          </cell>
          <cell r="H336" t="str">
            <v>-</v>
          </cell>
          <cell r="Y336" t="str">
            <v>-</v>
          </cell>
        </row>
        <row r="337">
          <cell r="A337" t="str">
            <v xml:space="preserve">  Net EPIS</v>
          </cell>
          <cell r="D337">
            <v>59223</v>
          </cell>
          <cell r="F337">
            <v>62421</v>
          </cell>
          <cell r="H337">
            <v>3198</v>
          </cell>
          <cell r="Y337">
            <v>578</v>
          </cell>
        </row>
        <row r="338">
          <cell r="Y338" t="str">
            <v>=</v>
          </cell>
        </row>
        <row r="339">
          <cell r="A339" t="str">
            <v>ACCUMULATED DEPR</v>
          </cell>
        </row>
        <row r="340">
          <cell r="A340" t="str">
            <v xml:space="preserve">  Production</v>
          </cell>
          <cell r="D340">
            <v>-795</v>
          </cell>
          <cell r="F340">
            <v>-836</v>
          </cell>
          <cell r="H340">
            <v>-41</v>
          </cell>
          <cell r="Y340">
            <v>-7</v>
          </cell>
        </row>
        <row r="341">
          <cell r="A341" t="str">
            <v xml:space="preserve">  Transmission </v>
          </cell>
          <cell r="D341">
            <v>-147</v>
          </cell>
          <cell r="F341">
            <v>-107</v>
          </cell>
          <cell r="H341">
            <v>40</v>
          </cell>
          <cell r="Y341">
            <v>7</v>
          </cell>
        </row>
        <row r="342">
          <cell r="A342" t="str">
            <v xml:space="preserve">  General </v>
          </cell>
          <cell r="D342" t="str">
            <v>-</v>
          </cell>
          <cell r="F342">
            <v>-8</v>
          </cell>
          <cell r="H342">
            <v>-8</v>
          </cell>
          <cell r="Y342">
            <v>-1</v>
          </cell>
        </row>
        <row r="343">
          <cell r="D343" t="str">
            <v>-</v>
          </cell>
          <cell r="F343" t="str">
            <v>-</v>
          </cell>
          <cell r="H343" t="str">
            <v>-</v>
          </cell>
          <cell r="Y343" t="str">
            <v>-</v>
          </cell>
        </row>
        <row r="344">
          <cell r="A344" t="str">
            <v xml:space="preserve">  Accum depr</v>
          </cell>
          <cell r="D344">
            <v>-942</v>
          </cell>
          <cell r="F344">
            <v>-951</v>
          </cell>
          <cell r="H344">
            <v>-9</v>
          </cell>
          <cell r="Y344">
            <v>-1</v>
          </cell>
        </row>
        <row r="345">
          <cell r="Y345" t="str">
            <v>=</v>
          </cell>
        </row>
        <row r="347">
          <cell r="A347" t="str">
            <v>ADT  (Assume all production)</v>
          </cell>
          <cell r="D347">
            <v>2</v>
          </cell>
          <cell r="F347">
            <v>-14</v>
          </cell>
          <cell r="H347">
            <v>-16</v>
          </cell>
          <cell r="Y347">
            <v>-3</v>
          </cell>
        </row>
        <row r="348">
          <cell r="D348" t="str">
            <v>-</v>
          </cell>
          <cell r="F348" t="str">
            <v>-</v>
          </cell>
          <cell r="H348" t="str">
            <v>-</v>
          </cell>
          <cell r="Y348" t="str">
            <v>=</v>
          </cell>
        </row>
        <row r="349">
          <cell r="A349" t="str">
            <v>NET RATE BASE</v>
          </cell>
        </row>
        <row r="350">
          <cell r="A350" t="str">
            <v xml:space="preserve">  Production</v>
          </cell>
          <cell r="D350">
            <v>46283</v>
          </cell>
          <cell r="F350">
            <v>50992</v>
          </cell>
          <cell r="H350">
            <v>4709</v>
          </cell>
          <cell r="Y350">
            <v>851</v>
          </cell>
        </row>
        <row r="351">
          <cell r="A351" t="str">
            <v xml:space="preserve">  Transmission </v>
          </cell>
          <cell r="D351">
            <v>12000</v>
          </cell>
          <cell r="F351">
            <v>10250</v>
          </cell>
          <cell r="H351">
            <v>-1750</v>
          </cell>
          <cell r="Y351">
            <v>-316</v>
          </cell>
        </row>
        <row r="352">
          <cell r="A352" t="str">
            <v xml:space="preserve">  General </v>
          </cell>
          <cell r="D352" t="str">
            <v>-</v>
          </cell>
          <cell r="F352">
            <v>214</v>
          </cell>
          <cell r="H352">
            <v>214</v>
          </cell>
          <cell r="Y352">
            <v>39</v>
          </cell>
        </row>
        <row r="353">
          <cell r="D353" t="str">
            <v>-</v>
          </cell>
          <cell r="F353" t="str">
            <v>-</v>
          </cell>
          <cell r="H353" t="str">
            <v>-</v>
          </cell>
          <cell r="Y353" t="str">
            <v>-</v>
          </cell>
        </row>
        <row r="355">
          <cell r="A355" t="str">
            <v>NET ADDITION TO RATE BASE</v>
          </cell>
          <cell r="D355">
            <v>58283</v>
          </cell>
          <cell r="F355">
            <v>61456</v>
          </cell>
          <cell r="H355">
            <v>3173</v>
          </cell>
          <cell r="Y355">
            <v>574</v>
          </cell>
        </row>
        <row r="357">
          <cell r="A357" t="str">
            <v>INTEREST SYNCH:    (attribute 100% to EPIS)</v>
          </cell>
        </row>
        <row r="358">
          <cell r="B358" t="str">
            <v>wtd cost of debt (912)</v>
          </cell>
          <cell r="D358">
            <v>3.9900000000000005E-2</v>
          </cell>
          <cell r="F358">
            <v>3.9900000000000005E-2</v>
          </cell>
          <cell r="H358">
            <v>3.9900000000000005E-2</v>
          </cell>
        </row>
        <row r="360">
          <cell r="A360" t="str">
            <v xml:space="preserve">  Production</v>
          </cell>
          <cell r="D360">
            <v>1847</v>
          </cell>
          <cell r="F360">
            <v>2035</v>
          </cell>
          <cell r="H360">
            <v>188</v>
          </cell>
          <cell r="L360">
            <v>-20</v>
          </cell>
          <cell r="W360">
            <v>-57</v>
          </cell>
          <cell r="Y360">
            <v>-140</v>
          </cell>
        </row>
        <row r="361">
          <cell r="A361" t="str">
            <v xml:space="preserve">  Transmission </v>
          </cell>
          <cell r="D361">
            <v>479</v>
          </cell>
          <cell r="F361">
            <v>409</v>
          </cell>
          <cell r="H361">
            <v>-70</v>
          </cell>
          <cell r="L361">
            <v>7</v>
          </cell>
          <cell r="W361">
            <v>21</v>
          </cell>
          <cell r="Y361">
            <v>51</v>
          </cell>
        </row>
        <row r="362">
          <cell r="A362" t="str">
            <v xml:space="preserve">  General </v>
          </cell>
          <cell r="D362">
            <v>0</v>
          </cell>
          <cell r="F362">
            <v>9</v>
          </cell>
          <cell r="H362">
            <v>9</v>
          </cell>
          <cell r="L362">
            <v>-1</v>
          </cell>
          <cell r="W362">
            <v>-3</v>
          </cell>
          <cell r="Y362">
            <v>-7</v>
          </cell>
        </row>
        <row r="363">
          <cell r="D363" t="str">
            <v>-</v>
          </cell>
          <cell r="F363" t="str">
            <v>-</v>
          </cell>
          <cell r="H363" t="str">
            <v>-</v>
          </cell>
          <cell r="L363" t="str">
            <v>-</v>
          </cell>
          <cell r="W363" t="str">
            <v>-</v>
          </cell>
          <cell r="Y363" t="str">
            <v>-</v>
          </cell>
        </row>
        <row r="364">
          <cell r="D364">
            <v>2326</v>
          </cell>
          <cell r="F364">
            <v>2453</v>
          </cell>
          <cell r="H364">
            <v>127</v>
          </cell>
          <cell r="L364">
            <v>-14</v>
          </cell>
          <cell r="W364">
            <v>-39</v>
          </cell>
          <cell r="Y364">
            <v>-96</v>
          </cell>
        </row>
        <row r="365">
          <cell r="A365" t="str">
            <v>TOTAL REVENUE REQUIREMENT ASSOC W/ RATE BASE</v>
          </cell>
        </row>
        <row r="366">
          <cell r="A366" t="str">
            <v xml:space="preserve">  Production</v>
          </cell>
          <cell r="Y366">
            <v>711</v>
          </cell>
        </row>
        <row r="367">
          <cell r="A367" t="str">
            <v xml:space="preserve">  Transmission </v>
          </cell>
          <cell r="Y367">
            <v>-265</v>
          </cell>
        </row>
        <row r="368">
          <cell r="A368" t="str">
            <v xml:space="preserve">  General </v>
          </cell>
          <cell r="Y368">
            <v>32</v>
          </cell>
        </row>
        <row r="369">
          <cell r="Y369" t="str">
            <v>-</v>
          </cell>
        </row>
        <row r="370">
          <cell r="Y370">
            <v>478</v>
          </cell>
        </row>
        <row r="372">
          <cell r="A372" t="str">
            <v>Depreciation exp</v>
          </cell>
        </row>
        <row r="373">
          <cell r="A373" t="str">
            <v xml:space="preserve">  Production</v>
          </cell>
          <cell r="D373">
            <v>1589</v>
          </cell>
          <cell r="F373">
            <v>1673</v>
          </cell>
          <cell r="H373">
            <v>84</v>
          </cell>
          <cell r="Y373">
            <v>90</v>
          </cell>
        </row>
        <row r="374">
          <cell r="A374" t="str">
            <v xml:space="preserve">  Transmission </v>
          </cell>
          <cell r="D374">
            <v>295</v>
          </cell>
          <cell r="F374">
            <v>213</v>
          </cell>
          <cell r="H374">
            <v>-82</v>
          </cell>
          <cell r="Y374">
            <v>-88</v>
          </cell>
        </row>
        <row r="375">
          <cell r="A375" t="str">
            <v xml:space="preserve">  General </v>
          </cell>
          <cell r="D375" t="str">
            <v>-</v>
          </cell>
          <cell r="F375">
            <v>16</v>
          </cell>
          <cell r="H375">
            <v>16</v>
          </cell>
          <cell r="Y375">
            <v>17</v>
          </cell>
        </row>
        <row r="376">
          <cell r="D376" t="str">
            <v>-</v>
          </cell>
          <cell r="F376" t="str">
            <v>-</v>
          </cell>
          <cell r="H376" t="str">
            <v>-</v>
          </cell>
          <cell r="Y376" t="str">
            <v>-</v>
          </cell>
        </row>
        <row r="377">
          <cell r="D377">
            <v>1884</v>
          </cell>
          <cell r="F377">
            <v>1902</v>
          </cell>
          <cell r="H377">
            <v>18</v>
          </cell>
          <cell r="Y377">
            <v>19</v>
          </cell>
        </row>
        <row r="379">
          <cell r="A379" t="str">
            <v>Total revenue requirement impact with int synch</v>
          </cell>
          <cell r="Y379">
            <v>497</v>
          </cell>
        </row>
        <row r="380">
          <cell r="Y380" t="str">
            <v>=</v>
          </cell>
        </row>
        <row r="382">
          <cell r="A382" t="str">
            <v>||\012</v>
          </cell>
        </row>
        <row r="388">
          <cell r="A388" t="str">
            <v>STATION H CT-2</v>
          </cell>
        </row>
        <row r="389">
          <cell r="D389" t="str">
            <v>912</v>
          </cell>
          <cell r="F389" t="str">
            <v>8 &amp; 4</v>
          </cell>
          <cell r="H389" t="str">
            <v>Difference</v>
          </cell>
          <cell r="L389" t="str">
            <v>DCIT</v>
          </cell>
          <cell r="W389" t="str">
            <v>FIT</v>
          </cell>
          <cell r="Y389" t="str">
            <v>REV REQ</v>
          </cell>
        </row>
        <row r="390">
          <cell r="D390" t="str">
            <v>-</v>
          </cell>
          <cell r="F390" t="str">
            <v>-</v>
          </cell>
          <cell r="H390" t="str">
            <v>-</v>
          </cell>
          <cell r="L390" t="str">
            <v>-</v>
          </cell>
          <cell r="W390" t="str">
            <v>-</v>
          </cell>
          <cell r="Y390" t="str">
            <v>-</v>
          </cell>
        </row>
        <row r="391">
          <cell r="A391" t="str">
            <v>RATE BASE</v>
          </cell>
        </row>
        <row r="393">
          <cell r="A393" t="str">
            <v>SYSTEM EPIS</v>
          </cell>
        </row>
        <row r="394">
          <cell r="A394" t="str">
            <v xml:space="preserve">  Production</v>
          </cell>
          <cell r="F394">
            <v>61694</v>
          </cell>
        </row>
        <row r="395">
          <cell r="A395" t="str">
            <v xml:space="preserve">  Transmission</v>
          </cell>
          <cell r="F395">
            <v>8781</v>
          </cell>
        </row>
        <row r="396">
          <cell r="A396" t="str">
            <v xml:space="preserve">  General</v>
          </cell>
          <cell r="F396">
            <v>642</v>
          </cell>
        </row>
        <row r="398">
          <cell r="A398" t="str">
            <v>D.C. ALLOCATED EPIS</v>
          </cell>
        </row>
        <row r="399">
          <cell r="A399" t="str">
            <v xml:space="preserve">  Production</v>
          </cell>
          <cell r="F399">
            <v>24122</v>
          </cell>
        </row>
        <row r="400">
          <cell r="A400" t="str">
            <v xml:space="preserve">  Transmission </v>
          </cell>
          <cell r="F400">
            <v>3433</v>
          </cell>
        </row>
        <row r="401">
          <cell r="A401" t="str">
            <v xml:space="preserve">  General </v>
          </cell>
          <cell r="F401">
            <v>278</v>
          </cell>
        </row>
        <row r="402">
          <cell r="F402" t="str">
            <v>-</v>
          </cell>
        </row>
        <row r="403">
          <cell r="F403">
            <v>27833</v>
          </cell>
        </row>
        <row r="404">
          <cell r="A404" t="str">
            <v xml:space="preserve">D.C. AFUDC </v>
          </cell>
        </row>
        <row r="405">
          <cell r="A405" t="str">
            <v xml:space="preserve">  Production</v>
          </cell>
          <cell r="F405">
            <v>3140</v>
          </cell>
        </row>
        <row r="406">
          <cell r="A406" t="str">
            <v xml:space="preserve">  Transmission </v>
          </cell>
          <cell r="F406">
            <v>179</v>
          </cell>
        </row>
        <row r="407">
          <cell r="A407" t="str">
            <v xml:space="preserve">  General </v>
          </cell>
          <cell r="F407">
            <v>19</v>
          </cell>
        </row>
        <row r="408">
          <cell r="F408" t="str">
            <v>-</v>
          </cell>
        </row>
        <row r="409">
          <cell r="F409">
            <v>3338</v>
          </cell>
        </row>
        <row r="411">
          <cell r="A411" t="str">
            <v>D.C. CCRF</v>
          </cell>
        </row>
        <row r="412">
          <cell r="A412" t="str">
            <v xml:space="preserve">  Production</v>
          </cell>
          <cell r="F412">
            <v>593</v>
          </cell>
        </row>
        <row r="413">
          <cell r="A413" t="str">
            <v xml:space="preserve">  Transmission </v>
          </cell>
          <cell r="F413">
            <v>169</v>
          </cell>
        </row>
        <row r="414">
          <cell r="F414" t="str">
            <v>-</v>
          </cell>
        </row>
      </sheetData>
      <sheetData sheetId="1">
        <row r="2">
          <cell r="A2" t="str">
            <v>POTOMAC ELECTRIC POWER COMPANY</v>
          </cell>
        </row>
        <row r="4">
          <cell r="A4" t="str">
            <v>Comparison of D.C. Revenue Requirement</v>
          </cell>
        </row>
        <row r="5">
          <cell r="A5" t="str">
            <v>Formal Case 939 (Per Order; 12/31/94  6&amp;6)  vs. December 1995 (Actual)</v>
          </cell>
        </row>
        <row r="6">
          <cell r="J6" t="str">
            <v>Revenue</v>
          </cell>
        </row>
        <row r="7">
          <cell r="J7" t="str">
            <v>Requirement</v>
          </cell>
        </row>
        <row r="8">
          <cell r="J8" t="str">
            <v>Including Effect</v>
          </cell>
        </row>
        <row r="9">
          <cell r="D9" t="str">
            <v>F.C. 939</v>
          </cell>
          <cell r="F9" t="str">
            <v>12 Months</v>
          </cell>
          <cell r="J9" t="str">
            <v>Of Interest</v>
          </cell>
        </row>
        <row r="10">
          <cell r="D10" t="str">
            <v>Per Order</v>
          </cell>
          <cell r="F10" t="str">
            <v>Ended 12/31/95</v>
          </cell>
          <cell r="H10" t="str">
            <v>Difference</v>
          </cell>
          <cell r="J10" t="str">
            <v>Synch</v>
          </cell>
        </row>
        <row r="11">
          <cell r="A11" t="str">
            <v>RATE BASE</v>
          </cell>
        </row>
        <row r="12">
          <cell r="B12" t="str">
            <v>Electric Plant in Service</v>
          </cell>
          <cell r="D12">
            <v>2535530</v>
          </cell>
          <cell r="F12">
            <v>2479575</v>
          </cell>
          <cell r="H12">
            <v>-55955</v>
          </cell>
          <cell r="J12">
            <v>-8238</v>
          </cell>
          <cell r="L12">
            <v>242</v>
          </cell>
          <cell r="N12">
            <v>1178</v>
          </cell>
        </row>
        <row r="13">
          <cell r="B13" t="str">
            <v>Pollution Control CWIP</v>
          </cell>
          <cell r="D13">
            <v>4115</v>
          </cell>
          <cell r="F13">
            <v>7587</v>
          </cell>
          <cell r="H13">
            <v>3472</v>
          </cell>
          <cell r="J13">
            <v>511</v>
          </cell>
          <cell r="L13">
            <v>-15</v>
          </cell>
          <cell r="N13">
            <v>-73</v>
          </cell>
        </row>
        <row r="14">
          <cell r="B14" t="str">
            <v>Unamortized Unbilled Revenue Adj</v>
          </cell>
          <cell r="D14">
            <v>-595</v>
          </cell>
          <cell r="F14">
            <v>-1784</v>
          </cell>
          <cell r="H14">
            <v>-1189</v>
          </cell>
          <cell r="J14">
            <v>-175</v>
          </cell>
          <cell r="L14">
            <v>5</v>
          </cell>
          <cell r="N14">
            <v>25</v>
          </cell>
        </row>
        <row r="15">
          <cell r="B15" t="str">
            <v>Materials &amp; Supplies</v>
          </cell>
          <cell r="D15">
            <v>56273</v>
          </cell>
          <cell r="F15">
            <v>59473</v>
          </cell>
          <cell r="H15">
            <v>3200</v>
          </cell>
          <cell r="J15">
            <v>471</v>
          </cell>
          <cell r="L15">
            <v>-14</v>
          </cell>
          <cell r="N15">
            <v>-67</v>
          </cell>
        </row>
        <row r="16">
          <cell r="B16" t="str">
            <v>DSM Programs (F.C. 929 vintage)</v>
          </cell>
          <cell r="D16">
            <v>18147</v>
          </cell>
          <cell r="F16">
            <v>20327</v>
          </cell>
          <cell r="H16">
            <v>2180</v>
          </cell>
          <cell r="J16">
            <v>321</v>
          </cell>
          <cell r="L16">
            <v>-9</v>
          </cell>
          <cell r="N16">
            <v>-46</v>
          </cell>
        </row>
        <row r="17">
          <cell r="B17" t="str">
            <v>Cash Working Capital</v>
          </cell>
          <cell r="D17">
            <v>39141</v>
          </cell>
          <cell r="F17">
            <v>39048</v>
          </cell>
          <cell r="H17">
            <v>-93</v>
          </cell>
          <cell r="J17">
            <v>-14</v>
          </cell>
          <cell r="L17">
            <v>0</v>
          </cell>
          <cell r="N17">
            <v>2</v>
          </cell>
        </row>
        <row r="18">
          <cell r="B18" t="str">
            <v>Accumulated Depreciation</v>
          </cell>
          <cell r="D18">
            <v>-693708</v>
          </cell>
          <cell r="F18">
            <v>-664109</v>
          </cell>
          <cell r="H18">
            <v>29599</v>
          </cell>
          <cell r="J18">
            <v>4358</v>
          </cell>
          <cell r="L18">
            <v>-128</v>
          </cell>
          <cell r="N18">
            <v>-623</v>
          </cell>
        </row>
        <row r="19">
          <cell r="B19" t="str">
            <v>Accumulated Amortization</v>
          </cell>
          <cell r="D19">
            <v>-5678</v>
          </cell>
          <cell r="F19">
            <v>-4694</v>
          </cell>
          <cell r="H19">
            <v>984</v>
          </cell>
          <cell r="J19">
            <v>145</v>
          </cell>
          <cell r="L19">
            <v>-4</v>
          </cell>
          <cell r="N19">
            <v>-21</v>
          </cell>
        </row>
        <row r="20">
          <cell r="B20" t="str">
            <v>Accumulated Deferred Taxes</v>
          </cell>
          <cell r="D20">
            <v>-281367</v>
          </cell>
          <cell r="F20">
            <v>-262891</v>
          </cell>
          <cell r="H20">
            <v>18476</v>
          </cell>
          <cell r="J20">
            <v>2720</v>
          </cell>
          <cell r="L20">
            <v>-80</v>
          </cell>
          <cell r="N20">
            <v>-389</v>
          </cell>
        </row>
        <row r="21">
          <cell r="B21" t="str">
            <v>Customer Deposits</v>
          </cell>
          <cell r="D21">
            <v>-12814</v>
          </cell>
          <cell r="F21">
            <v>-12698</v>
          </cell>
          <cell r="H21">
            <v>116</v>
          </cell>
          <cell r="J21">
            <v>17</v>
          </cell>
          <cell r="L21">
            <v>-1</v>
          </cell>
          <cell r="N21">
            <v>-2</v>
          </cell>
        </row>
        <row r="23">
          <cell r="B23" t="str">
            <v>TOTAL RATE BASE</v>
          </cell>
          <cell r="D23">
            <v>1659044</v>
          </cell>
          <cell r="F23">
            <v>1659834</v>
          </cell>
          <cell r="H23">
            <v>790</v>
          </cell>
          <cell r="J23">
            <v>116</v>
          </cell>
          <cell r="L23">
            <v>-4</v>
          </cell>
          <cell r="N23">
            <v>-16</v>
          </cell>
        </row>
        <row r="25">
          <cell r="A25" t="str">
            <v>OPERATING REVENUE</v>
          </cell>
        </row>
        <row r="26">
          <cell r="B26" t="str">
            <v>Non-fuel base (incl 10% GRT)</v>
          </cell>
          <cell r="D26">
            <v>489726</v>
          </cell>
          <cell r="F26">
            <v>480581</v>
          </cell>
          <cell r="H26">
            <v>-9145</v>
          </cell>
          <cell r="J26">
            <v>9145</v>
          </cell>
        </row>
        <row r="27">
          <cell r="B27" t="str">
            <v>10% GRT on Fuel In Base</v>
          </cell>
          <cell r="D27">
            <v>28143</v>
          </cell>
          <cell r="F27">
            <v>28242</v>
          </cell>
          <cell r="H27">
            <v>99</v>
          </cell>
        </row>
        <row r="28">
          <cell r="B28" t="str">
            <v xml:space="preserve">          Subtotal</v>
          </cell>
          <cell r="D28">
            <v>517869</v>
          </cell>
          <cell r="F28">
            <v>508823</v>
          </cell>
          <cell r="H28">
            <v>-9046</v>
          </cell>
        </row>
        <row r="30">
          <cell r="B30" t="str">
            <v>Fuel In Base (excl GRT)</v>
          </cell>
          <cell r="D30">
            <v>253315</v>
          </cell>
          <cell r="F30">
            <v>254200</v>
          </cell>
          <cell r="H30">
            <v>885</v>
          </cell>
        </row>
        <row r="32">
          <cell r="B32" t="str">
            <v>TOTAL BASE BEFORE GRANTED INCR</v>
          </cell>
          <cell r="D32">
            <v>771184</v>
          </cell>
          <cell r="F32">
            <v>763023</v>
          </cell>
          <cell r="H32">
            <v>-8161</v>
          </cell>
        </row>
        <row r="34">
          <cell r="B34" t="str">
            <v>Fuel Clause (excl GRT)</v>
          </cell>
          <cell r="D34">
            <v>-18178</v>
          </cell>
          <cell r="F34">
            <v>-21536</v>
          </cell>
          <cell r="H34">
            <v>-3358</v>
          </cell>
        </row>
        <row r="35">
          <cell r="B35" t="str">
            <v>10% GRT on Fuel Clause Revenue</v>
          </cell>
          <cell r="D35">
            <v>-2020</v>
          </cell>
          <cell r="F35">
            <v>-2393</v>
          </cell>
          <cell r="H35">
            <v>-373</v>
          </cell>
        </row>
        <row r="37">
          <cell r="B37" t="str">
            <v>TOTAL FUEL CLAUSE REVENUE</v>
          </cell>
          <cell r="D37">
            <v>-20198</v>
          </cell>
          <cell r="F37">
            <v>-23929</v>
          </cell>
          <cell r="H37">
            <v>-3731</v>
          </cell>
        </row>
        <row r="39">
          <cell r="B39" t="str">
            <v>SALE OF ELEC BEFORE GRANTED INCR</v>
          </cell>
          <cell r="D39">
            <v>750986</v>
          </cell>
          <cell r="F39">
            <v>739094</v>
          </cell>
          <cell r="H39">
            <v>-11892</v>
          </cell>
        </row>
        <row r="41">
          <cell r="B41" t="str">
            <v>Granted increase (10% GRT)</v>
          </cell>
          <cell r="D41">
            <v>27887</v>
          </cell>
          <cell r="H41">
            <v>-27887</v>
          </cell>
          <cell r="J41">
            <v>27887</v>
          </cell>
        </row>
        <row r="43">
          <cell r="B43" t="str">
            <v>TOTAL SALE OF ELECTRICITY</v>
          </cell>
          <cell r="D43">
            <v>778873</v>
          </cell>
          <cell r="F43">
            <v>739094</v>
          </cell>
          <cell r="H43">
            <v>-39779</v>
          </cell>
          <cell r="J43">
            <v>37032</v>
          </cell>
        </row>
        <row r="45">
          <cell r="B45" t="str">
            <v>TOTAL OTHER REVENUES</v>
          </cell>
          <cell r="D45">
            <v>3810</v>
          </cell>
          <cell r="F45">
            <v>3465</v>
          </cell>
          <cell r="H45">
            <v>-345</v>
          </cell>
          <cell r="J45">
            <v>345</v>
          </cell>
        </row>
        <row r="47">
          <cell r="A47" t="str">
            <v>TOTAL OPERATING REVENUE</v>
          </cell>
          <cell r="D47">
            <v>782683</v>
          </cell>
          <cell r="F47">
            <v>742559</v>
          </cell>
          <cell r="H47">
            <v>-40124</v>
          </cell>
          <cell r="J47">
            <v>37377</v>
          </cell>
        </row>
        <row r="49">
          <cell r="A49" t="str">
            <v>OPERATING EXPENSES</v>
          </cell>
        </row>
        <row r="50">
          <cell r="B50" t="str">
            <v>Net Fuel &amp; Interchange</v>
          </cell>
          <cell r="D50">
            <v>186628</v>
          </cell>
          <cell r="F50">
            <v>185879</v>
          </cell>
          <cell r="H50">
            <v>-749</v>
          </cell>
        </row>
        <row r="51">
          <cell r="B51" t="str">
            <v>Capacity Purchase Payments</v>
          </cell>
          <cell r="D51">
            <v>48104</v>
          </cell>
          <cell r="F51">
            <v>50157</v>
          </cell>
          <cell r="H51">
            <v>2053</v>
          </cell>
        </row>
        <row r="52">
          <cell r="B52" t="str">
            <v xml:space="preserve">                           Subtotal</v>
          </cell>
          <cell r="D52">
            <v>234732</v>
          </cell>
          <cell r="F52">
            <v>236036</v>
          </cell>
          <cell r="H52">
            <v>1304</v>
          </cell>
          <cell r="J52">
            <v>4197</v>
          </cell>
        </row>
        <row r="54">
          <cell r="B54" t="str">
            <v>Other O &amp; M</v>
          </cell>
          <cell r="D54">
            <v>127003</v>
          </cell>
          <cell r="F54">
            <v>121661</v>
          </cell>
          <cell r="H54">
            <v>-5342</v>
          </cell>
          <cell r="J54">
            <v>-5936</v>
          </cell>
        </row>
        <row r="55">
          <cell r="B55" t="str">
            <v>DSM Amortization</v>
          </cell>
          <cell r="D55">
            <v>8879</v>
          </cell>
          <cell r="F55">
            <v>5568</v>
          </cell>
          <cell r="H55">
            <v>-3311</v>
          </cell>
          <cell r="J55">
            <v>-3679</v>
          </cell>
        </row>
        <row r="56">
          <cell r="B56" t="str">
            <v>Depreciation</v>
          </cell>
          <cell r="D56">
            <v>62457</v>
          </cell>
          <cell r="F56">
            <v>61582</v>
          </cell>
          <cell r="H56">
            <v>-875</v>
          </cell>
          <cell r="J56">
            <v>-972</v>
          </cell>
        </row>
        <row r="57">
          <cell r="B57" t="str">
            <v>Amortization - Other</v>
          </cell>
          <cell r="D57">
            <v>-969</v>
          </cell>
          <cell r="F57">
            <v>-1043</v>
          </cell>
          <cell r="H57">
            <v>-74</v>
          </cell>
          <cell r="J57">
            <v>-82</v>
          </cell>
        </row>
        <row r="58">
          <cell r="B58" t="str">
            <v>Other Taxes - Excluding GRT</v>
          </cell>
          <cell r="D58">
            <v>30077</v>
          </cell>
          <cell r="F58">
            <v>29079</v>
          </cell>
          <cell r="H58">
            <v>-998</v>
          </cell>
          <cell r="J58">
            <v>-1109</v>
          </cell>
        </row>
        <row r="59">
          <cell r="B59" t="str">
            <v>Gross Receipts Tax</v>
          </cell>
          <cell r="D59">
            <v>73790</v>
          </cell>
          <cell r="F59">
            <v>73876</v>
          </cell>
          <cell r="H59">
            <v>86</v>
          </cell>
          <cell r="J59">
            <v>4553</v>
          </cell>
        </row>
        <row r="60">
          <cell r="B60" t="str">
            <v>D.C. Income Tax</v>
          </cell>
          <cell r="D60">
            <v>15286</v>
          </cell>
          <cell r="F60">
            <v>17055</v>
          </cell>
          <cell r="H60">
            <v>1769</v>
          </cell>
          <cell r="J60">
            <v>1851</v>
          </cell>
        </row>
        <row r="61">
          <cell r="B61" t="str">
            <v>Federal Income Tax</v>
          </cell>
          <cell r="D61">
            <v>49003</v>
          </cell>
          <cell r="F61">
            <v>52188</v>
          </cell>
          <cell r="H61">
            <v>3185</v>
          </cell>
          <cell r="J61">
            <v>4436</v>
          </cell>
        </row>
        <row r="63">
          <cell r="B63" t="str">
            <v>TOTAL OPERATING EXPENSES</v>
          </cell>
          <cell r="D63">
            <v>600258</v>
          </cell>
          <cell r="F63">
            <v>596002</v>
          </cell>
          <cell r="H63">
            <v>-4256</v>
          </cell>
          <cell r="J63">
            <v>3259</v>
          </cell>
        </row>
        <row r="65">
          <cell r="A65" t="str">
            <v>OPERATING INCOME</v>
          </cell>
          <cell r="D65">
            <v>182425</v>
          </cell>
          <cell r="F65">
            <v>146557</v>
          </cell>
          <cell r="H65">
            <v>-35868</v>
          </cell>
          <cell r="J65">
            <v>40636</v>
          </cell>
        </row>
        <row r="67">
          <cell r="A67" t="str">
            <v>SUBTOTAL</v>
          </cell>
          <cell r="J67">
            <v>40752</v>
          </cell>
        </row>
        <row r="72">
          <cell r="A72" t="str">
            <v>CALCULATED REVENUE REQUIREMENT</v>
          </cell>
          <cell r="D72">
            <v>-60037</v>
          </cell>
          <cell r="F72">
            <v>8206</v>
          </cell>
          <cell r="J72">
            <v>8206</v>
          </cell>
        </row>
        <row r="74">
          <cell r="A74" t="str">
            <v>Unresolved difference</v>
          </cell>
          <cell r="J74">
            <v>32546</v>
          </cell>
        </row>
      </sheetData>
      <sheetData sheetId="2">
        <row r="2">
          <cell r="A2" t="str">
            <v>POTOMAC ELECTRIC POWER COMPANY</v>
          </cell>
        </row>
      </sheetData>
      <sheetData sheetId="3">
        <row r="2">
          <cell r="A2" t="str">
            <v>POTOMAC ELECTRIC POWER COMPANY</v>
          </cell>
        </row>
      </sheetData>
      <sheetData sheetId="4">
        <row r="2">
          <cell r="A2" t="str">
            <v>Calendar year 1995</v>
          </cell>
        </row>
      </sheetData>
      <sheetData sheetId="5">
        <row r="1">
          <cell r="A1" t="str">
            <v>IMPACT OF SCHEDULE "M" ITEMS</v>
          </cell>
        </row>
      </sheetData>
      <sheetData sheetId="6">
        <row r="2">
          <cell r="A2" t="str">
            <v>POTOMAC ELECTRIC POWER COMPANY</v>
          </cell>
        </row>
      </sheetData>
      <sheetData sheetId="7">
        <row r="3">
          <cell r="A3" t="str">
            <v>1998 Detail</v>
          </cell>
        </row>
      </sheetData>
      <sheetData sheetId="8">
        <row r="4">
          <cell r="C4" t="str">
            <v>GRT</v>
          </cell>
        </row>
      </sheetData>
      <sheetData sheetId="9">
        <row r="1">
          <cell r="A1" t="str">
            <v>1998 Test Year</v>
          </cell>
        </row>
      </sheetData>
      <sheetData sheetId="10">
        <row r="3">
          <cell r="A3" t="str">
            <v>ANALYSIS OF OTHER O &amp; M</v>
          </cell>
        </row>
      </sheetData>
      <sheetData sheetId="11">
        <row r="1">
          <cell r="O1" t="str">
            <v>POTOMAC ELECTRIC POWER COMPANY</v>
          </cell>
        </row>
      </sheetData>
      <sheetData sheetId="12">
        <row r="2">
          <cell r="A2" t="str">
            <v xml:space="preserve">   EFFECT OF CHANGE IN PRO-FORMA INTEREST</v>
          </cell>
        </row>
      </sheetData>
      <sheetData sheetId="13">
        <row r="2">
          <cell r="A2" t="str">
            <v>RECONCILIATION OF D.C. INCOME TAX CALCULATION</v>
          </cell>
        </row>
      </sheetData>
      <sheetData sheetId="14">
        <row r="1">
          <cell r="J1" t="str">
            <v>AJK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ROR - (Sc 1 - p. 1)"/>
      <sheetName val="Summary of ROE (Sc 1 - p. 2)"/>
      <sheetName val="Risk Adjustment (Sc 1 - p. 3)"/>
      <sheetName val="Market Cap. (Sc 1 - p. 5)"/>
      <sheetName val="Bond Ratings"/>
      <sheetName val="Yield spreads"/>
      <sheetName val="5 yr IL Amer"/>
      <sheetName val="H2O Cap And Fin Stats (Sch4)"/>
      <sheetName val="awr 5yr"/>
      <sheetName val="wtr 5yr"/>
      <sheetName val="cwt 5yr"/>
      <sheetName val="msex 5yr"/>
      <sheetName val="sjw 5yr"/>
      <sheetName val="yorw 5yr"/>
      <sheetName val="H20 STD "/>
      <sheetName val="H20 No STD "/>
      <sheetName val="Utility Sample Fin Stats"/>
      <sheetName val="AGL 5yr"/>
      <sheetName val="LNT 5yr"/>
      <sheetName val="AEP 5yr"/>
      <sheetName val="ATO 5yr"/>
      <sheetName val="CNL 5yr"/>
      <sheetName val="ED 5yr"/>
      <sheetName val="DPL 5yr"/>
      <sheetName val="FPL 5yr"/>
      <sheetName val="HE 5yr"/>
      <sheetName val="TEG 5yr"/>
      <sheetName val="LG 5yr"/>
      <sheetName val="NJR 5yr"/>
      <sheetName val="GAS 5yr"/>
      <sheetName val="NU 5yr"/>
      <sheetName val="NWN 5yr"/>
      <sheetName val="NST 5yr"/>
      <sheetName val="PNY 5yr"/>
      <sheetName val="PNW 5yr"/>
      <sheetName val="PGN 5yr"/>
      <sheetName val="SCG 5yr"/>
      <sheetName val="SO 5yr"/>
      <sheetName val="SWX 5yr"/>
      <sheetName val="VVC 5yr"/>
      <sheetName val="WGL 5yr"/>
      <sheetName val="WEC 5yr"/>
      <sheetName val="XEL 5yr"/>
      <sheetName val="Utility Cap Struct (incl STD)"/>
      <sheetName val="DCF Summary"/>
      <sheetName val="Qtrly growth DCF"/>
      <sheetName val="Qtrly Cash Flow DCF"/>
      <sheetName val="Two-Stage DCF"/>
      <sheetName val="Three-Stage DCF"/>
      <sheetName val="EIA Ann. Outlook Table 20"/>
      <sheetName val="Market Premium (S&amp;P 500 DCF)"/>
      <sheetName val="CAPM Backup (Sc 12 - p. 2)"/>
      <sheetName val="Risk-Free Rate (Sc 12 - WP)"/>
      <sheetName val="Calculate"/>
      <sheetName val="GDP Growth"/>
      <sheetName val="Zachs Data"/>
      <sheetName val="AGL"/>
      <sheetName val="LNT"/>
      <sheetName val="AEP"/>
      <sheetName val="ATO"/>
      <sheetName val="CNL"/>
      <sheetName val="ED"/>
      <sheetName val="DPL"/>
      <sheetName val="EGN"/>
      <sheetName val="FPL"/>
      <sheetName val="HE"/>
      <sheetName val="TEG"/>
      <sheetName val="LG"/>
      <sheetName val="NJR"/>
      <sheetName val="GAS"/>
      <sheetName val="NU"/>
      <sheetName val="NWN"/>
      <sheetName val="NST"/>
      <sheetName val="PNY"/>
      <sheetName val="PNW"/>
      <sheetName val="PGN"/>
      <sheetName val="SCG"/>
      <sheetName val="SO"/>
      <sheetName val="SWX"/>
      <sheetName val="VVC"/>
      <sheetName val="WGL"/>
      <sheetName val="WEC"/>
      <sheetName val="XEL"/>
      <sheetName val="AWR"/>
      <sheetName val="WTR"/>
      <sheetName val="CWT"/>
      <sheetName val="MSEX"/>
      <sheetName val="SJW"/>
      <sheetName val="YORW"/>
      <sheetName val="Return Data"/>
      <sheetName val="S&amp;P 500 Stats"/>
      <sheetName val="DCF Goal Seek"/>
      <sheetName val="NCDCF Goal Se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1">
          <cell r="C11">
            <v>0.1452</v>
          </cell>
          <cell r="G11">
            <v>0.1095</v>
          </cell>
        </row>
        <row r="29">
          <cell r="C29">
            <v>0.1191</v>
          </cell>
          <cell r="G29">
            <v>0.1348</v>
          </cell>
        </row>
        <row r="47">
          <cell r="C47">
            <v>0.1583</v>
          </cell>
          <cell r="G47">
            <v>0.12870000000000001</v>
          </cell>
        </row>
        <row r="65">
          <cell r="C65">
            <v>0.11409999999999999</v>
          </cell>
          <cell r="G65">
            <v>0.12670000000000001</v>
          </cell>
        </row>
        <row r="83">
          <cell r="C83">
            <v>0.1182</v>
          </cell>
          <cell r="G83">
            <v>0.1183</v>
          </cell>
        </row>
        <row r="101">
          <cell r="C101">
            <v>0.20910000000000001</v>
          </cell>
          <cell r="G101">
            <v>0.1019</v>
          </cell>
        </row>
        <row r="119">
          <cell r="C119">
            <v>0.1686</v>
          </cell>
        </row>
        <row r="137">
          <cell r="C137">
            <v>0.1258</v>
          </cell>
          <cell r="G137">
            <v>0.1177</v>
          </cell>
        </row>
        <row r="155">
          <cell r="C155">
            <v>0.2132</v>
          </cell>
          <cell r="G155">
            <v>0.14219999999999999</v>
          </cell>
        </row>
        <row r="173">
          <cell r="C173">
            <v>0.11559999999999999</v>
          </cell>
          <cell r="G173">
            <v>0.13189999999999999</v>
          </cell>
        </row>
        <row r="191">
          <cell r="C191">
            <v>0.14269999999999999</v>
          </cell>
          <cell r="G191">
            <v>0.1089</v>
          </cell>
        </row>
        <row r="209">
          <cell r="C209">
            <v>0.122</v>
          </cell>
          <cell r="G209">
            <v>0.1242</v>
          </cell>
        </row>
        <row r="227">
          <cell r="C227">
            <v>0.14419999999999999</v>
          </cell>
          <cell r="G227">
            <v>0.1227</v>
          </cell>
        </row>
        <row r="245">
          <cell r="C245">
            <v>0.11409999999999999</v>
          </cell>
          <cell r="G245">
            <v>0.1096</v>
          </cell>
        </row>
        <row r="263">
          <cell r="C263">
            <v>0.128</v>
          </cell>
          <cell r="G263">
            <v>0.1341</v>
          </cell>
        </row>
        <row r="281">
          <cell r="C281">
            <v>0.1154</v>
          </cell>
          <cell r="G281">
            <v>0.1202</v>
          </cell>
        </row>
        <row r="299">
          <cell r="C299">
            <v>0.12590000000000001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02 DCF Inadequacy"/>
      <sheetName val="12.03 p1 DCF Estimates"/>
      <sheetName val="12.03 p2 Growth Estimates"/>
      <sheetName val="12.03 p3 Growth Rates"/>
      <sheetName val="12.03 wp1 Water Growth Rates"/>
      <sheetName val="12.03 wp3 Water Prices &amp; DPS"/>
      <sheetName val="12.03 wp4 Water Calculate"/>
      <sheetName val="12.03 wp5 Water E(Dividends)"/>
      <sheetName val="12.03 wp6 Water Cost of Equity"/>
      <sheetName val="12.04 CAPM Estimates"/>
      <sheetName val="12.05 R-Squareds"/>
      <sheetName val="12.06 p1 Business Risk"/>
      <sheetName val="12.06 p2 Market Cap"/>
      <sheetName val="12.07 p1 H2O Sample Decoupling"/>
      <sheetName val="12.07 P2 Util Sample Decoupling"/>
      <sheetName val="12.08 p1 Interest Coverage"/>
      <sheetName val="12.08 p2 M&amp;M"/>
      <sheetName val="12.08 p3 Hamada"/>
      <sheetName val="Trailing PE &amp; EPS Growth"/>
      <sheetName val="Utility Shares &amp; Equity"/>
      <sheetName val="S&amp;P500 2017-4 incl non-DPS"/>
      <sheetName val="DCF Goal Seek"/>
      <sheetName val="NCDCF Goal See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>
            <v>1</v>
          </cell>
        </row>
      </sheetData>
      <sheetData sheetId="5">
        <row r="5">
          <cell r="D5">
            <v>0.24199999999999999</v>
          </cell>
        </row>
      </sheetData>
      <sheetData sheetId="6">
        <row r="11">
          <cell r="C11">
            <v>8.3424161185799789E-2</v>
          </cell>
        </row>
        <row r="119">
          <cell r="G119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A1</v>
          </cell>
          <cell r="F5">
            <v>15</v>
          </cell>
        </row>
        <row r="6">
          <cell r="E6" t="str">
            <v>A2</v>
          </cell>
          <cell r="F6">
            <v>14</v>
          </cell>
        </row>
        <row r="7">
          <cell r="E7" t="str">
            <v>A3</v>
          </cell>
          <cell r="F7">
            <v>13</v>
          </cell>
        </row>
        <row r="8">
          <cell r="E8" t="str">
            <v>Aa1</v>
          </cell>
          <cell r="F8">
            <v>18</v>
          </cell>
        </row>
        <row r="9">
          <cell r="E9" t="str">
            <v>Aa2</v>
          </cell>
          <cell r="F9">
            <v>17</v>
          </cell>
        </row>
        <row r="10">
          <cell r="E10" t="str">
            <v>Aa3</v>
          </cell>
          <cell r="F10">
            <v>16</v>
          </cell>
        </row>
        <row r="11">
          <cell r="E11" t="str">
            <v>Aaa</v>
          </cell>
          <cell r="F11">
            <v>19</v>
          </cell>
        </row>
        <row r="12">
          <cell r="E12" t="str">
            <v>B1</v>
          </cell>
          <cell r="F12">
            <v>6</v>
          </cell>
        </row>
        <row r="13">
          <cell r="E13" t="str">
            <v>B2</v>
          </cell>
          <cell r="F13">
            <v>5</v>
          </cell>
        </row>
        <row r="14">
          <cell r="E14" t="str">
            <v>B3</v>
          </cell>
          <cell r="F14">
            <v>4</v>
          </cell>
        </row>
        <row r="15">
          <cell r="E15" t="str">
            <v>Ba1</v>
          </cell>
          <cell r="F15">
            <v>9</v>
          </cell>
        </row>
        <row r="16">
          <cell r="E16" t="str">
            <v>Ba2</v>
          </cell>
          <cell r="F16">
            <v>8</v>
          </cell>
        </row>
        <row r="17">
          <cell r="E17" t="str">
            <v>Ba3</v>
          </cell>
          <cell r="F17">
            <v>7</v>
          </cell>
        </row>
        <row r="18">
          <cell r="E18" t="str">
            <v>Baa1</v>
          </cell>
          <cell r="F18">
            <v>12</v>
          </cell>
        </row>
        <row r="19">
          <cell r="E19" t="str">
            <v>Baa2</v>
          </cell>
          <cell r="F19">
            <v>11</v>
          </cell>
        </row>
        <row r="20">
          <cell r="E20" t="str">
            <v>Baa3</v>
          </cell>
          <cell r="F20">
            <v>10</v>
          </cell>
        </row>
        <row r="21">
          <cell r="E21" t="str">
            <v>C</v>
          </cell>
          <cell r="F21">
            <v>1</v>
          </cell>
        </row>
        <row r="22">
          <cell r="E22" t="str">
            <v>Ca</v>
          </cell>
          <cell r="F22">
            <v>2</v>
          </cell>
        </row>
        <row r="23">
          <cell r="E23" t="str">
            <v>Caa</v>
          </cell>
          <cell r="F23">
            <v>3</v>
          </cell>
        </row>
      </sheetData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>
        <row r="2">
          <cell r="A2" t="str">
            <v>Middlesex Water Company</v>
          </cell>
        </row>
        <row r="5">
          <cell r="A5" t="str">
            <v>Proxy Group of Six</v>
          </cell>
        </row>
        <row r="6">
          <cell r="A6" t="str">
            <v>Water Companies</v>
          </cell>
          <cell r="F6" t="str">
            <v>Middlesex</v>
          </cell>
          <cell r="I6" t="str">
            <v>Proxy Group of Six</v>
          </cell>
        </row>
        <row r="7">
          <cell r="F7" t="str">
            <v>Water Company</v>
          </cell>
          <cell r="I7" t="str">
            <v>Water Companies</v>
          </cell>
        </row>
        <row r="8">
          <cell r="A8" t="str">
            <v>American Water Works Co., Inc.</v>
          </cell>
        </row>
        <row r="9">
          <cell r="A9" t="str">
            <v>Aquarion Company</v>
          </cell>
        </row>
        <row r="10">
          <cell r="A10" t="str">
            <v>Connecticut Water Service, Inc.</v>
          </cell>
        </row>
        <row r="11">
          <cell r="A11" t="str">
            <v>E'Town Corporation</v>
          </cell>
        </row>
        <row r="12">
          <cell r="A12" t="str">
            <v>Philadelphia Suburban Corp.</v>
          </cell>
        </row>
        <row r="13">
          <cell r="A13" t="str">
            <v>United Water Resources, Inc.</v>
          </cell>
        </row>
        <row r="15">
          <cell r="A15" t="str">
            <v>Average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Sheet"/>
      <sheetName val="Gas Cost Summary"/>
      <sheetName val="MT"/>
      <sheetName val="MT Exh 3"/>
      <sheetName val="ND"/>
      <sheetName val="Margin Sharing"/>
      <sheetName val="ND Exh B"/>
      <sheetName val="SD"/>
      <sheetName val="SD Exh B"/>
      <sheetName val="ER"/>
      <sheetName val="ER Exh D"/>
      <sheetName val="WY"/>
      <sheetName val="WY Non-Core Rev Cr"/>
      <sheetName val="WY Exh 3"/>
      <sheetName val="WY Rate Sum"/>
      <sheetName val="Prepaid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SNL Data"/>
      <sheetName val="Parent Companies"/>
      <sheetName val="NWE"/>
      <sheetName val="CNP Balance Sheet (As-Reported)"/>
    </sheetNames>
    <sheetDataSet>
      <sheetData sheetId="0"/>
      <sheetData sheetId="1"/>
      <sheetData sheetId="2">
        <row r="1">
          <cell r="A1" t="str">
            <v>ALLETE, Inc.</v>
          </cell>
        </row>
        <row r="2">
          <cell r="A2" t="str">
            <v>Alliant Energy Corporation</v>
          </cell>
        </row>
        <row r="3">
          <cell r="A3" t="str">
            <v>Ameren Corporation</v>
          </cell>
        </row>
        <row r="4">
          <cell r="A4" t="str">
            <v>American Electric Power Company, Inc.</v>
          </cell>
        </row>
        <row r="5">
          <cell r="A5" t="str">
            <v>Avista Corporation</v>
          </cell>
        </row>
        <row r="6">
          <cell r="A6" t="str">
            <v>Black Hills Corporation</v>
          </cell>
        </row>
        <row r="7">
          <cell r="A7" t="str">
            <v>CenterPoint Energy, Inc.</v>
          </cell>
        </row>
        <row r="8">
          <cell r="A8" t="str">
            <v>CMS Energy Corporation</v>
          </cell>
        </row>
        <row r="9">
          <cell r="A9" t="str">
            <v>Consolidated Edison, Inc.</v>
          </cell>
        </row>
        <row r="10">
          <cell r="A10" t="str">
            <v>Dominion Resources, Inc.</v>
          </cell>
        </row>
        <row r="11">
          <cell r="A11" t="str">
            <v>DTE Energy Company</v>
          </cell>
        </row>
        <row r="12">
          <cell r="A12" t="str">
            <v>Duke Energy Corporation</v>
          </cell>
        </row>
        <row r="13">
          <cell r="A13" t="str">
            <v>Empire District Electric Company</v>
          </cell>
        </row>
        <row r="14">
          <cell r="A14" t="str">
            <v>FirstEnergy Corp.</v>
          </cell>
        </row>
        <row r="15">
          <cell r="A15" t="str">
            <v>Great Plains Energy Inc.</v>
          </cell>
        </row>
        <row r="16">
          <cell r="A16" t="str">
            <v>IDACORP, Inc.</v>
          </cell>
        </row>
        <row r="17">
          <cell r="A17" t="str">
            <v>Northwestern Corporation</v>
          </cell>
        </row>
        <row r="18">
          <cell r="A18" t="str">
            <v>Eversource Energy</v>
          </cell>
        </row>
        <row r="19">
          <cell r="A19" t="str">
            <v>OGE Energy Corp.</v>
          </cell>
        </row>
        <row r="20">
          <cell r="A20" t="str">
            <v>Otter Tail Corporation</v>
          </cell>
        </row>
        <row r="21">
          <cell r="A21" t="str">
            <v>PG&amp;E Corporation</v>
          </cell>
        </row>
        <row r="22">
          <cell r="A22" t="str">
            <v>Pinnacle West Capital Corporation</v>
          </cell>
        </row>
        <row r="23">
          <cell r="A23" t="str">
            <v>Portland General Electric Company</v>
          </cell>
        </row>
        <row r="24">
          <cell r="A24" t="str">
            <v>SCANA Corporation</v>
          </cell>
        </row>
        <row r="25">
          <cell r="A25" t="str">
            <v>Southern Company</v>
          </cell>
        </row>
        <row r="26">
          <cell r="A26" t="str">
            <v>TECO Energy, Inc.</v>
          </cell>
        </row>
        <row r="27">
          <cell r="A27" t="str">
            <v>Westar Energy, Inc.</v>
          </cell>
        </row>
        <row r="28">
          <cell r="A28" t="str">
            <v>Xcel Energy Inc.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 pres fuel"/>
      <sheetName val="proposed fuel"/>
      <sheetName val="G"/>
      <sheetName val="RES AVG"/>
      <sheetName val="RES"/>
      <sheetName val="RTM"/>
      <sheetName val="GS"/>
      <sheetName val="not used"/>
      <sheetName val="MGTLV "/>
      <sheetName val="MGTLV (a)"/>
      <sheetName val="MGT 3A"/>
      <sheetName val="MGT 3A (a)"/>
      <sheetName val="GT LV Dist"/>
      <sheetName val="GT 3A Dist"/>
      <sheetName val="GT 3B Dist"/>
      <sheetName val="MGTLV  (MAX)"/>
      <sheetName val="MGTLV (MAX) (a)"/>
      <sheetName val="MGT 3A (MAX)"/>
      <sheetName val="MGT 3A (MAX) (a)"/>
      <sheetName val="GT LV Dist (Max)"/>
      <sheetName val="GT 3A Dist (MAX)"/>
      <sheetName val="GT 3B Dist (MAX)"/>
      <sheetName val="MGTLV  (2 Part)"/>
      <sheetName val="MGTLV (2 Part) (a)"/>
      <sheetName val="MGT 3A (2 Part)"/>
      <sheetName val="MGT 3A (2 Part) (a)"/>
      <sheetName val="GT LV Dist (2 Part)"/>
      <sheetName val="GT 3A Dist (2 Part)"/>
      <sheetName val="TM RT Dist"/>
      <sheetName val="GT 3B Dist (2 Part)"/>
      <sheetName val="Surcharg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9">
          <cell r="O49">
            <v>7.2959171999999999</v>
          </cell>
          <cell r="Q49">
            <v>7.2959171999999999</v>
          </cell>
          <cell r="U49">
            <v>8.642855759999998</v>
          </cell>
          <cell r="V49">
            <v>8.642855759999998</v>
          </cell>
        </row>
        <row r="53">
          <cell r="O53">
            <v>0.14915880000000001</v>
          </cell>
          <cell r="Q53">
            <v>0.12606880000000001</v>
          </cell>
          <cell r="U53">
            <v>0.1566988</v>
          </cell>
          <cell r="V53">
            <v>0.1305588</v>
          </cell>
        </row>
        <row r="54">
          <cell r="Q54">
            <v>0.12606880000000001</v>
          </cell>
          <cell r="V54">
            <v>0.1305588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"/>
      <sheetName val="Prices &amp; Dividends"/>
      <sheetName val="Calculate"/>
      <sheetName val="E(Dividends)"/>
      <sheetName val="Cost of Equity"/>
      <sheetName val="Sample COE"/>
      <sheetName val="NCDCF Calculate"/>
      <sheetName val="NCDCF Cost of Equity"/>
      <sheetName val="DCF Goal Seek"/>
      <sheetName val="NCDCF Goal Seek"/>
    </sheetNames>
    <sheetDataSet>
      <sheetData sheetId="0" refreshError="1"/>
      <sheetData sheetId="1" refreshError="1"/>
      <sheetData sheetId="2">
        <row r="87">
          <cell r="A87">
            <v>0.27</v>
          </cell>
          <cell r="B87" t="e">
            <v>#REF!</v>
          </cell>
          <cell r="C87" t="e">
            <v>#REF!</v>
          </cell>
          <cell r="E87">
            <v>0.62</v>
          </cell>
          <cell r="F87" t="e">
            <v>#REF!</v>
          </cell>
          <cell r="G87" t="e">
            <v>#REF!</v>
          </cell>
        </row>
        <row r="88">
          <cell r="A88">
            <v>0.27</v>
          </cell>
          <cell r="B88" t="e">
            <v>#REF!</v>
          </cell>
          <cell r="C88" t="e">
            <v>#REF!</v>
          </cell>
          <cell r="E88">
            <v>0.62</v>
          </cell>
          <cell r="F88" t="e">
            <v>#REF!</v>
          </cell>
          <cell r="G88" t="e">
            <v>#REF!</v>
          </cell>
        </row>
        <row r="89">
          <cell r="A89">
            <v>0.27</v>
          </cell>
          <cell r="B89" t="e">
            <v>#REF!</v>
          </cell>
          <cell r="C89" t="e">
            <v>#REF!</v>
          </cell>
          <cell r="E89">
            <v>0.62</v>
          </cell>
          <cell r="F89" t="e">
            <v>#REF!</v>
          </cell>
          <cell r="G89" t="e">
            <v>#REF!</v>
          </cell>
        </row>
        <row r="90">
          <cell r="A90">
            <v>0.27</v>
          </cell>
          <cell r="B90" t="e">
            <v>#REF!</v>
          </cell>
          <cell r="C90" t="e">
            <v>#REF!</v>
          </cell>
          <cell r="E90">
            <v>0.62</v>
          </cell>
          <cell r="F90" t="e">
            <v>#REF!</v>
          </cell>
          <cell r="G90" t="e">
            <v>#REF!</v>
          </cell>
        </row>
        <row r="105">
          <cell r="A105">
            <v>0.47</v>
          </cell>
          <cell r="B105" t="e">
            <v>#REF!</v>
          </cell>
          <cell r="C105" t="e">
            <v>#REF!</v>
          </cell>
          <cell r="E105">
            <v>0.33500000000000002</v>
          </cell>
          <cell r="F105">
            <v>0.34</v>
          </cell>
          <cell r="G105">
            <v>0.38095279950307515</v>
          </cell>
        </row>
        <row r="106">
          <cell r="A106">
            <v>0.47</v>
          </cell>
          <cell r="B106" t="e">
            <v>#REF!</v>
          </cell>
          <cell r="C106" t="e">
            <v>#REF!</v>
          </cell>
          <cell r="E106">
            <v>0.33500000000000002</v>
          </cell>
          <cell r="F106">
            <v>0.34</v>
          </cell>
          <cell r="G106">
            <v>0.36943388121172338</v>
          </cell>
        </row>
        <row r="107">
          <cell r="A107">
            <v>0.47</v>
          </cell>
          <cell r="B107" t="e">
            <v>#REF!</v>
          </cell>
          <cell r="C107" t="e">
            <v>#REF!</v>
          </cell>
          <cell r="E107">
            <v>0.33500000000000002</v>
          </cell>
          <cell r="F107">
            <v>0.34</v>
          </cell>
          <cell r="G107">
            <v>0.35826326191902946</v>
          </cell>
        </row>
        <row r="108">
          <cell r="A108">
            <v>0.47</v>
          </cell>
          <cell r="B108" t="e">
            <v>#REF!</v>
          </cell>
          <cell r="C108" t="e">
            <v>#REF!</v>
          </cell>
          <cell r="E108">
            <v>0.34</v>
          </cell>
          <cell r="F108">
            <v>0.36312000000000005</v>
          </cell>
          <cell r="G108">
            <v>0.37105567794817562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JH-1"/>
      <sheetName val="FJH-3 p 1"/>
      <sheetName val="ATO (WP)"/>
      <sheetName val="LG (WP)"/>
      <sheetName val="NJR (WP)"/>
      <sheetName val="NWN (WP)"/>
      <sheetName val="PNY (WP)"/>
      <sheetName val="SJI (WP)"/>
      <sheetName val="SWX (WP)"/>
      <sheetName val="WGL (WP)"/>
      <sheetName val="FJH-3 p 2"/>
      <sheetName val="FJH-4 p 1"/>
      <sheetName val="FJH-4 p 2"/>
      <sheetName val="FJH-4 p 3"/>
      <sheetName val="FJH-4 p 4"/>
      <sheetName val="FJH-4 p 5"/>
      <sheetName val="FJH-4 p 6"/>
      <sheetName val="FJH-4 p 7"/>
      <sheetName val="FJH-4 p 8"/>
      <sheetName val="FJH-4 p 9"/>
      <sheetName val="FJH-5"/>
      <sheetName val="FJH-6"/>
      <sheetName val="FJH-7"/>
      <sheetName val="Spot &amp; Mnthly Cl. Pr. (WP)"/>
      <sheetName val="FJH-8"/>
      <sheetName val="FJH-9 p 1"/>
      <sheetName val="FJH-10 p 1"/>
      <sheetName val="FJH-10 p 2"/>
      <sheetName val="FJH-10 p 4"/>
      <sheetName val="FJH-10 p 5"/>
      <sheetName val="FJH-10 p 6"/>
      <sheetName val="FJH-10 p 8"/>
      <sheetName val="FJH-10 p 9"/>
      <sheetName val="Annual Bond Yields (WP)"/>
      <sheetName val="AUS RPM Study p 1"/>
      <sheetName val="AUS RPM Study p 2"/>
      <sheetName val="AUS RPM Study p 3"/>
      <sheetName val="AUS RPM Study p 4"/>
      <sheetName val="AUS RPM Study p 5"/>
      <sheetName val="AUS RPM Study p 6"/>
      <sheetName val="AUS RPM Study p 7"/>
      <sheetName val="AUS RPM Study p 8"/>
      <sheetName val="AUS RPM Study p 9"/>
      <sheetName val="AUS RPM Study p 10"/>
      <sheetName val="AUS RPM Study p 11"/>
      <sheetName val="AUS RPM Study p 12"/>
      <sheetName val="FJH-11 p 1"/>
      <sheetName val="FJH-11 pp 2-6"/>
      <sheetName val="FJH-13 p 1"/>
      <sheetName val="FJH-13 p 2"/>
      <sheetName val="VL Appr Potential (WP)"/>
      <sheetName val="FJH-14 p 1"/>
      <sheetName val="FJH-14 p 2"/>
      <sheetName val="FJH-15 p 1"/>
      <sheetName val="FJH-15 p 2 and p 7"/>
      <sheetName val="CEM Div ylds (WP)"/>
      <sheetName val="FJH-15 p 3"/>
      <sheetName val="FJH-15 p 4"/>
      <sheetName val="FJH-15 p 5"/>
      <sheetName val="FJH-15 p 6"/>
      <sheetName val="FJH-16 p 1"/>
      <sheetName val="FJH-16 p 2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>
            <v>40394</v>
          </cell>
        </row>
        <row r="2">
          <cell r="D2" t="str">
            <v>Average Annual Yields, "Aa" Public Utility Bonds</v>
          </cell>
          <cell r="G2" t="str">
            <v>Average Annual Yields, "A" Public Utility Bonds</v>
          </cell>
          <cell r="J2" t="str">
            <v>Average Annual Yields, "Baa" Public Utility Bonds</v>
          </cell>
        </row>
        <row r="7">
          <cell r="B7">
            <v>2009</v>
          </cell>
          <cell r="D7">
            <v>5.75</v>
          </cell>
          <cell r="G7">
            <v>6.04</v>
          </cell>
          <cell r="J7">
            <v>7.06</v>
          </cell>
        </row>
        <row r="8">
          <cell r="B8">
            <v>2008</v>
          </cell>
          <cell r="D8">
            <v>6.18</v>
          </cell>
          <cell r="G8">
            <v>6.53</v>
          </cell>
          <cell r="J8">
            <v>7.25</v>
          </cell>
        </row>
        <row r="9">
          <cell r="B9">
            <v>2007</v>
          </cell>
          <cell r="D9">
            <v>5.94</v>
          </cell>
          <cell r="G9">
            <v>6.07</v>
          </cell>
          <cell r="J9">
            <v>6.33</v>
          </cell>
        </row>
        <row r="10">
          <cell r="B10">
            <v>2006</v>
          </cell>
          <cell r="D10">
            <v>5.84</v>
          </cell>
          <cell r="G10">
            <v>6.07</v>
          </cell>
          <cell r="J10">
            <v>6.32</v>
          </cell>
        </row>
        <row r="11">
          <cell r="B11">
            <v>2005</v>
          </cell>
          <cell r="D11">
            <v>5.44</v>
          </cell>
          <cell r="G11">
            <v>5.65</v>
          </cell>
          <cell r="J11">
            <v>5.93</v>
          </cell>
        </row>
        <row r="12">
          <cell r="B12">
            <v>2004</v>
          </cell>
          <cell r="D12">
            <v>6.04</v>
          </cell>
          <cell r="G12">
            <v>6.16</v>
          </cell>
          <cell r="J12">
            <v>6.4</v>
          </cell>
        </row>
        <row r="13">
          <cell r="B13">
            <v>2003</v>
          </cell>
          <cell r="D13">
            <v>6.4</v>
          </cell>
          <cell r="G13">
            <v>6.58</v>
          </cell>
          <cell r="J13">
            <v>6.84</v>
          </cell>
        </row>
        <row r="14">
          <cell r="B14">
            <v>2002</v>
          </cell>
          <cell r="D14">
            <v>7.19</v>
          </cell>
          <cell r="G14">
            <v>7.37</v>
          </cell>
          <cell r="J14">
            <v>8.02</v>
          </cell>
        </row>
        <row r="15">
          <cell r="B15">
            <v>2001</v>
          </cell>
          <cell r="D15">
            <v>7.58</v>
          </cell>
          <cell r="G15">
            <v>7.76</v>
          </cell>
          <cell r="J15">
            <v>8.0299999999999994</v>
          </cell>
        </row>
        <row r="16">
          <cell r="B16">
            <v>2000</v>
          </cell>
          <cell r="D16">
            <v>8.06</v>
          </cell>
          <cell r="G16">
            <v>8.24</v>
          </cell>
          <cell r="J16">
            <v>8.36</v>
          </cell>
        </row>
        <row r="17">
          <cell r="B17">
            <v>1999</v>
          </cell>
          <cell r="D17">
            <v>7.51</v>
          </cell>
          <cell r="G17">
            <v>7.62</v>
          </cell>
          <cell r="J17">
            <v>7.88</v>
          </cell>
        </row>
        <row r="18">
          <cell r="B18">
            <v>1998</v>
          </cell>
          <cell r="D18">
            <v>6.91</v>
          </cell>
          <cell r="G18">
            <v>7.05</v>
          </cell>
          <cell r="J18">
            <v>7.26</v>
          </cell>
        </row>
        <row r="19">
          <cell r="B19">
            <v>1997</v>
          </cell>
          <cell r="D19">
            <v>7.54</v>
          </cell>
          <cell r="G19">
            <v>7.6</v>
          </cell>
          <cell r="J19">
            <v>7.95</v>
          </cell>
        </row>
        <row r="20">
          <cell r="B20">
            <v>1996</v>
          </cell>
          <cell r="D20">
            <v>7.57</v>
          </cell>
          <cell r="G20">
            <v>7.75</v>
          </cell>
          <cell r="J20">
            <v>8.16</v>
          </cell>
        </row>
        <row r="21">
          <cell r="B21">
            <v>1995</v>
          </cell>
          <cell r="D21">
            <v>7.77</v>
          </cell>
          <cell r="G21">
            <v>7.89</v>
          </cell>
          <cell r="J21">
            <v>8.31</v>
          </cell>
        </row>
        <row r="22">
          <cell r="B22">
            <v>1994</v>
          </cell>
          <cell r="D22">
            <v>8.2100000000000009</v>
          </cell>
          <cell r="G22">
            <v>8.31</v>
          </cell>
          <cell r="J22">
            <v>8.6300000000000008</v>
          </cell>
        </row>
        <row r="23">
          <cell r="B23">
            <v>1993</v>
          </cell>
          <cell r="D23">
            <v>7.44</v>
          </cell>
          <cell r="G23">
            <v>7.59</v>
          </cell>
          <cell r="J23">
            <v>7.91</v>
          </cell>
        </row>
        <row r="24">
          <cell r="B24">
            <v>1992</v>
          </cell>
          <cell r="D24">
            <v>8.5500000000000007</v>
          </cell>
          <cell r="G24">
            <v>8.69</v>
          </cell>
          <cell r="J24">
            <v>8.86</v>
          </cell>
        </row>
        <row r="25">
          <cell r="B25">
            <v>1991</v>
          </cell>
          <cell r="D25">
            <v>9.09</v>
          </cell>
          <cell r="G25">
            <v>9.36</v>
          </cell>
          <cell r="J25">
            <v>9.5500000000000007</v>
          </cell>
        </row>
        <row r="26">
          <cell r="B26">
            <v>1990</v>
          </cell>
          <cell r="D26">
            <v>9.65</v>
          </cell>
          <cell r="G26">
            <v>9.86</v>
          </cell>
          <cell r="J26">
            <v>10.06</v>
          </cell>
        </row>
        <row r="27">
          <cell r="B27">
            <v>1989</v>
          </cell>
          <cell r="D27">
            <v>9.56</v>
          </cell>
          <cell r="G27">
            <v>9.77</v>
          </cell>
          <cell r="J27">
            <v>9.9700000000000006</v>
          </cell>
        </row>
        <row r="28">
          <cell r="B28">
            <v>1988</v>
          </cell>
          <cell r="D28">
            <v>10.26</v>
          </cell>
          <cell r="G28">
            <v>10.49</v>
          </cell>
          <cell r="J28">
            <v>11</v>
          </cell>
        </row>
        <row r="29">
          <cell r="B29">
            <v>1987</v>
          </cell>
          <cell r="D29">
            <v>9.77</v>
          </cell>
          <cell r="G29">
            <v>10.1</v>
          </cell>
          <cell r="J29">
            <v>10.53</v>
          </cell>
        </row>
        <row r="30">
          <cell r="B30">
            <v>1986</v>
          </cell>
          <cell r="D30">
            <v>9.3000000000000007</v>
          </cell>
          <cell r="G30">
            <v>9.58</v>
          </cell>
          <cell r="J30">
            <v>10</v>
          </cell>
        </row>
        <row r="31">
          <cell r="B31">
            <v>1985</v>
          </cell>
          <cell r="D31">
            <v>12.06</v>
          </cell>
          <cell r="G31">
            <v>12.47</v>
          </cell>
          <cell r="J31">
            <v>12.96</v>
          </cell>
        </row>
        <row r="32">
          <cell r="B32">
            <v>1984</v>
          </cell>
          <cell r="D32">
            <v>13.66</v>
          </cell>
          <cell r="G32">
            <v>14.03</v>
          </cell>
          <cell r="J32">
            <v>14.53</v>
          </cell>
        </row>
        <row r="33">
          <cell r="B33">
            <v>1983</v>
          </cell>
          <cell r="D33">
            <v>12.83</v>
          </cell>
          <cell r="G33">
            <v>13.66</v>
          </cell>
          <cell r="J33">
            <v>14.2</v>
          </cell>
        </row>
        <row r="34">
          <cell r="B34">
            <v>1982</v>
          </cell>
          <cell r="D34">
            <v>14.79</v>
          </cell>
          <cell r="G34">
            <v>15.86</v>
          </cell>
          <cell r="J34">
            <v>16.45</v>
          </cell>
        </row>
        <row r="35">
          <cell r="B35">
            <v>1981</v>
          </cell>
          <cell r="D35">
            <v>15.3</v>
          </cell>
          <cell r="G35">
            <v>15.95</v>
          </cell>
          <cell r="J35">
            <v>16.600000000000001</v>
          </cell>
        </row>
        <row r="36">
          <cell r="B36">
            <v>1980</v>
          </cell>
          <cell r="D36">
            <v>13</v>
          </cell>
          <cell r="G36">
            <v>13.34</v>
          </cell>
          <cell r="J36">
            <v>13.95</v>
          </cell>
        </row>
        <row r="37">
          <cell r="B37">
            <v>1979</v>
          </cell>
          <cell r="D37">
            <v>10.220000000000001</v>
          </cell>
          <cell r="G37">
            <v>10.49</v>
          </cell>
          <cell r="J37">
            <v>10.96</v>
          </cell>
        </row>
        <row r="38">
          <cell r="B38">
            <v>1978</v>
          </cell>
          <cell r="D38">
            <v>9.1</v>
          </cell>
          <cell r="G38">
            <v>9.2899999999999991</v>
          </cell>
          <cell r="J38">
            <v>9.6199999999999992</v>
          </cell>
        </row>
        <row r="39">
          <cell r="B39">
            <v>1977</v>
          </cell>
          <cell r="D39">
            <v>8.43</v>
          </cell>
          <cell r="G39">
            <v>8.61</v>
          </cell>
          <cell r="J39">
            <v>9.06</v>
          </cell>
        </row>
        <row r="40">
          <cell r="B40">
            <v>1976</v>
          </cell>
          <cell r="D40">
            <v>8.92</v>
          </cell>
          <cell r="G40">
            <v>9.2899999999999991</v>
          </cell>
          <cell r="J40">
            <v>9.82</v>
          </cell>
        </row>
        <row r="41">
          <cell r="B41">
            <v>1975</v>
          </cell>
          <cell r="D41">
            <v>9.44</v>
          </cell>
          <cell r="G41">
            <v>10.09</v>
          </cell>
          <cell r="J41">
            <v>10.96</v>
          </cell>
        </row>
        <row r="42">
          <cell r="B42">
            <v>1974</v>
          </cell>
          <cell r="D42">
            <v>9.0399999999999991</v>
          </cell>
          <cell r="G42">
            <v>9.5</v>
          </cell>
          <cell r="J42">
            <v>9.84</v>
          </cell>
        </row>
        <row r="43">
          <cell r="B43">
            <v>1973</v>
          </cell>
          <cell r="D43">
            <v>7.72</v>
          </cell>
          <cell r="G43">
            <v>7.84</v>
          </cell>
          <cell r="J43">
            <v>8.17</v>
          </cell>
        </row>
        <row r="44">
          <cell r="B44">
            <v>1972</v>
          </cell>
          <cell r="D44">
            <v>7.6</v>
          </cell>
          <cell r="G44">
            <v>7.72</v>
          </cell>
          <cell r="J44">
            <v>8.17</v>
          </cell>
        </row>
        <row r="45">
          <cell r="B45">
            <v>1971</v>
          </cell>
          <cell r="D45">
            <v>8</v>
          </cell>
          <cell r="G45">
            <v>8.16</v>
          </cell>
          <cell r="J45">
            <v>8.6300000000000008</v>
          </cell>
        </row>
        <row r="46">
          <cell r="B46">
            <v>1970</v>
          </cell>
          <cell r="D46">
            <v>8.52</v>
          </cell>
          <cell r="G46">
            <v>8.69</v>
          </cell>
          <cell r="J46">
            <v>9.18</v>
          </cell>
        </row>
        <row r="47">
          <cell r="B47">
            <v>1969</v>
          </cell>
          <cell r="D47">
            <v>7.34</v>
          </cell>
          <cell r="G47">
            <v>7.54</v>
          </cell>
          <cell r="J47">
            <v>7.93</v>
          </cell>
        </row>
        <row r="48">
          <cell r="B48">
            <v>1968</v>
          </cell>
          <cell r="D48">
            <v>6.35</v>
          </cell>
          <cell r="G48">
            <v>6.51</v>
          </cell>
          <cell r="J48">
            <v>6.87</v>
          </cell>
        </row>
        <row r="49">
          <cell r="B49">
            <v>1967</v>
          </cell>
          <cell r="D49">
            <v>5.66</v>
          </cell>
          <cell r="G49">
            <v>5.87</v>
          </cell>
          <cell r="J49">
            <v>6.15</v>
          </cell>
        </row>
        <row r="50">
          <cell r="B50">
            <v>1966</v>
          </cell>
          <cell r="D50">
            <v>5.25</v>
          </cell>
          <cell r="G50">
            <v>5.39</v>
          </cell>
          <cell r="J50">
            <v>5.6</v>
          </cell>
        </row>
        <row r="51">
          <cell r="B51">
            <v>1965</v>
          </cell>
          <cell r="D51">
            <v>4.5199999999999996</v>
          </cell>
          <cell r="G51">
            <v>4.58</v>
          </cell>
          <cell r="J51">
            <v>4.78</v>
          </cell>
        </row>
        <row r="52">
          <cell r="B52">
            <v>1964</v>
          </cell>
          <cell r="D52">
            <v>4.4400000000000004</v>
          </cell>
          <cell r="G52">
            <v>4.5199999999999996</v>
          </cell>
          <cell r="J52">
            <v>4.74</v>
          </cell>
        </row>
        <row r="53">
          <cell r="B53">
            <v>1963</v>
          </cell>
          <cell r="D53">
            <v>4.32</v>
          </cell>
          <cell r="G53">
            <v>4.3899999999999997</v>
          </cell>
          <cell r="J53">
            <v>4.67</v>
          </cell>
        </row>
        <row r="54">
          <cell r="B54">
            <v>1962</v>
          </cell>
          <cell r="D54">
            <v>4.41</v>
          </cell>
          <cell r="G54">
            <v>4.54</v>
          </cell>
          <cell r="J54">
            <v>4.75</v>
          </cell>
        </row>
        <row r="55">
          <cell r="B55">
            <v>1961</v>
          </cell>
          <cell r="D55">
            <v>4.46</v>
          </cell>
          <cell r="G55">
            <v>4.62</v>
          </cell>
          <cell r="J55">
            <v>4.83</v>
          </cell>
        </row>
        <row r="56">
          <cell r="B56">
            <v>1960</v>
          </cell>
          <cell r="D56">
            <v>4.53</v>
          </cell>
          <cell r="G56">
            <v>4.78</v>
          </cell>
          <cell r="J56">
            <v>4.97</v>
          </cell>
        </row>
        <row r="57">
          <cell r="B57">
            <v>1959</v>
          </cell>
          <cell r="D57">
            <v>4.5599999999999996</v>
          </cell>
          <cell r="G57">
            <v>4.78</v>
          </cell>
          <cell r="J57">
            <v>4.96</v>
          </cell>
        </row>
        <row r="58">
          <cell r="B58">
            <v>1958</v>
          </cell>
          <cell r="D58">
            <v>3.92</v>
          </cell>
          <cell r="G58">
            <v>4.2</v>
          </cell>
          <cell r="J58">
            <v>4.43</v>
          </cell>
        </row>
        <row r="59">
          <cell r="B59">
            <v>1957</v>
          </cell>
          <cell r="D59">
            <v>4.03</v>
          </cell>
          <cell r="G59">
            <v>4.24</v>
          </cell>
          <cell r="J59">
            <v>4.46</v>
          </cell>
        </row>
        <row r="60">
          <cell r="B60">
            <v>1956</v>
          </cell>
          <cell r="D60">
            <v>3.43</v>
          </cell>
          <cell r="G60">
            <v>3.56</v>
          </cell>
          <cell r="J60">
            <v>3.78</v>
          </cell>
        </row>
        <row r="61">
          <cell r="B61">
            <v>1955</v>
          </cell>
          <cell r="D61">
            <v>3.13</v>
          </cell>
          <cell r="G61">
            <v>3.22</v>
          </cell>
          <cell r="J61">
            <v>3.43</v>
          </cell>
        </row>
        <row r="62">
          <cell r="B62">
            <v>1954</v>
          </cell>
          <cell r="D62">
            <v>3</v>
          </cell>
          <cell r="G62">
            <v>3.16</v>
          </cell>
          <cell r="J62">
            <v>3.51</v>
          </cell>
        </row>
        <row r="63">
          <cell r="B63">
            <v>1953</v>
          </cell>
          <cell r="D63">
            <v>3.32</v>
          </cell>
          <cell r="G63">
            <v>3.49</v>
          </cell>
          <cell r="J63">
            <v>3.73</v>
          </cell>
        </row>
        <row r="64">
          <cell r="B64">
            <v>1952</v>
          </cell>
          <cell r="D64">
            <v>3.05</v>
          </cell>
          <cell r="G64">
            <v>3.24</v>
          </cell>
          <cell r="J64">
            <v>3.53</v>
          </cell>
        </row>
        <row r="65">
          <cell r="B65">
            <v>1951</v>
          </cell>
          <cell r="D65">
            <v>2.95</v>
          </cell>
          <cell r="G65">
            <v>3.11</v>
          </cell>
          <cell r="J65">
            <v>3.39</v>
          </cell>
        </row>
        <row r="66">
          <cell r="B66">
            <v>1950</v>
          </cell>
          <cell r="D66">
            <v>2.68</v>
          </cell>
          <cell r="G66">
            <v>2.79</v>
          </cell>
          <cell r="J66">
            <v>3.18</v>
          </cell>
        </row>
        <row r="67">
          <cell r="B67">
            <v>1949</v>
          </cell>
          <cell r="D67">
            <v>2.76</v>
          </cell>
          <cell r="G67">
            <v>2.9</v>
          </cell>
          <cell r="J67">
            <v>3.28</v>
          </cell>
        </row>
        <row r="68">
          <cell r="B68">
            <v>1948</v>
          </cell>
          <cell r="D68">
            <v>2.92</v>
          </cell>
          <cell r="G68">
            <v>3.02</v>
          </cell>
          <cell r="J68">
            <v>3.36</v>
          </cell>
        </row>
        <row r="69">
          <cell r="B69">
            <v>1947</v>
          </cell>
          <cell r="D69">
            <v>2.67</v>
          </cell>
          <cell r="G69">
            <v>2.78</v>
          </cell>
          <cell r="J69">
            <v>3.08</v>
          </cell>
        </row>
        <row r="70">
          <cell r="B70">
            <v>1946</v>
          </cell>
          <cell r="D70">
            <v>2.58</v>
          </cell>
          <cell r="G70">
            <v>2.71</v>
          </cell>
          <cell r="J70">
            <v>3.03</v>
          </cell>
        </row>
        <row r="71">
          <cell r="B71">
            <v>1945</v>
          </cell>
          <cell r="D71">
            <v>2.67</v>
          </cell>
          <cell r="G71">
            <v>2.87</v>
          </cell>
          <cell r="J71">
            <v>3.39</v>
          </cell>
        </row>
        <row r="72">
          <cell r="B72">
            <v>1944</v>
          </cell>
          <cell r="D72">
            <v>2.72</v>
          </cell>
          <cell r="G72">
            <v>2.97</v>
          </cell>
          <cell r="J72">
            <v>3.52</v>
          </cell>
        </row>
        <row r="73">
          <cell r="B73">
            <v>1943</v>
          </cell>
          <cell r="D73">
            <v>2.73</v>
          </cell>
          <cell r="G73">
            <v>2.99</v>
          </cell>
          <cell r="J73">
            <v>3.58</v>
          </cell>
        </row>
        <row r="74">
          <cell r="B74">
            <v>1942</v>
          </cell>
          <cell r="D74">
            <v>2.87</v>
          </cell>
          <cell r="G74">
            <v>3.09</v>
          </cell>
          <cell r="J74">
            <v>3.73</v>
          </cell>
        </row>
        <row r="75">
          <cell r="B75">
            <v>1941</v>
          </cell>
          <cell r="D75">
            <v>2.83</v>
          </cell>
          <cell r="G75">
            <v>3.07</v>
          </cell>
          <cell r="J75">
            <v>3.84</v>
          </cell>
        </row>
        <row r="76">
          <cell r="B76">
            <v>1940</v>
          </cell>
          <cell r="D76">
            <v>2.92</v>
          </cell>
          <cell r="G76">
            <v>3.24</v>
          </cell>
          <cell r="J76">
            <v>4.05</v>
          </cell>
        </row>
        <row r="77">
          <cell r="B77">
            <v>1939</v>
          </cell>
          <cell r="D77">
            <v>3.03</v>
          </cell>
          <cell r="G77">
            <v>3.52</v>
          </cell>
          <cell r="J77">
            <v>4.5</v>
          </cell>
        </row>
        <row r="78">
          <cell r="B78">
            <v>1938</v>
          </cell>
          <cell r="D78">
            <v>3.28</v>
          </cell>
          <cell r="G78">
            <v>3.9</v>
          </cell>
          <cell r="J78">
            <v>5.26</v>
          </cell>
        </row>
        <row r="79">
          <cell r="B79">
            <v>1937</v>
          </cell>
          <cell r="D79">
            <v>3.45</v>
          </cell>
          <cell r="G79">
            <v>3.98</v>
          </cell>
          <cell r="J79">
            <v>5.09</v>
          </cell>
        </row>
        <row r="80">
          <cell r="B80">
            <v>1936</v>
          </cell>
          <cell r="D80">
            <v>3.57</v>
          </cell>
          <cell r="G80">
            <v>4.08</v>
          </cell>
          <cell r="J80">
            <v>4.67</v>
          </cell>
        </row>
        <row r="81">
          <cell r="B81">
            <v>1935</v>
          </cell>
          <cell r="D81">
            <v>4.0199999999999996</v>
          </cell>
          <cell r="G81">
            <v>4.6100000000000003</v>
          </cell>
          <cell r="J81">
            <v>5.56</v>
          </cell>
        </row>
        <row r="82">
          <cell r="B82">
            <v>1934</v>
          </cell>
          <cell r="D82">
            <v>4.66</v>
          </cell>
          <cell r="G82">
            <v>5.55</v>
          </cell>
          <cell r="J82">
            <v>7.49</v>
          </cell>
        </row>
        <row r="83">
          <cell r="B83">
            <v>1933</v>
          </cell>
          <cell r="D83">
            <v>5.0199999999999996</v>
          </cell>
          <cell r="G83">
            <v>6.32</v>
          </cell>
          <cell r="J83">
            <v>9.3800000000000008</v>
          </cell>
        </row>
        <row r="84">
          <cell r="B84">
            <v>1932</v>
          </cell>
          <cell r="D84">
            <v>5.32</v>
          </cell>
          <cell r="G84">
            <v>6.46</v>
          </cell>
          <cell r="J84">
            <v>8.7799999999999994</v>
          </cell>
        </row>
        <row r="85">
          <cell r="B85">
            <v>1931</v>
          </cell>
          <cell r="D85">
            <v>4.68</v>
          </cell>
          <cell r="G85">
            <v>5.12</v>
          </cell>
          <cell r="J85">
            <v>6.9</v>
          </cell>
        </row>
        <row r="86">
          <cell r="B86">
            <v>1930</v>
          </cell>
          <cell r="D86">
            <v>4.75</v>
          </cell>
          <cell r="G86">
            <v>5.0599999999999996</v>
          </cell>
          <cell r="J86">
            <v>5.88</v>
          </cell>
        </row>
        <row r="87">
          <cell r="B87">
            <v>1929</v>
          </cell>
          <cell r="D87">
            <v>4.91</v>
          </cell>
          <cell r="G87">
            <v>5.22</v>
          </cell>
          <cell r="J87">
            <v>5.76</v>
          </cell>
        </row>
        <row r="88">
          <cell r="B88">
            <v>1928</v>
          </cell>
          <cell r="D88">
            <v>4.68</v>
          </cell>
          <cell r="G88">
            <v>4.95</v>
          </cell>
          <cell r="J88">
            <v>5.33</v>
          </cell>
        </row>
        <row r="90">
          <cell r="B90" t="str">
            <v>Averages:</v>
          </cell>
        </row>
        <row r="92">
          <cell r="B92" t="str">
            <v>1928-2009</v>
          </cell>
          <cell r="D92">
            <v>6.3</v>
          </cell>
          <cell r="E92" t="str">
            <v>%</v>
          </cell>
          <cell r="G92">
            <v>6.59</v>
          </cell>
          <cell r="H92" t="str">
            <v>%</v>
          </cell>
          <cell r="J92">
            <v>7.11</v>
          </cell>
          <cell r="K92" t="str">
            <v>%</v>
          </cell>
        </row>
        <row r="94">
          <cell r="B94" t="str">
            <v>Std Dev:</v>
          </cell>
        </row>
        <row r="96">
          <cell r="B96" t="str">
            <v>1928-2009</v>
          </cell>
          <cell r="D96">
            <v>3.09</v>
          </cell>
          <cell r="E96" t="str">
            <v>%</v>
          </cell>
          <cell r="G96">
            <v>3.15</v>
          </cell>
          <cell r="H96" t="str">
            <v>%</v>
          </cell>
          <cell r="J96">
            <v>3.18</v>
          </cell>
          <cell r="K96" t="str">
            <v>%</v>
          </cell>
        </row>
      </sheetData>
      <sheetData sheetId="36">
        <row r="2">
          <cell r="CG2" t="str">
            <v>TOTAL</v>
          </cell>
        </row>
        <row r="3">
          <cell r="CG3" t="str">
            <v>RETURN</v>
          </cell>
        </row>
        <row r="4">
          <cell r="A4" t="str">
            <v xml:space="preserve"> S &amp; P PUBLIC UTILITY STOCKS:MONTHLY AVERAGES OF DAILY INDEXES P. 38</v>
          </cell>
          <cell r="O4" t="str">
            <v>YIELD OF THE S &amp; P PUBLIC UTILITY STOCKS</v>
          </cell>
          <cell r="AC4" t="str">
            <v>S &amp; P PUBLIC UTILITY STOCKS : MONTH ENDING PRICE INDEX P. 38</v>
          </cell>
          <cell r="AQ4" t="str">
            <v>PUBLIC UTILITY STOCKS : INCOME</v>
          </cell>
          <cell r="BE4" t="str">
            <v>PUBLIC UTILITY STOCKS : CAPITAL APPRECIATION</v>
          </cell>
          <cell r="BS4" t="str">
            <v>PUBLIC UTILITY STOCKS : TOTAL RETURNS</v>
          </cell>
          <cell r="CG4" t="str">
            <v>SUMMARY</v>
          </cell>
        </row>
        <row r="5">
          <cell r="A5" t="str">
            <v>(1941- 1943 = 10)</v>
          </cell>
          <cell r="O5" t="str">
            <v>MONTHLY AVERAGES OF WEEKLY INDEXES (PERCENT) P. 35</v>
          </cell>
          <cell r="AC5" t="str">
            <v>(1941- 1943 = 10)</v>
          </cell>
        </row>
        <row r="6">
          <cell r="CH6" t="str">
            <v>JAN</v>
          </cell>
        </row>
        <row r="7">
          <cell r="A7" t="str">
            <v>YEAR</v>
          </cell>
          <cell r="B7" t="str">
            <v>JAN</v>
          </cell>
          <cell r="C7" t="str">
            <v>FEB</v>
          </cell>
          <cell r="D7" t="str">
            <v>MAR</v>
          </cell>
          <cell r="E7" t="str">
            <v>APR</v>
          </cell>
          <cell r="F7" t="str">
            <v>MAY</v>
          </cell>
          <cell r="G7" t="str">
            <v>JUN</v>
          </cell>
          <cell r="H7" t="str">
            <v>JUL</v>
          </cell>
          <cell r="I7" t="str">
            <v>AUG</v>
          </cell>
          <cell r="J7" t="str">
            <v>SEP</v>
          </cell>
          <cell r="K7" t="str">
            <v>OCT</v>
          </cell>
          <cell r="L7" t="str">
            <v>NOV</v>
          </cell>
          <cell r="M7" t="str">
            <v>DEC</v>
          </cell>
          <cell r="O7" t="str">
            <v>YEAR</v>
          </cell>
          <cell r="P7" t="str">
            <v>JAN</v>
          </cell>
          <cell r="Q7" t="str">
            <v>FEB</v>
          </cell>
          <cell r="R7" t="str">
            <v>MAR</v>
          </cell>
          <cell r="S7" t="str">
            <v>APR</v>
          </cell>
          <cell r="T7" t="str">
            <v>MAY</v>
          </cell>
          <cell r="U7" t="str">
            <v>JUN</v>
          </cell>
          <cell r="V7" t="str">
            <v>JUL</v>
          </cell>
          <cell r="W7" t="str">
            <v>AUG</v>
          </cell>
          <cell r="X7" t="str">
            <v>SEP</v>
          </cell>
          <cell r="Y7" t="str">
            <v>OCT</v>
          </cell>
          <cell r="Z7" t="str">
            <v>NOV</v>
          </cell>
          <cell r="AA7" t="str">
            <v>DEC</v>
          </cell>
          <cell r="AC7" t="str">
            <v>YEAR</v>
          </cell>
          <cell r="AD7" t="str">
            <v>JAN</v>
          </cell>
          <cell r="AE7" t="str">
            <v>FEB</v>
          </cell>
          <cell r="AF7" t="str">
            <v>MAR</v>
          </cell>
          <cell r="AG7" t="str">
            <v>APR</v>
          </cell>
          <cell r="AH7" t="str">
            <v>MAY</v>
          </cell>
          <cell r="AI7" t="str">
            <v>JUN</v>
          </cell>
          <cell r="AJ7" t="str">
            <v>JUL</v>
          </cell>
          <cell r="AK7" t="str">
            <v>AUG</v>
          </cell>
          <cell r="AL7" t="str">
            <v>SEP</v>
          </cell>
          <cell r="AM7" t="str">
            <v>OCT</v>
          </cell>
          <cell r="AN7" t="str">
            <v>NOV</v>
          </cell>
          <cell r="AO7" t="str">
            <v>DEC</v>
          </cell>
          <cell r="AQ7" t="str">
            <v>YEAR</v>
          </cell>
          <cell r="AR7" t="str">
            <v>JAN</v>
          </cell>
          <cell r="AS7" t="str">
            <v>FEB</v>
          </cell>
          <cell r="AT7" t="str">
            <v>MAR</v>
          </cell>
          <cell r="AU7" t="str">
            <v>APR</v>
          </cell>
          <cell r="AV7" t="str">
            <v>MAY</v>
          </cell>
          <cell r="AW7" t="str">
            <v>JUN</v>
          </cell>
          <cell r="AX7" t="str">
            <v>JUL</v>
          </cell>
          <cell r="AY7" t="str">
            <v>AUG</v>
          </cell>
          <cell r="AZ7" t="str">
            <v>SEP</v>
          </cell>
          <cell r="BA7" t="str">
            <v>OCT</v>
          </cell>
          <cell r="BB7" t="str">
            <v>NOV</v>
          </cell>
          <cell r="BC7" t="str">
            <v>DEC</v>
          </cell>
          <cell r="BE7" t="str">
            <v>YEAR</v>
          </cell>
          <cell r="BF7" t="str">
            <v>JAN</v>
          </cell>
          <cell r="BG7" t="str">
            <v>FEB</v>
          </cell>
          <cell r="BH7" t="str">
            <v>MAR</v>
          </cell>
          <cell r="BI7" t="str">
            <v>APR</v>
          </cell>
          <cell r="BJ7" t="str">
            <v>MAY</v>
          </cell>
          <cell r="BK7" t="str">
            <v>JUN</v>
          </cell>
          <cell r="BL7" t="str">
            <v>JUL</v>
          </cell>
          <cell r="BM7" t="str">
            <v>AUG</v>
          </cell>
          <cell r="BN7" t="str">
            <v>SEP</v>
          </cell>
          <cell r="BO7" t="str">
            <v>OCT</v>
          </cell>
          <cell r="BP7" t="str">
            <v>NOV</v>
          </cell>
          <cell r="BQ7" t="str">
            <v>DEC</v>
          </cell>
          <cell r="BS7" t="str">
            <v>YEAR</v>
          </cell>
          <cell r="BT7" t="str">
            <v>JAN</v>
          </cell>
          <cell r="BU7" t="str">
            <v>FEB</v>
          </cell>
          <cell r="BV7" t="str">
            <v>MAR</v>
          </cell>
          <cell r="BW7" t="str">
            <v>APR</v>
          </cell>
          <cell r="BX7" t="str">
            <v>MAY</v>
          </cell>
          <cell r="BY7" t="str">
            <v>JUN</v>
          </cell>
          <cell r="BZ7" t="str">
            <v>JUL</v>
          </cell>
          <cell r="CA7" t="str">
            <v>AUG</v>
          </cell>
          <cell r="CB7" t="str">
            <v>SEP</v>
          </cell>
          <cell r="CC7" t="str">
            <v>OCT</v>
          </cell>
          <cell r="CD7" t="str">
            <v>NOV</v>
          </cell>
          <cell r="CE7" t="str">
            <v>DEC</v>
          </cell>
          <cell r="CG7" t="str">
            <v>YEAR</v>
          </cell>
          <cell r="CH7" t="str">
            <v>-DEC</v>
          </cell>
        </row>
        <row r="9">
          <cell r="A9">
            <v>1928</v>
          </cell>
          <cell r="B9">
            <v>3110</v>
          </cell>
          <cell r="C9">
            <v>3181</v>
          </cell>
          <cell r="D9">
            <v>3278</v>
          </cell>
          <cell r="E9">
            <v>3531</v>
          </cell>
          <cell r="F9">
            <v>3807</v>
          </cell>
          <cell r="G9">
            <v>3584</v>
          </cell>
          <cell r="H9">
            <v>3578</v>
          </cell>
          <cell r="I9">
            <v>3660</v>
          </cell>
          <cell r="J9">
            <v>3917</v>
          </cell>
          <cell r="K9">
            <v>3881</v>
          </cell>
          <cell r="L9">
            <v>4214</v>
          </cell>
          <cell r="M9">
            <v>4486</v>
          </cell>
          <cell r="O9">
            <v>1928</v>
          </cell>
          <cell r="P9">
            <v>390</v>
          </cell>
          <cell r="Q9">
            <v>385</v>
          </cell>
          <cell r="R9">
            <v>373</v>
          </cell>
          <cell r="S9">
            <v>346</v>
          </cell>
          <cell r="T9">
            <v>322</v>
          </cell>
          <cell r="U9">
            <v>343</v>
          </cell>
          <cell r="V9">
            <v>348</v>
          </cell>
          <cell r="W9">
            <v>339</v>
          </cell>
          <cell r="X9">
            <v>314</v>
          </cell>
          <cell r="Y9">
            <v>319</v>
          </cell>
          <cell r="Z9">
            <v>301</v>
          </cell>
          <cell r="AA9">
            <v>294</v>
          </cell>
          <cell r="AC9">
            <v>1928</v>
          </cell>
          <cell r="AD9">
            <v>3207</v>
          </cell>
          <cell r="AE9">
            <v>3171</v>
          </cell>
          <cell r="AF9">
            <v>3390</v>
          </cell>
          <cell r="AG9">
            <v>3714</v>
          </cell>
          <cell r="AH9">
            <v>3781</v>
          </cell>
          <cell r="AI9">
            <v>3619</v>
          </cell>
          <cell r="AJ9">
            <v>3581</v>
          </cell>
          <cell r="AK9">
            <v>3815</v>
          </cell>
          <cell r="AL9">
            <v>3914</v>
          </cell>
          <cell r="AM9">
            <v>3868</v>
          </cell>
          <cell r="AN9">
            <v>4688</v>
          </cell>
          <cell r="AO9">
            <v>4724</v>
          </cell>
          <cell r="AQ9">
            <v>1928</v>
          </cell>
          <cell r="AR9">
            <v>3.3E-3</v>
          </cell>
          <cell r="AS9">
            <v>3.1823225236461907E-3</v>
          </cell>
          <cell r="AT9">
            <v>3.2132187532849786E-3</v>
          </cell>
          <cell r="AU9">
            <v>3.003259587020649E-3</v>
          </cell>
          <cell r="AV9">
            <v>2.750525040387722E-3</v>
          </cell>
          <cell r="AW9">
            <v>2.7094066825354849E-3</v>
          </cell>
          <cell r="AX9">
            <v>2.8671456203371096E-3</v>
          </cell>
          <cell r="AY9">
            <v>2.8873219771013686E-3</v>
          </cell>
          <cell r="AZ9">
            <v>2.686627348186981E-3</v>
          </cell>
          <cell r="BA9">
            <v>2.6359202009879068E-3</v>
          </cell>
          <cell r="BB9">
            <v>2.7327085487762839E-3</v>
          </cell>
          <cell r="BC9">
            <v>2.3444325938566553E-3</v>
          </cell>
          <cell r="BE9">
            <v>1928</v>
          </cell>
          <cell r="BF9">
            <v>3.4200000000000001E-2</v>
          </cell>
          <cell r="BG9">
            <v>-1.1225444340505097E-2</v>
          </cell>
          <cell r="BH9">
            <v>6.9063386944181682E-2</v>
          </cell>
          <cell r="BI9">
            <v>9.5575221238938024E-2</v>
          </cell>
          <cell r="BJ9">
            <v>1.8039849219170678E-2</v>
          </cell>
          <cell r="BK9">
            <v>-4.2845807987304974E-2</v>
          </cell>
          <cell r="BL9">
            <v>-1.0500138159712624E-2</v>
          </cell>
          <cell r="BM9">
            <v>6.534487573303549E-2</v>
          </cell>
          <cell r="BN9">
            <v>2.59501965923985E-2</v>
          </cell>
          <cell r="BO9">
            <v>-1.1752682677567683E-2</v>
          </cell>
          <cell r="BP9">
            <v>0.21199586349534649</v>
          </cell>
          <cell r="BQ9">
            <v>7.6791808873719614E-3</v>
          </cell>
          <cell r="BS9">
            <v>1928</v>
          </cell>
          <cell r="BT9">
            <v>3.7499999999999999E-2</v>
          </cell>
          <cell r="BU9">
            <v>-8.0431218168589072E-3</v>
          </cell>
          <cell r="BV9">
            <v>7.2276605697466662E-2</v>
          </cell>
          <cell r="BW9">
            <v>9.8578480825958673E-2</v>
          </cell>
          <cell r="BX9">
            <v>2.0790374259558399E-2</v>
          </cell>
          <cell r="BY9">
            <v>-4.013640130476949E-2</v>
          </cell>
          <cell r="BZ9">
            <v>-7.6329925393755146E-3</v>
          </cell>
          <cell r="CA9">
            <v>6.823219771013686E-2</v>
          </cell>
          <cell r="CB9">
            <v>2.863682394058548E-2</v>
          </cell>
          <cell r="CC9">
            <v>-9.1167624765797761E-3</v>
          </cell>
          <cell r="CD9">
            <v>0.21472857204412277</v>
          </cell>
          <cell r="CE9">
            <v>1.0023613481228617E-2</v>
          </cell>
          <cell r="CG9">
            <v>1928</v>
          </cell>
          <cell r="CH9">
            <v>0.57470138586367736</v>
          </cell>
        </row>
        <row r="10">
          <cell r="A10">
            <v>1929</v>
          </cell>
          <cell r="B10">
            <v>4900</v>
          </cell>
          <cell r="C10">
            <v>5121</v>
          </cell>
          <cell r="D10">
            <v>5132</v>
          </cell>
          <cell r="E10">
            <v>5068</v>
          </cell>
          <cell r="F10">
            <v>5424</v>
          </cell>
          <cell r="G10">
            <v>6011</v>
          </cell>
          <cell r="H10">
            <v>6998</v>
          </cell>
          <cell r="I10">
            <v>7702</v>
          </cell>
          <cell r="J10">
            <v>8212</v>
          </cell>
          <cell r="K10">
            <v>6989</v>
          </cell>
          <cell r="L10">
            <v>4652</v>
          </cell>
          <cell r="M10">
            <v>4982</v>
          </cell>
          <cell r="O10">
            <v>1929</v>
          </cell>
          <cell r="P10">
            <v>266</v>
          </cell>
          <cell r="Q10">
            <v>258</v>
          </cell>
          <cell r="R10">
            <v>259</v>
          </cell>
          <cell r="S10">
            <v>265</v>
          </cell>
          <cell r="T10">
            <v>248</v>
          </cell>
          <cell r="U10">
            <v>222</v>
          </cell>
          <cell r="V10">
            <v>195</v>
          </cell>
          <cell r="W10">
            <v>178</v>
          </cell>
          <cell r="X10">
            <v>169</v>
          </cell>
          <cell r="Y10">
            <v>205</v>
          </cell>
          <cell r="Z10">
            <v>316</v>
          </cell>
          <cell r="AA10">
            <v>308</v>
          </cell>
          <cell r="AC10">
            <v>1929</v>
          </cell>
          <cell r="AD10">
            <v>5339</v>
          </cell>
          <cell r="AE10">
            <v>5204</v>
          </cell>
          <cell r="AF10">
            <v>5136</v>
          </cell>
          <cell r="AG10">
            <v>5303</v>
          </cell>
          <cell r="AH10">
            <v>5541</v>
          </cell>
          <cell r="AI10">
            <v>6737</v>
          </cell>
          <cell r="AJ10">
            <v>7335</v>
          </cell>
          <cell r="AK10">
            <v>8081</v>
          </cell>
          <cell r="AL10">
            <v>8073</v>
          </cell>
          <cell r="AM10">
            <v>5621</v>
          </cell>
          <cell r="AN10">
            <v>4808</v>
          </cell>
          <cell r="AO10">
            <v>5122</v>
          </cell>
          <cell r="AQ10">
            <v>1929</v>
          </cell>
          <cell r="AR10">
            <v>2.2992520462884565E-3</v>
          </cell>
          <cell r="AS10">
            <v>2.0622120247237308E-3</v>
          </cell>
          <cell r="AT10">
            <v>2.1284716884447858E-3</v>
          </cell>
          <cell r="AU10">
            <v>2.1790952751817236E-3</v>
          </cell>
          <cell r="AV10">
            <v>2.113822364699227E-3</v>
          </cell>
          <cell r="AW10">
            <v>2.006921133369428E-3</v>
          </cell>
          <cell r="AX10">
            <v>1.6879545791895502E-3</v>
          </cell>
          <cell r="AY10">
            <v>1.5575505566916609E-3</v>
          </cell>
          <cell r="AZ10">
            <v>1.4311636348636719E-3</v>
          </cell>
          <cell r="BA10">
            <v>1.4789473140922416E-3</v>
          </cell>
          <cell r="BB10">
            <v>2.1793749629366067E-3</v>
          </cell>
          <cell r="BC10">
            <v>2.6595535219079312E-3</v>
          </cell>
          <cell r="BE10">
            <v>1929</v>
          </cell>
          <cell r="BF10">
            <v>0.13018628281117706</v>
          </cell>
          <cell r="BG10">
            <v>-2.5285634013860303E-2</v>
          </cell>
          <cell r="BH10">
            <v>-1.3066871637202104E-2</v>
          </cell>
          <cell r="BI10">
            <v>3.2515576323987494E-2</v>
          </cell>
          <cell r="BJ10">
            <v>4.4880256458608381E-2</v>
          </cell>
          <cell r="BK10">
            <v>0.21584551524995499</v>
          </cell>
          <cell r="BL10">
            <v>8.8763544604423261E-2</v>
          </cell>
          <cell r="BM10">
            <v>0.10170415814587597</v>
          </cell>
          <cell r="BN10">
            <v>-9.8997648805843053E-4</v>
          </cell>
          <cell r="BO10">
            <v>-0.30372847764152111</v>
          </cell>
          <cell r="BP10">
            <v>-0.14463618573207615</v>
          </cell>
          <cell r="BQ10">
            <v>6.5307820299500774E-2</v>
          </cell>
          <cell r="BS10">
            <v>1929</v>
          </cell>
          <cell r="BT10">
            <v>0.1324855348574655</v>
          </cell>
          <cell r="BU10">
            <v>-2.3223421989136572E-2</v>
          </cell>
          <cell r="BV10">
            <v>-1.0938399948757319E-2</v>
          </cell>
          <cell r="BW10">
            <v>3.4694671599169218E-2</v>
          </cell>
          <cell r="BX10">
            <v>4.6994078823307611E-2</v>
          </cell>
          <cell r="BY10">
            <v>0.21785243638332441</v>
          </cell>
          <cell r="BZ10">
            <v>9.045149918361281E-2</v>
          </cell>
          <cell r="CA10">
            <v>0.10326170870256762</v>
          </cell>
          <cell r="CB10">
            <v>4.4118714680524136E-4</v>
          </cell>
          <cell r="CC10">
            <v>-0.30224953032742885</v>
          </cell>
          <cell r="CD10">
            <v>-0.14245681076913955</v>
          </cell>
          <cell r="CE10">
            <v>6.7967373821408703E-2</v>
          </cell>
          <cell r="CG10">
            <v>1929</v>
          </cell>
          <cell r="CH10">
            <v>0.11017881554844955</v>
          </cell>
        </row>
        <row r="11">
          <cell r="A11">
            <v>1930</v>
          </cell>
          <cell r="B11">
            <v>5225</v>
          </cell>
          <cell r="C11">
            <v>5756</v>
          </cell>
          <cell r="D11">
            <v>6080</v>
          </cell>
          <cell r="E11">
            <v>6653</v>
          </cell>
          <cell r="F11">
            <v>6328</v>
          </cell>
          <cell r="G11">
            <v>5600</v>
          </cell>
          <cell r="H11">
            <v>5345</v>
          </cell>
          <cell r="I11">
            <v>5190</v>
          </cell>
          <cell r="J11">
            <v>5270</v>
          </cell>
          <cell r="K11">
            <v>4566</v>
          </cell>
          <cell r="L11">
            <v>4083</v>
          </cell>
          <cell r="M11">
            <v>3792</v>
          </cell>
          <cell r="O11">
            <v>1930</v>
          </cell>
          <cell r="P11">
            <v>291</v>
          </cell>
          <cell r="Q11">
            <v>264</v>
          </cell>
          <cell r="R11">
            <v>255</v>
          </cell>
          <cell r="S11">
            <v>234</v>
          </cell>
          <cell r="T11">
            <v>250</v>
          </cell>
          <cell r="U11">
            <v>292</v>
          </cell>
          <cell r="V11">
            <v>304</v>
          </cell>
          <cell r="W11">
            <v>312</v>
          </cell>
          <cell r="X11">
            <v>304</v>
          </cell>
          <cell r="Y11">
            <v>364</v>
          </cell>
          <cell r="Z11">
            <v>410</v>
          </cell>
          <cell r="AA11">
            <v>437</v>
          </cell>
          <cell r="AC11">
            <v>1930</v>
          </cell>
          <cell r="AD11">
            <v>5488</v>
          </cell>
          <cell r="AE11">
            <v>5961</v>
          </cell>
          <cell r="AF11">
            <v>6479</v>
          </cell>
          <cell r="AG11">
            <v>6687</v>
          </cell>
          <cell r="AH11">
            <v>6516</v>
          </cell>
          <cell r="AI11">
            <v>5262</v>
          </cell>
          <cell r="AJ11">
            <v>5341</v>
          </cell>
          <cell r="AK11">
            <v>5368</v>
          </cell>
          <cell r="AL11">
            <v>4760</v>
          </cell>
          <cell r="AM11">
            <v>4357</v>
          </cell>
          <cell r="AN11">
            <v>4025</v>
          </cell>
          <cell r="AO11">
            <v>3875</v>
          </cell>
          <cell r="AQ11">
            <v>1930</v>
          </cell>
          <cell r="AR11">
            <v>2.473765130808278E-3</v>
          </cell>
          <cell r="AS11">
            <v>2.3074344023323616E-3</v>
          </cell>
          <cell r="AT11">
            <v>2.1674215735614831E-3</v>
          </cell>
          <cell r="AU11">
            <v>2.0023691927766631E-3</v>
          </cell>
          <cell r="AV11">
            <v>1.9714869647574898E-3</v>
          </cell>
          <cell r="AW11">
            <v>2.0912625332514838E-3</v>
          </cell>
          <cell r="AX11">
            <v>2.5732927910807044E-3</v>
          </cell>
          <cell r="AY11">
            <v>2.5264931660737692E-3</v>
          </cell>
          <cell r="AZ11">
            <v>2.4870839542970691E-3</v>
          </cell>
          <cell r="BA11">
            <v>2.9097058823529414E-3</v>
          </cell>
          <cell r="BB11">
            <v>3.2018016984163415E-3</v>
          </cell>
          <cell r="BC11">
            <v>3.4308571428571426E-3</v>
          </cell>
          <cell r="BE11">
            <v>1930</v>
          </cell>
          <cell r="BF11">
            <v>7.14564623194065E-2</v>
          </cell>
          <cell r="BG11">
            <v>8.6188046647230232E-2</v>
          </cell>
          <cell r="BH11">
            <v>8.68981714477437E-2</v>
          </cell>
          <cell r="BI11">
            <v>3.2103719709831724E-2</v>
          </cell>
          <cell r="BJ11">
            <v>-2.5572005383580065E-2</v>
          </cell>
          <cell r="BK11">
            <v>-0.19244935543278086</v>
          </cell>
          <cell r="BL11">
            <v>1.5013302926643934E-2</v>
          </cell>
          <cell r="BM11">
            <v>5.0552331024151798E-3</v>
          </cell>
          <cell r="BN11">
            <v>-0.11326378539493298</v>
          </cell>
          <cell r="BO11">
            <v>-8.466386554621852E-2</v>
          </cell>
          <cell r="BP11">
            <v>-7.6199219646545746E-2</v>
          </cell>
          <cell r="BQ11">
            <v>-3.7267080745341574E-2</v>
          </cell>
          <cell r="BS11">
            <v>1930</v>
          </cell>
          <cell r="BT11">
            <v>7.3930227450214783E-2</v>
          </cell>
          <cell r="BU11">
            <v>8.8495481049562591E-2</v>
          </cell>
          <cell r="BV11">
            <v>8.9065593021305178E-2</v>
          </cell>
          <cell r="BW11">
            <v>3.4106088902608384E-2</v>
          </cell>
          <cell r="BX11">
            <v>-2.3600518418822575E-2</v>
          </cell>
          <cell r="BY11">
            <v>-0.19035809289952937</v>
          </cell>
          <cell r="BZ11">
            <v>1.758659571772464E-2</v>
          </cell>
          <cell r="CA11">
            <v>7.5817262684889485E-3</v>
          </cell>
          <cell r="CB11">
            <v>-0.11077670144063591</v>
          </cell>
          <cell r="CC11">
            <v>-8.175415966386558E-2</v>
          </cell>
          <cell r="CD11">
            <v>-7.2997417948129403E-2</v>
          </cell>
          <cell r="CE11">
            <v>-3.3836223602484429E-2</v>
          </cell>
          <cell r="CG11">
            <v>1930</v>
          </cell>
          <cell r="CH11">
            <v>-0.2196390901648535</v>
          </cell>
        </row>
        <row r="12">
          <cell r="A12">
            <v>1931</v>
          </cell>
          <cell r="B12">
            <v>4003</v>
          </cell>
          <cell r="C12">
            <v>4390</v>
          </cell>
          <cell r="D12">
            <v>4731</v>
          </cell>
          <cell r="E12">
            <v>4261</v>
          </cell>
          <cell r="F12">
            <v>3911</v>
          </cell>
          <cell r="G12">
            <v>3844</v>
          </cell>
          <cell r="H12">
            <v>3984</v>
          </cell>
          <cell r="I12">
            <v>3912</v>
          </cell>
          <cell r="J12">
            <v>3332</v>
          </cell>
          <cell r="K12">
            <v>2857</v>
          </cell>
          <cell r="L12">
            <v>2933</v>
          </cell>
          <cell r="M12">
            <v>2463</v>
          </cell>
          <cell r="O12">
            <v>1931</v>
          </cell>
          <cell r="P12">
            <v>426</v>
          </cell>
          <cell r="Q12">
            <v>389</v>
          </cell>
          <cell r="R12">
            <v>360</v>
          </cell>
          <cell r="S12">
            <v>404</v>
          </cell>
          <cell r="T12">
            <v>442</v>
          </cell>
          <cell r="U12">
            <v>447</v>
          </cell>
          <cell r="V12">
            <v>433</v>
          </cell>
          <cell r="W12">
            <v>436</v>
          </cell>
          <cell r="X12">
            <v>511</v>
          </cell>
          <cell r="Y12">
            <v>574</v>
          </cell>
          <cell r="Z12">
            <v>550</v>
          </cell>
          <cell r="AA12">
            <v>660</v>
          </cell>
          <cell r="AC12">
            <v>1931</v>
          </cell>
          <cell r="AD12">
            <v>4070</v>
          </cell>
          <cell r="AE12">
            <v>4676</v>
          </cell>
          <cell r="AF12">
            <v>4550</v>
          </cell>
          <cell r="AG12">
            <v>4056</v>
          </cell>
          <cell r="AH12">
            <v>3624</v>
          </cell>
          <cell r="AI12">
            <v>4107</v>
          </cell>
          <cell r="AJ12">
            <v>3837</v>
          </cell>
          <cell r="AK12">
            <v>3921</v>
          </cell>
          <cell r="AL12">
            <v>2672</v>
          </cell>
          <cell r="AM12">
            <v>2923</v>
          </cell>
          <cell r="AN12">
            <v>2730</v>
          </cell>
          <cell r="AO12">
            <v>2366</v>
          </cell>
          <cell r="AQ12">
            <v>1931</v>
          </cell>
          <cell r="AR12">
            <v>3.6672645161290318E-3</v>
          </cell>
          <cell r="AS12">
            <v>3.4965397215397211E-3</v>
          </cell>
          <cell r="AT12">
            <v>3.0352865697177074E-3</v>
          </cell>
          <cell r="AU12">
            <v>3.1528278388278388E-3</v>
          </cell>
          <cell r="AV12">
            <v>3.5516559829059831E-3</v>
          </cell>
          <cell r="AW12">
            <v>3.9511313465783668E-3</v>
          </cell>
          <cell r="AX12">
            <v>3.5002678354029704E-3</v>
          </cell>
          <cell r="AY12">
            <v>3.7043523586135002E-3</v>
          </cell>
          <cell r="AZ12">
            <v>3.6186602057298308E-3</v>
          </cell>
          <cell r="BA12">
            <v>5.1145147205588831E-3</v>
          </cell>
          <cell r="BB12">
            <v>4.5990135705325577E-3</v>
          </cell>
          <cell r="BC12">
            <v>4.9620879120879126E-3</v>
          </cell>
          <cell r="BE12">
            <v>1931</v>
          </cell>
          <cell r="BF12">
            <v>5.0322580645161263E-2</v>
          </cell>
          <cell r="BG12">
            <v>0.14889434889434883</v>
          </cell>
          <cell r="BH12">
            <v>-2.6946107784431184E-2</v>
          </cell>
          <cell r="BI12">
            <v>-0.10857142857142854</v>
          </cell>
          <cell r="BJ12">
            <v>-0.10650887573964496</v>
          </cell>
          <cell r="BK12">
            <v>0.13327814569536423</v>
          </cell>
          <cell r="BL12">
            <v>-6.5741417092768484E-2</v>
          </cell>
          <cell r="BM12">
            <v>2.1892103205629398E-2</v>
          </cell>
          <cell r="BN12">
            <v>-0.31854118847232848</v>
          </cell>
          <cell r="BO12">
            <v>9.3937125748503103E-2</v>
          </cell>
          <cell r="BP12">
            <v>-6.6028053369825535E-2</v>
          </cell>
          <cell r="BQ12">
            <v>-0.1333333333333333</v>
          </cell>
          <cell r="BS12">
            <v>1931</v>
          </cell>
          <cell r="BT12">
            <v>5.3989845161290295E-2</v>
          </cell>
          <cell r="BU12">
            <v>0.15239088861588854</v>
          </cell>
          <cell r="BV12">
            <v>-2.3910821214713475E-2</v>
          </cell>
          <cell r="BW12">
            <v>-0.1054186007326007</v>
          </cell>
          <cell r="BX12">
            <v>-0.10295721975673898</v>
          </cell>
          <cell r="BY12">
            <v>0.1372292770419426</v>
          </cell>
          <cell r="BZ12">
            <v>-6.2241149257365513E-2</v>
          </cell>
          <cell r="CA12">
            <v>2.55964555642429E-2</v>
          </cell>
          <cell r="CB12">
            <v>-0.31492252826659867</v>
          </cell>
          <cell r="CC12">
            <v>9.905164046906198E-2</v>
          </cell>
          <cell r="CD12">
            <v>-6.1429039799292977E-2</v>
          </cell>
          <cell r="CE12">
            <v>-0.12837124542124539</v>
          </cell>
          <cell r="CG12">
            <v>1931</v>
          </cell>
          <cell r="CH12">
            <v>-0.35904000942527547</v>
          </cell>
        </row>
        <row r="13">
          <cell r="A13">
            <v>1932</v>
          </cell>
          <cell r="B13">
            <v>2410</v>
          </cell>
          <cell r="C13">
            <v>2428</v>
          </cell>
          <cell r="D13">
            <v>2488</v>
          </cell>
          <cell r="E13">
            <v>1925</v>
          </cell>
          <cell r="F13">
            <v>1723</v>
          </cell>
          <cell r="G13">
            <v>1395</v>
          </cell>
          <cell r="H13">
            <v>1448</v>
          </cell>
          <cell r="I13">
            <v>2165</v>
          </cell>
          <cell r="J13">
            <v>2413</v>
          </cell>
          <cell r="K13">
            <v>2136</v>
          </cell>
          <cell r="L13">
            <v>2114</v>
          </cell>
          <cell r="M13">
            <v>2137</v>
          </cell>
          <cell r="O13">
            <v>1932</v>
          </cell>
          <cell r="P13">
            <v>637</v>
          </cell>
          <cell r="Q13">
            <v>606</v>
          </cell>
          <cell r="R13">
            <v>574</v>
          </cell>
          <cell r="S13">
            <v>734</v>
          </cell>
          <cell r="T13">
            <v>808</v>
          </cell>
          <cell r="U13">
            <v>1021</v>
          </cell>
          <cell r="V13">
            <v>875</v>
          </cell>
          <cell r="W13">
            <v>574</v>
          </cell>
          <cell r="X13">
            <v>503</v>
          </cell>
          <cell r="Y13">
            <v>564</v>
          </cell>
          <cell r="Z13">
            <v>587</v>
          </cell>
          <cell r="AA13">
            <v>561</v>
          </cell>
          <cell r="AC13">
            <v>1932</v>
          </cell>
          <cell r="AD13">
            <v>2306</v>
          </cell>
          <cell r="AE13">
            <v>2478</v>
          </cell>
          <cell r="AF13">
            <v>2204</v>
          </cell>
          <cell r="AG13">
            <v>1854</v>
          </cell>
          <cell r="AH13">
            <v>1322</v>
          </cell>
          <cell r="AI13">
            <v>1322</v>
          </cell>
          <cell r="AJ13">
            <v>1750</v>
          </cell>
          <cell r="AK13">
            <v>2445</v>
          </cell>
          <cell r="AL13">
            <v>2369</v>
          </cell>
          <cell r="AM13">
            <v>2111</v>
          </cell>
          <cell r="AN13">
            <v>2026</v>
          </cell>
          <cell r="AO13">
            <v>2197</v>
          </cell>
          <cell r="AQ13">
            <v>1932</v>
          </cell>
          <cell r="AR13">
            <v>5.407051282051282E-3</v>
          </cell>
          <cell r="AS13">
            <v>5.3171725932350394E-3</v>
          </cell>
          <cell r="AT13">
            <v>4.8026365348399248E-3</v>
          </cell>
          <cell r="AU13">
            <v>5.3423699334543247E-3</v>
          </cell>
          <cell r="AV13">
            <v>6.2575692197051414E-3</v>
          </cell>
          <cell r="AW13">
            <v>8.9781580937972755E-3</v>
          </cell>
          <cell r="AX13">
            <v>7.9866364094805849E-3</v>
          </cell>
          <cell r="AY13">
            <v>5.9176666666666666E-3</v>
          </cell>
          <cell r="AZ13">
            <v>4.136806407634629E-3</v>
          </cell>
          <cell r="BA13">
            <v>4.2377374419586321E-3</v>
          </cell>
          <cell r="BB13">
            <v>4.8986183483341232E-3</v>
          </cell>
          <cell r="BC13">
            <v>4.9311327739387954E-3</v>
          </cell>
          <cell r="BE13">
            <v>1932</v>
          </cell>
          <cell r="BF13">
            <v>-2.5359256128486884E-2</v>
          </cell>
          <cell r="BG13">
            <v>7.4588031222896811E-2</v>
          </cell>
          <cell r="BH13">
            <v>-0.11057304277643265</v>
          </cell>
          <cell r="BI13">
            <v>-0.1588021778584392</v>
          </cell>
          <cell r="BJ13">
            <v>-0.28694714131607335</v>
          </cell>
          <cell r="BK13">
            <v>0</v>
          </cell>
          <cell r="BL13">
            <v>0.32375189107413016</v>
          </cell>
          <cell r="BM13">
            <v>0.39714285714285724</v>
          </cell>
          <cell r="BN13">
            <v>-3.1083844580777065E-2</v>
          </cell>
          <cell r="BO13">
            <v>-0.10890671169269739</v>
          </cell>
          <cell r="BP13">
            <v>-4.0265277119848397E-2</v>
          </cell>
          <cell r="BQ13">
            <v>8.4402764067127434E-2</v>
          </cell>
          <cell r="BS13">
            <v>1932</v>
          </cell>
          <cell r="BT13">
            <v>-1.9952204846435603E-2</v>
          </cell>
          <cell r="BU13">
            <v>7.9905203816131851E-2</v>
          </cell>
          <cell r="BV13">
            <v>-0.10577040624159273</v>
          </cell>
          <cell r="BW13">
            <v>-0.15345980792498487</v>
          </cell>
          <cell r="BX13">
            <v>-0.28068957209636819</v>
          </cell>
          <cell r="BY13">
            <v>8.9781580937972755E-3</v>
          </cell>
          <cell r="BZ13">
            <v>0.33173852748361077</v>
          </cell>
          <cell r="CA13">
            <v>0.4030605238095239</v>
          </cell>
          <cell r="CB13">
            <v>-2.6947038173142437E-2</v>
          </cell>
          <cell r="CC13">
            <v>-0.10466897425073876</v>
          </cell>
          <cell r="CD13">
            <v>-3.5366658771514271E-2</v>
          </cell>
          <cell r="CE13">
            <v>8.9333896841066227E-2</v>
          </cell>
          <cell r="CG13">
            <v>1932</v>
          </cell>
          <cell r="CH13">
            <v>-5.358899103346304E-3</v>
          </cell>
        </row>
        <row r="14">
          <cell r="A14">
            <v>1933</v>
          </cell>
          <cell r="B14">
            <v>2221</v>
          </cell>
          <cell r="C14">
            <v>1891</v>
          </cell>
          <cell r="D14">
            <v>1691</v>
          </cell>
          <cell r="E14">
            <v>1664</v>
          </cell>
          <cell r="F14">
            <v>2082</v>
          </cell>
          <cell r="G14">
            <v>2496</v>
          </cell>
          <cell r="H14">
            <v>2524</v>
          </cell>
          <cell r="I14">
            <v>2181</v>
          </cell>
          <cell r="J14">
            <v>1920</v>
          </cell>
          <cell r="K14">
            <v>1772</v>
          </cell>
          <cell r="L14">
            <v>1634</v>
          </cell>
          <cell r="M14">
            <v>1583</v>
          </cell>
          <cell r="O14">
            <v>1933</v>
          </cell>
          <cell r="P14">
            <v>528</v>
          </cell>
          <cell r="Q14">
            <v>610</v>
          </cell>
          <cell r="R14">
            <v>682</v>
          </cell>
          <cell r="S14">
            <v>683</v>
          </cell>
          <cell r="T14">
            <v>518</v>
          </cell>
          <cell r="U14">
            <v>412</v>
          </cell>
          <cell r="V14">
            <v>409</v>
          </cell>
          <cell r="W14">
            <v>478</v>
          </cell>
          <cell r="X14">
            <v>548</v>
          </cell>
          <cell r="Y14">
            <v>561</v>
          </cell>
          <cell r="Z14">
            <v>613</v>
          </cell>
          <cell r="AA14">
            <v>624</v>
          </cell>
          <cell r="AC14">
            <v>1933</v>
          </cell>
          <cell r="AD14">
            <v>2119</v>
          </cell>
          <cell r="AE14">
            <v>1689</v>
          </cell>
          <cell r="AF14">
            <v>1497</v>
          </cell>
          <cell r="AG14">
            <v>1882</v>
          </cell>
          <cell r="AH14">
            <v>2199</v>
          </cell>
          <cell r="AI14">
            <v>2504</v>
          </cell>
          <cell r="AJ14">
            <v>2194</v>
          </cell>
          <cell r="AK14">
            <v>2173</v>
          </cell>
          <cell r="AL14">
            <v>1782</v>
          </cell>
          <cell r="AM14">
            <v>1647</v>
          </cell>
          <cell r="AN14">
            <v>1609</v>
          </cell>
          <cell r="AO14">
            <v>1621</v>
          </cell>
          <cell r="AQ14">
            <v>1933</v>
          </cell>
          <cell r="AR14">
            <v>4.4480655439235323E-3</v>
          </cell>
          <cell r="AS14">
            <v>4.5363772219600435E-3</v>
          </cell>
          <cell r="AT14">
            <v>5.6900631537398858E-3</v>
          </cell>
          <cell r="AU14">
            <v>6.3266087731017589E-3</v>
          </cell>
          <cell r="AV14">
            <v>4.7753985122210418E-3</v>
          </cell>
          <cell r="AW14">
            <v>3.8970441109595273E-3</v>
          </cell>
          <cell r="AX14">
            <v>3.435556443024494E-3</v>
          </cell>
          <cell r="AY14">
            <v>3.9597310847766633E-3</v>
          </cell>
          <cell r="AZ14">
            <v>4.0349746893695356E-3</v>
          </cell>
          <cell r="BA14">
            <v>4.6487654320987648E-3</v>
          </cell>
          <cell r="BB14">
            <v>5.0680125480671934E-3</v>
          </cell>
          <cell r="BC14">
            <v>5.1159726538222497E-3</v>
          </cell>
          <cell r="BE14">
            <v>1933</v>
          </cell>
          <cell r="BF14">
            <v>-3.5502958579881616E-2</v>
          </cell>
          <cell r="BG14">
            <v>-0.20292590844738079</v>
          </cell>
          <cell r="BH14">
            <v>-0.11367673179396087</v>
          </cell>
          <cell r="BI14">
            <v>0.25718102872411497</v>
          </cell>
          <cell r="BJ14">
            <v>0.16843783209351759</v>
          </cell>
          <cell r="BK14">
            <v>0.13869940882219201</v>
          </cell>
          <cell r="BL14">
            <v>-0.12380191693290732</v>
          </cell>
          <cell r="BM14">
            <v>-9.571558796718338E-3</v>
          </cell>
          <cell r="BN14">
            <v>-0.17993557294063511</v>
          </cell>
          <cell r="BO14">
            <v>-7.5757575757575801E-2</v>
          </cell>
          <cell r="BP14">
            <v>-2.3072252580449315E-2</v>
          </cell>
          <cell r="BQ14">
            <v>7.4580484773150157E-3</v>
          </cell>
          <cell r="BS14">
            <v>1933</v>
          </cell>
          <cell r="BT14">
            <v>-3.1054893035958084E-2</v>
          </cell>
          <cell r="BU14">
            <v>-0.19838953122542075</v>
          </cell>
          <cell r="BV14">
            <v>-0.10798666864022098</v>
          </cell>
          <cell r="BW14">
            <v>0.26350763749721673</v>
          </cell>
          <cell r="BX14">
            <v>0.17321323060573862</v>
          </cell>
          <cell r="BY14">
            <v>0.14259645293315154</v>
          </cell>
          <cell r="BZ14">
            <v>-0.12036636048988282</v>
          </cell>
          <cell r="CA14">
            <v>-5.6118277119416747E-3</v>
          </cell>
          <cell r="CB14">
            <v>-0.17590059825126558</v>
          </cell>
          <cell r="CC14">
            <v>-7.1108810325477043E-2</v>
          </cell>
          <cell r="CD14">
            <v>-1.8004240032382123E-2</v>
          </cell>
          <cell r="CE14">
            <v>1.2574021131137265E-2</v>
          </cell>
          <cell r="CG14">
            <v>1933</v>
          </cell>
          <cell r="CH14">
            <v>-0.21869570852675213</v>
          </cell>
        </row>
        <row r="15">
          <cell r="A15">
            <v>1934</v>
          </cell>
          <cell r="B15">
            <v>1756</v>
          </cell>
          <cell r="C15">
            <v>1986</v>
          </cell>
          <cell r="D15">
            <v>1843</v>
          </cell>
          <cell r="E15">
            <v>1808</v>
          </cell>
          <cell r="F15">
            <v>1627</v>
          </cell>
          <cell r="G15">
            <v>1672</v>
          </cell>
          <cell r="H15">
            <v>1556</v>
          </cell>
          <cell r="I15">
            <v>1434</v>
          </cell>
          <cell r="J15">
            <v>1375</v>
          </cell>
          <cell r="K15">
            <v>1370</v>
          </cell>
          <cell r="L15">
            <v>1287</v>
          </cell>
          <cell r="M15">
            <v>1230</v>
          </cell>
          <cell r="O15">
            <v>1934</v>
          </cell>
          <cell r="P15">
            <v>559</v>
          </cell>
          <cell r="Q15">
            <v>494</v>
          </cell>
          <cell r="R15">
            <v>550</v>
          </cell>
          <cell r="S15">
            <v>558</v>
          </cell>
          <cell r="T15">
            <v>583</v>
          </cell>
          <cell r="U15">
            <v>544</v>
          </cell>
          <cell r="V15">
            <v>573</v>
          </cell>
          <cell r="W15">
            <v>630</v>
          </cell>
          <cell r="X15">
            <v>653</v>
          </cell>
          <cell r="Y15">
            <v>671</v>
          </cell>
          <cell r="Z15">
            <v>714</v>
          </cell>
          <cell r="AA15">
            <v>784</v>
          </cell>
          <cell r="AC15">
            <v>1934</v>
          </cell>
          <cell r="AD15">
            <v>1896</v>
          </cell>
          <cell r="AE15">
            <v>1842</v>
          </cell>
          <cell r="AF15">
            <v>1813</v>
          </cell>
          <cell r="AG15">
            <v>1741</v>
          </cell>
          <cell r="AH15">
            <v>1600</v>
          </cell>
          <cell r="AI15">
            <v>1669</v>
          </cell>
          <cell r="AJ15">
            <v>1394</v>
          </cell>
          <cell r="AK15">
            <v>1424</v>
          </cell>
          <cell r="AL15">
            <v>1430</v>
          </cell>
          <cell r="AM15">
            <v>1327</v>
          </cell>
          <cell r="AN15">
            <v>1313</v>
          </cell>
          <cell r="AO15">
            <v>1213</v>
          </cell>
          <cell r="AQ15">
            <v>1934</v>
          </cell>
          <cell r="AR15">
            <v>5.0462882994036593E-3</v>
          </cell>
          <cell r="AS15">
            <v>4.3120780590717306E-3</v>
          </cell>
          <cell r="AT15">
            <v>4.5858215707564242E-3</v>
          </cell>
          <cell r="AU15">
            <v>4.6371759514616659E-3</v>
          </cell>
          <cell r="AV15">
            <v>4.5402115642351132E-3</v>
          </cell>
          <cell r="AW15">
            <v>4.737333333333333E-3</v>
          </cell>
          <cell r="AX15">
            <v>4.4517076093469141E-3</v>
          </cell>
          <cell r="AY15">
            <v>5.4006456241033002E-3</v>
          </cell>
          <cell r="AZ15">
            <v>5.2544183052434463E-3</v>
          </cell>
          <cell r="BA15">
            <v>5.3570512820512815E-3</v>
          </cell>
          <cell r="BB15">
            <v>5.7706480783722685E-3</v>
          </cell>
          <cell r="BC15">
            <v>6.1203351104341204E-3</v>
          </cell>
          <cell r="BE15">
            <v>1934</v>
          </cell>
          <cell r="BF15">
            <v>0.16964836520666249</v>
          </cell>
          <cell r="BG15">
            <v>-2.8481012658227889E-2</v>
          </cell>
          <cell r="BH15">
            <v>-1.574375678610207E-2</v>
          </cell>
          <cell r="BI15">
            <v>-3.9713182570325412E-2</v>
          </cell>
          <cell r="BJ15">
            <v>-8.0987937966685797E-2</v>
          </cell>
          <cell r="BK15">
            <v>4.312500000000008E-2</v>
          </cell>
          <cell r="BL15">
            <v>-0.16476932294787294</v>
          </cell>
          <cell r="BM15">
            <v>2.1520803443328518E-2</v>
          </cell>
          <cell r="BN15">
            <v>4.2134831460673983E-3</v>
          </cell>
          <cell r="BO15">
            <v>-7.2027972027972065E-2</v>
          </cell>
          <cell r="BP15">
            <v>-1.0550113036925435E-2</v>
          </cell>
          <cell r="BQ15">
            <v>-7.6161462300076144E-2</v>
          </cell>
          <cell r="BS15">
            <v>1934</v>
          </cell>
          <cell r="BT15">
            <v>0.17469465350606614</v>
          </cell>
          <cell r="BU15">
            <v>-2.4168934599156158E-2</v>
          </cell>
          <cell r="BV15">
            <v>-1.1157935215345645E-2</v>
          </cell>
          <cell r="BW15">
            <v>-3.5076006618863745E-2</v>
          </cell>
          <cell r="BX15">
            <v>-7.6447726402450678E-2</v>
          </cell>
          <cell r="BY15">
            <v>4.7862333333333409E-2</v>
          </cell>
          <cell r="BZ15">
            <v>-0.16031761533852604</v>
          </cell>
          <cell r="CA15">
            <v>2.6921449067431817E-2</v>
          </cell>
          <cell r="CB15">
            <v>9.4679014513108437E-3</v>
          </cell>
          <cell r="CC15">
            <v>-6.6670920745920778E-2</v>
          </cell>
          <cell r="CD15">
            <v>-4.7794649585531663E-3</v>
          </cell>
          <cell r="CE15">
            <v>-7.0041127189642019E-2</v>
          </cell>
          <cell r="CG15">
            <v>1934</v>
          </cell>
          <cell r="CH15">
            <v>-0.20411919463866834</v>
          </cell>
        </row>
        <row r="16">
          <cell r="A16">
            <v>1935</v>
          </cell>
          <cell r="B16">
            <v>1190</v>
          </cell>
          <cell r="C16">
            <v>1086</v>
          </cell>
          <cell r="D16">
            <v>1036</v>
          </cell>
          <cell r="E16">
            <v>1241</v>
          </cell>
          <cell r="F16">
            <v>1321</v>
          </cell>
          <cell r="G16">
            <v>1465</v>
          </cell>
          <cell r="H16">
            <v>1560</v>
          </cell>
          <cell r="I16">
            <v>1788</v>
          </cell>
          <cell r="J16">
            <v>1756</v>
          </cell>
          <cell r="K16">
            <v>1789</v>
          </cell>
          <cell r="L16">
            <v>1985</v>
          </cell>
          <cell r="M16">
            <v>1964</v>
          </cell>
          <cell r="O16">
            <v>1935</v>
          </cell>
          <cell r="P16">
            <v>802</v>
          </cell>
          <cell r="Q16">
            <v>807</v>
          </cell>
          <cell r="R16">
            <v>812</v>
          </cell>
          <cell r="S16">
            <v>670</v>
          </cell>
          <cell r="T16">
            <v>621</v>
          </cell>
          <cell r="U16">
            <v>551</v>
          </cell>
          <cell r="V16">
            <v>502</v>
          </cell>
          <cell r="W16">
            <v>445</v>
          </cell>
          <cell r="X16">
            <v>449</v>
          </cell>
          <cell r="Y16">
            <v>449</v>
          </cell>
          <cell r="Z16">
            <v>408</v>
          </cell>
          <cell r="AA16">
            <v>413</v>
          </cell>
          <cell r="AC16">
            <v>1935</v>
          </cell>
          <cell r="AD16">
            <v>1177</v>
          </cell>
          <cell r="AE16">
            <v>1036</v>
          </cell>
          <cell r="AF16">
            <v>1137</v>
          </cell>
          <cell r="AG16">
            <v>1264</v>
          </cell>
          <cell r="AH16">
            <v>1397</v>
          </cell>
          <cell r="AI16">
            <v>1535</v>
          </cell>
          <cell r="AJ16">
            <v>1662</v>
          </cell>
          <cell r="AK16">
            <v>1749</v>
          </cell>
          <cell r="AL16">
            <v>1721</v>
          </cell>
          <cell r="AM16">
            <v>1925</v>
          </cell>
          <cell r="AN16">
            <v>1939</v>
          </cell>
          <cell r="AO16">
            <v>2025</v>
          </cell>
          <cell r="AQ16">
            <v>1935</v>
          </cell>
          <cell r="AR16">
            <v>6.5566089585050846E-3</v>
          </cell>
          <cell r="AS16">
            <v>6.2050552251486828E-3</v>
          </cell>
          <cell r="AT16">
            <v>6.7666666666666674E-3</v>
          </cell>
          <cell r="AU16">
            <v>6.0940340076223983E-3</v>
          </cell>
          <cell r="AV16">
            <v>5.4083662974683542E-3</v>
          </cell>
          <cell r="AW16">
            <v>4.8151694106418515E-3</v>
          </cell>
          <cell r="AX16">
            <v>4.251465798045603E-3</v>
          </cell>
          <cell r="AY16">
            <v>3.9894705174488574E-3</v>
          </cell>
          <cell r="AZ16">
            <v>3.7566418906041549E-3</v>
          </cell>
          <cell r="BA16">
            <v>3.8895070695332172E-3</v>
          </cell>
          <cell r="BB16">
            <v>3.5059740259740261E-3</v>
          </cell>
          <cell r="BC16">
            <v>3.4860409145607697E-3</v>
          </cell>
          <cell r="BE16">
            <v>1935</v>
          </cell>
          <cell r="BF16">
            <v>-2.9678483099752628E-2</v>
          </cell>
          <cell r="BG16">
            <v>-0.11979609175870853</v>
          </cell>
          <cell r="BH16">
            <v>9.7490347490347462E-2</v>
          </cell>
          <cell r="BI16">
            <v>0.11169744942832005</v>
          </cell>
          <cell r="BJ16">
            <v>0.10522151898734178</v>
          </cell>
          <cell r="BK16">
            <v>9.878310665712231E-2</v>
          </cell>
          <cell r="BL16">
            <v>8.2736156351791434E-2</v>
          </cell>
          <cell r="BM16">
            <v>5.2346570397111991E-2</v>
          </cell>
          <cell r="BN16">
            <v>-1.6009148084619729E-2</v>
          </cell>
          <cell r="BO16">
            <v>0.11853573503776871</v>
          </cell>
          <cell r="BP16">
            <v>7.2727272727273196E-3</v>
          </cell>
          <cell r="BQ16">
            <v>4.4352759154203225E-2</v>
          </cell>
          <cell r="BS16">
            <v>1935</v>
          </cell>
          <cell r="BT16">
            <v>-2.3121874141247542E-2</v>
          </cell>
          <cell r="BU16">
            <v>-0.11359103653355986</v>
          </cell>
          <cell r="BV16">
            <v>0.10425701415701413</v>
          </cell>
          <cell r="BW16">
            <v>0.11779148343594245</v>
          </cell>
          <cell r="BX16">
            <v>0.11062988528481013</v>
          </cell>
          <cell r="BY16">
            <v>0.10359827606776416</v>
          </cell>
          <cell r="BZ16">
            <v>8.6987622149837032E-2</v>
          </cell>
          <cell r="CA16">
            <v>5.6336040914560848E-2</v>
          </cell>
          <cell r="CB16">
            <v>-1.2252506194015574E-2</v>
          </cell>
          <cell r="CC16">
            <v>0.12242524210730192</v>
          </cell>
          <cell r="CD16">
            <v>1.0778701298701347E-2</v>
          </cell>
          <cell r="CE16">
            <v>4.7838800068763995E-2</v>
          </cell>
          <cell r="CG16">
            <v>1935</v>
          </cell>
          <cell r="CH16">
            <v>0.76630814399923097</v>
          </cell>
        </row>
        <row r="17">
          <cell r="A17">
            <v>1936</v>
          </cell>
          <cell r="B17">
            <v>2131</v>
          </cell>
          <cell r="C17">
            <v>2198</v>
          </cell>
          <cell r="D17">
            <v>2173</v>
          </cell>
          <cell r="E17">
            <v>2137</v>
          </cell>
          <cell r="F17">
            <v>2022</v>
          </cell>
          <cell r="G17">
            <v>2179</v>
          </cell>
          <cell r="H17">
            <v>2359</v>
          </cell>
          <cell r="I17">
            <v>2376</v>
          </cell>
          <cell r="J17">
            <v>2345</v>
          </cell>
          <cell r="K17">
            <v>2384</v>
          </cell>
          <cell r="L17">
            <v>2329</v>
          </cell>
          <cell r="M17">
            <v>2329</v>
          </cell>
          <cell r="O17">
            <v>1936</v>
          </cell>
          <cell r="P17">
            <v>408</v>
          </cell>
          <cell r="Q17">
            <v>401</v>
          </cell>
          <cell r="R17">
            <v>396</v>
          </cell>
          <cell r="S17">
            <v>407</v>
          </cell>
          <cell r="T17">
            <v>429</v>
          </cell>
          <cell r="U17">
            <v>396</v>
          </cell>
          <cell r="V17">
            <v>375</v>
          </cell>
          <cell r="W17">
            <v>392</v>
          </cell>
          <cell r="X17">
            <v>428</v>
          </cell>
          <cell r="Y17">
            <v>431</v>
          </cell>
          <cell r="Z17">
            <v>447</v>
          </cell>
          <cell r="AA17">
            <v>436</v>
          </cell>
          <cell r="AC17">
            <v>1936</v>
          </cell>
          <cell r="AD17">
            <v>2241</v>
          </cell>
          <cell r="AE17">
            <v>2157</v>
          </cell>
          <cell r="AF17">
            <v>2157</v>
          </cell>
          <cell r="AG17">
            <v>1974</v>
          </cell>
          <cell r="AH17">
            <v>2117</v>
          </cell>
          <cell r="AI17">
            <v>2184</v>
          </cell>
          <cell r="AJ17">
            <v>2397</v>
          </cell>
          <cell r="AK17">
            <v>2385</v>
          </cell>
          <cell r="AL17">
            <v>2323</v>
          </cell>
          <cell r="AM17">
            <v>2446</v>
          </cell>
          <cell r="AN17">
            <v>2396</v>
          </cell>
          <cell r="AO17">
            <v>2346</v>
          </cell>
          <cell r="AQ17">
            <v>1936</v>
          </cell>
          <cell r="AR17">
            <v>3.5779753086419754E-3</v>
          </cell>
          <cell r="AS17">
            <v>3.2775472259407999E-3</v>
          </cell>
          <cell r="AT17">
            <v>3.3244784422809459E-3</v>
          </cell>
          <cell r="AU17">
            <v>3.360218667902952E-3</v>
          </cell>
          <cell r="AV17">
            <v>3.6619300911854102E-3</v>
          </cell>
          <cell r="AW17">
            <v>3.3966461974492203E-3</v>
          </cell>
          <cell r="AX17">
            <v>3.3754006410256407E-3</v>
          </cell>
          <cell r="AY17">
            <v>3.2380475594493115E-3</v>
          </cell>
          <cell r="AZ17">
            <v>3.506848357791754E-3</v>
          </cell>
          <cell r="BA17">
            <v>3.6859807719902419E-3</v>
          </cell>
          <cell r="BB17">
            <v>3.5468213409648405E-3</v>
          </cell>
          <cell r="BC17">
            <v>3.5317334446299383E-3</v>
          </cell>
          <cell r="BE17">
            <v>1936</v>
          </cell>
          <cell r="BF17">
            <v>0.10666666666666669</v>
          </cell>
          <cell r="BG17">
            <v>-3.7483266398929072E-2</v>
          </cell>
          <cell r="BH17">
            <v>0</v>
          </cell>
          <cell r="BI17">
            <v>-8.4840055632823375E-2</v>
          </cell>
          <cell r="BJ17">
            <v>7.2441742654508534E-2</v>
          </cell>
          <cell r="BK17">
            <v>3.1648559282002831E-2</v>
          </cell>
          <cell r="BL17">
            <v>9.7527472527472625E-2</v>
          </cell>
          <cell r="BM17">
            <v>-5.0062578222778154E-3</v>
          </cell>
          <cell r="BN17">
            <v>-2.5995807127882631E-2</v>
          </cell>
          <cell r="BO17">
            <v>5.2948773138183469E-2</v>
          </cell>
          <cell r="BP17">
            <v>-2.0441537203597759E-2</v>
          </cell>
          <cell r="BQ17">
            <v>-2.086811352253759E-2</v>
          </cell>
          <cell r="BS17">
            <v>1936</v>
          </cell>
          <cell r="BT17">
            <v>0.11024464197530866</v>
          </cell>
          <cell r="BU17">
            <v>-3.4205719172988272E-2</v>
          </cell>
          <cell r="BV17">
            <v>3.3244784422809459E-3</v>
          </cell>
          <cell r="BW17">
            <v>-8.1479836964920421E-2</v>
          </cell>
          <cell r="BX17">
            <v>7.6103672745693948E-2</v>
          </cell>
          <cell r="BY17">
            <v>3.504520547945205E-2</v>
          </cell>
          <cell r="BZ17">
            <v>0.10090287316849826</v>
          </cell>
          <cell r="CA17">
            <v>-1.7682102628285038E-3</v>
          </cell>
          <cell r="CB17">
            <v>-2.2488958770090876E-2</v>
          </cell>
          <cell r="CC17">
            <v>5.663475391017371E-2</v>
          </cell>
          <cell r="CD17">
            <v>-1.6894715862632918E-2</v>
          </cell>
          <cell r="CE17">
            <v>-1.7336380077907651E-2</v>
          </cell>
          <cell r="CG17">
            <v>1936</v>
          </cell>
          <cell r="CH17">
            <v>0.20692065979000507</v>
          </cell>
        </row>
        <row r="18">
          <cell r="A18">
            <v>1937</v>
          </cell>
          <cell r="B18">
            <v>2434</v>
          </cell>
          <cell r="C18">
            <v>2343</v>
          </cell>
          <cell r="D18">
            <v>2213</v>
          </cell>
          <cell r="E18">
            <v>2062</v>
          </cell>
          <cell r="F18">
            <v>1915</v>
          </cell>
          <cell r="G18">
            <v>1794</v>
          </cell>
          <cell r="H18">
            <v>1969</v>
          </cell>
          <cell r="I18">
            <v>1946</v>
          </cell>
          <cell r="J18">
            <v>1708</v>
          </cell>
          <cell r="K18">
            <v>1510</v>
          </cell>
          <cell r="L18">
            <v>1525</v>
          </cell>
          <cell r="M18">
            <v>1468</v>
          </cell>
          <cell r="O18">
            <v>1937</v>
          </cell>
          <cell r="P18">
            <v>432</v>
          </cell>
          <cell r="Q18">
            <v>447</v>
          </cell>
          <cell r="R18">
            <v>476</v>
          </cell>
          <cell r="S18">
            <v>512</v>
          </cell>
          <cell r="T18">
            <v>552</v>
          </cell>
          <cell r="U18">
            <v>581</v>
          </cell>
          <cell r="V18">
            <v>532</v>
          </cell>
          <cell r="W18">
            <v>537</v>
          </cell>
          <cell r="X18">
            <v>603</v>
          </cell>
          <cell r="Y18">
            <v>665</v>
          </cell>
          <cell r="Z18">
            <v>654</v>
          </cell>
          <cell r="AA18">
            <v>688</v>
          </cell>
          <cell r="AC18">
            <v>1937</v>
          </cell>
          <cell r="AD18">
            <v>2383</v>
          </cell>
          <cell r="AE18">
            <v>2290</v>
          </cell>
          <cell r="AF18">
            <v>2150</v>
          </cell>
          <cell r="AG18">
            <v>1983</v>
          </cell>
          <cell r="AH18">
            <v>1872</v>
          </cell>
          <cell r="AI18">
            <v>1776</v>
          </cell>
          <cell r="AJ18">
            <v>2064</v>
          </cell>
          <cell r="AK18">
            <v>1869</v>
          </cell>
          <cell r="AL18">
            <v>1641</v>
          </cell>
          <cell r="AM18">
            <v>1548</v>
          </cell>
          <cell r="AN18">
            <v>1552</v>
          </cell>
          <cell r="AO18">
            <v>1396</v>
          </cell>
          <cell r="AQ18">
            <v>1937</v>
          </cell>
          <cell r="AR18">
            <v>3.7350383631713554E-3</v>
          </cell>
          <cell r="AS18">
            <v>3.6624737725556022E-3</v>
          </cell>
          <cell r="AT18">
            <v>3.8332896652110626E-3</v>
          </cell>
          <cell r="AU18">
            <v>4.0920310077519383E-3</v>
          </cell>
          <cell r="AV18">
            <v>4.4422592032274328E-3</v>
          </cell>
          <cell r="AW18">
            <v>4.639930555555556E-3</v>
          </cell>
          <cell r="AX18">
            <v>4.9151088588588587E-3</v>
          </cell>
          <cell r="AY18">
            <v>4.2191618217054258E-3</v>
          </cell>
          <cell r="AZ18">
            <v>4.5921348314606741E-3</v>
          </cell>
          <cell r="BA18">
            <v>5.0992788949827342E-3</v>
          </cell>
          <cell r="BB18">
            <v>5.3690245478036176E-3</v>
          </cell>
          <cell r="BC18">
            <v>5.4230240549828172E-3</v>
          </cell>
          <cell r="BE18">
            <v>1937</v>
          </cell>
          <cell r="BF18">
            <v>1.5771526001705061E-2</v>
          </cell>
          <cell r="BG18">
            <v>-3.9026437263953051E-2</v>
          </cell>
          <cell r="BH18">
            <v>-6.1135371179039333E-2</v>
          </cell>
          <cell r="BI18">
            <v>-7.7674418604651185E-2</v>
          </cell>
          <cell r="BJ18">
            <v>-5.5975794251134636E-2</v>
          </cell>
          <cell r="BK18">
            <v>-5.1282051282051322E-2</v>
          </cell>
          <cell r="BL18">
            <v>0.16216216216216206</v>
          </cell>
          <cell r="BM18">
            <v>-9.4476744186046457E-2</v>
          </cell>
          <cell r="BN18">
            <v>-0.1219903691813804</v>
          </cell>
          <cell r="BO18">
            <v>-5.6672760511882969E-2</v>
          </cell>
          <cell r="BP18">
            <v>2.5839793281654533E-3</v>
          </cell>
          <cell r="BQ18">
            <v>-0.10051546391752575</v>
          </cell>
          <cell r="BS18">
            <v>1937</v>
          </cell>
          <cell r="BT18">
            <v>1.9506564364876418E-2</v>
          </cell>
          <cell r="BU18">
            <v>-3.5363963491397449E-2</v>
          </cell>
          <cell r="BV18">
            <v>-5.7302081513828269E-2</v>
          </cell>
          <cell r="BW18">
            <v>-7.3582387596899251E-2</v>
          </cell>
          <cell r="BX18">
            <v>-5.1533535047907204E-2</v>
          </cell>
          <cell r="BY18">
            <v>-4.6642120726495769E-2</v>
          </cell>
          <cell r="BZ18">
            <v>0.16707727102102091</v>
          </cell>
          <cell r="CA18">
            <v>-9.0257582364341032E-2</v>
          </cell>
          <cell r="CB18">
            <v>-0.11739823434991972</v>
          </cell>
          <cell r="CC18">
            <v>-5.1573481616900237E-2</v>
          </cell>
          <cell r="CD18">
            <v>7.9530038759690717E-3</v>
          </cell>
          <cell r="CE18">
            <v>-9.5092439862542927E-2</v>
          </cell>
          <cell r="CG18">
            <v>1937</v>
          </cell>
          <cell r="CH18">
            <v>-0.37043317288187971</v>
          </cell>
        </row>
        <row r="19">
          <cell r="A19">
            <v>1938</v>
          </cell>
          <cell r="B19">
            <v>1430</v>
          </cell>
          <cell r="C19">
            <v>1346</v>
          </cell>
          <cell r="D19">
            <v>1268</v>
          </cell>
          <cell r="E19">
            <v>1244</v>
          </cell>
          <cell r="F19">
            <v>1350</v>
          </cell>
          <cell r="G19">
            <v>1348</v>
          </cell>
          <cell r="H19">
            <v>1524</v>
          </cell>
          <cell r="I19">
            <v>1445</v>
          </cell>
          <cell r="J19">
            <v>1349</v>
          </cell>
          <cell r="K19">
            <v>1586</v>
          </cell>
          <cell r="L19">
            <v>1602</v>
          </cell>
          <cell r="M19">
            <v>1513</v>
          </cell>
          <cell r="O19">
            <v>1938</v>
          </cell>
          <cell r="P19">
            <v>730</v>
          </cell>
          <cell r="Q19">
            <v>767</v>
          </cell>
          <cell r="R19">
            <v>819</v>
          </cell>
          <cell r="S19">
            <v>766</v>
          </cell>
          <cell r="T19">
            <v>681</v>
          </cell>
          <cell r="U19">
            <v>666</v>
          </cell>
          <cell r="V19">
            <v>600</v>
          </cell>
          <cell r="W19">
            <v>636</v>
          </cell>
          <cell r="X19">
            <v>670</v>
          </cell>
          <cell r="Y19">
            <v>572</v>
          </cell>
          <cell r="Z19">
            <v>556</v>
          </cell>
          <cell r="AA19">
            <v>588</v>
          </cell>
          <cell r="AC19">
            <v>1938</v>
          </cell>
          <cell r="AD19">
            <v>1336</v>
          </cell>
          <cell r="AE19">
            <v>1373</v>
          </cell>
          <cell r="AF19">
            <v>1092</v>
          </cell>
          <cell r="AG19">
            <v>1252</v>
          </cell>
          <cell r="AH19">
            <v>1267</v>
          </cell>
          <cell r="AI19">
            <v>1465</v>
          </cell>
          <cell r="AJ19">
            <v>1479</v>
          </cell>
          <cell r="AK19">
            <v>1389</v>
          </cell>
          <cell r="AL19">
            <v>1408</v>
          </cell>
          <cell r="AM19">
            <v>1654</v>
          </cell>
          <cell r="AN19">
            <v>1544</v>
          </cell>
          <cell r="AO19">
            <v>1597</v>
          </cell>
          <cell r="AQ19">
            <v>1938</v>
          </cell>
          <cell r="AR19">
            <v>6.231494746895893E-3</v>
          </cell>
          <cell r="AS19">
            <v>6.4395084830339315E-3</v>
          </cell>
          <cell r="AT19">
            <v>6.3030589949016752E-3</v>
          </cell>
          <cell r="AU19">
            <v>7.2718559218559221E-3</v>
          </cell>
          <cell r="AV19">
            <v>6.1192092651757186E-3</v>
          </cell>
          <cell r="AW19">
            <v>5.9048145224940805E-3</v>
          </cell>
          <cell r="AX19">
            <v>5.2013651877133105E-3</v>
          </cell>
          <cell r="AY19">
            <v>5.1781609195402298E-3</v>
          </cell>
          <cell r="AZ19">
            <v>5.422546196304296E-3</v>
          </cell>
          <cell r="BA19">
            <v>5.3692708333333327E-3</v>
          </cell>
          <cell r="BB19">
            <v>4.487666263603386E-3</v>
          </cell>
          <cell r="BC19">
            <v>4.8016191709844567E-3</v>
          </cell>
          <cell r="BE19">
            <v>1938</v>
          </cell>
          <cell r="BF19">
            <v>-4.2979942693409767E-2</v>
          </cell>
          <cell r="BG19">
            <v>2.7694610778443041E-2</v>
          </cell>
          <cell r="BH19">
            <v>-0.20466132556445737</v>
          </cell>
          <cell r="BI19">
            <v>0.14652014652014644</v>
          </cell>
          <cell r="BJ19">
            <v>1.198083067092659E-2</v>
          </cell>
          <cell r="BK19">
            <v>0.15627466456195749</v>
          </cell>
          <cell r="BL19">
            <v>9.556313993174026E-3</v>
          </cell>
          <cell r="BM19">
            <v>-6.0851926977687598E-2</v>
          </cell>
          <cell r="BN19">
            <v>1.367890568754504E-2</v>
          </cell>
          <cell r="BO19">
            <v>0.17471590909090917</v>
          </cell>
          <cell r="BP19">
            <v>-6.6505441354292594E-2</v>
          </cell>
          <cell r="BQ19">
            <v>3.4326424870466221E-2</v>
          </cell>
          <cell r="BS19">
            <v>1938</v>
          </cell>
          <cell r="BT19">
            <v>-3.6748447946513871E-2</v>
          </cell>
          <cell r="BU19">
            <v>3.413411926147697E-2</v>
          </cell>
          <cell r="BV19">
            <v>-0.19835826656955569</v>
          </cell>
          <cell r="BW19">
            <v>0.15379200244200236</v>
          </cell>
          <cell r="BX19">
            <v>1.8100039936102309E-2</v>
          </cell>
          <cell r="BY19">
            <v>0.16217947908445157</v>
          </cell>
          <cell r="BZ19">
            <v>1.4757679180887336E-2</v>
          </cell>
          <cell r="CA19">
            <v>-5.5673766058147368E-2</v>
          </cell>
          <cell r="CB19">
            <v>1.9101451883849336E-2</v>
          </cell>
          <cell r="CC19">
            <v>0.1800851799242425</v>
          </cell>
          <cell r="CD19">
            <v>-6.201777509068921E-2</v>
          </cell>
          <cell r="CE19">
            <v>3.9128044041450677E-2</v>
          </cell>
          <cell r="CG19">
            <v>1938</v>
          </cell>
          <cell r="CH19">
            <v>0.22452297127094445</v>
          </cell>
        </row>
        <row r="20">
          <cell r="A20">
            <v>1939</v>
          </cell>
          <cell r="B20">
            <v>1605</v>
          </cell>
          <cell r="C20">
            <v>1681</v>
          </cell>
          <cell r="D20">
            <v>1677</v>
          </cell>
          <cell r="E20">
            <v>1497</v>
          </cell>
          <cell r="F20">
            <v>1579</v>
          </cell>
          <cell r="G20">
            <v>1606</v>
          </cell>
          <cell r="H20">
            <v>1655</v>
          </cell>
          <cell r="I20">
            <v>1692</v>
          </cell>
          <cell r="J20">
            <v>1618</v>
          </cell>
          <cell r="K20">
            <v>1664</v>
          </cell>
          <cell r="L20">
            <v>1676</v>
          </cell>
          <cell r="M20">
            <v>1652</v>
          </cell>
          <cell r="O20">
            <v>1939</v>
          </cell>
          <cell r="P20">
            <v>553</v>
          </cell>
          <cell r="Q20">
            <v>533</v>
          </cell>
          <cell r="R20">
            <v>534</v>
          </cell>
          <cell r="S20">
            <v>600</v>
          </cell>
          <cell r="T20">
            <v>566</v>
          </cell>
          <cell r="U20">
            <v>559</v>
          </cell>
          <cell r="V20">
            <v>547</v>
          </cell>
          <cell r="W20">
            <v>533</v>
          </cell>
          <cell r="X20">
            <v>562</v>
          </cell>
          <cell r="Y20">
            <v>548</v>
          </cell>
          <cell r="Z20">
            <v>547</v>
          </cell>
          <cell r="AA20">
            <v>558</v>
          </cell>
          <cell r="AC20">
            <v>1939</v>
          </cell>
          <cell r="AD20">
            <v>1616</v>
          </cell>
          <cell r="AE20">
            <v>1738</v>
          </cell>
          <cell r="AF20">
            <v>1491</v>
          </cell>
          <cell r="AG20">
            <v>1526</v>
          </cell>
          <cell r="AH20">
            <v>1620</v>
          </cell>
          <cell r="AI20">
            <v>1544</v>
          </cell>
          <cell r="AJ20">
            <v>1723</v>
          </cell>
          <cell r="AK20">
            <v>1604</v>
          </cell>
          <cell r="AL20">
            <v>1664</v>
          </cell>
          <cell r="AM20">
            <v>1678</v>
          </cell>
          <cell r="AN20">
            <v>1644</v>
          </cell>
          <cell r="AO20">
            <v>1681</v>
          </cell>
          <cell r="AQ20">
            <v>1939</v>
          </cell>
          <cell r="AR20">
            <v>4.6314182842830303E-3</v>
          </cell>
          <cell r="AS20">
            <v>4.6203228135313539E-3</v>
          </cell>
          <cell r="AT20">
            <v>4.293814729574223E-3</v>
          </cell>
          <cell r="AU20">
            <v>5.0201207243460765E-3</v>
          </cell>
          <cell r="AV20">
            <v>4.8804827435561388E-3</v>
          </cell>
          <cell r="AW20">
            <v>4.6180761316872423E-3</v>
          </cell>
          <cell r="AX20">
            <v>4.8860373488773751E-3</v>
          </cell>
          <cell r="AY20">
            <v>4.3617527568195012E-3</v>
          </cell>
          <cell r="AZ20">
            <v>4.7242103075644214E-3</v>
          </cell>
          <cell r="BA20">
            <v>4.5666666666666668E-3</v>
          </cell>
          <cell r="BB20">
            <v>4.5529002781088601E-3</v>
          </cell>
          <cell r="BC20">
            <v>4.6726277372262769E-3</v>
          </cell>
          <cell r="BE20">
            <v>1939</v>
          </cell>
          <cell r="BF20">
            <v>1.1897307451471439E-2</v>
          </cell>
          <cell r="BG20">
            <v>7.5495049504950451E-2</v>
          </cell>
          <cell r="BH20">
            <v>-0.14211737629459154</v>
          </cell>
          <cell r="BI20">
            <v>2.3474178403755763E-2</v>
          </cell>
          <cell r="BJ20">
            <v>6.1598951507208399E-2</v>
          </cell>
          <cell r="BK20">
            <v>-4.6913580246913611E-2</v>
          </cell>
          <cell r="BL20">
            <v>0.1159326424870466</v>
          </cell>
          <cell r="BM20">
            <v>-6.9065583284968035E-2</v>
          </cell>
          <cell r="BN20">
            <v>3.7406483790523692E-2</v>
          </cell>
          <cell r="BO20">
            <v>8.4134615384614531E-3</v>
          </cell>
          <cell r="BP20">
            <v>-2.0262216924910592E-2</v>
          </cell>
          <cell r="BQ20">
            <v>2.2506082725060716E-2</v>
          </cell>
          <cell r="BS20">
            <v>1939</v>
          </cell>
          <cell r="BT20">
            <v>1.6528725735754469E-2</v>
          </cell>
          <cell r="BU20">
            <v>8.0115372318481801E-2</v>
          </cell>
          <cell r="BV20">
            <v>-0.13782356156501732</v>
          </cell>
          <cell r="BW20">
            <v>2.8494299128101839E-2</v>
          </cell>
          <cell r="BX20">
            <v>6.6479434250764538E-2</v>
          </cell>
          <cell r="BY20">
            <v>-4.2295504115226368E-2</v>
          </cell>
          <cell r="BZ20">
            <v>0.12081867983592398</v>
          </cell>
          <cell r="CA20">
            <v>-6.4703830528148529E-2</v>
          </cell>
          <cell r="CB20">
            <v>4.2130694098088117E-2</v>
          </cell>
          <cell r="CC20">
            <v>1.298012820512812E-2</v>
          </cell>
          <cell r="CD20">
            <v>-1.5709316646801731E-2</v>
          </cell>
          <cell r="CE20">
            <v>2.7178710462286995E-2</v>
          </cell>
          <cell r="CG20">
            <v>1939</v>
          </cell>
          <cell r="CH20">
            <v>0.11262513390319895</v>
          </cell>
        </row>
        <row r="21">
          <cell r="A21">
            <v>1940</v>
          </cell>
          <cell r="B21">
            <v>1697</v>
          </cell>
          <cell r="C21">
            <v>1685</v>
          </cell>
          <cell r="D21">
            <v>1634</v>
          </cell>
          <cell r="E21">
            <v>1657</v>
          </cell>
          <cell r="F21">
            <v>1456</v>
          </cell>
          <cell r="G21">
            <v>1370</v>
          </cell>
          <cell r="H21">
            <v>1488</v>
          </cell>
          <cell r="I21">
            <v>1474</v>
          </cell>
          <cell r="J21">
            <v>1468</v>
          </cell>
          <cell r="K21">
            <v>1442</v>
          </cell>
          <cell r="L21">
            <v>1388</v>
          </cell>
          <cell r="M21">
            <v>1297</v>
          </cell>
          <cell r="O21">
            <v>1940</v>
          </cell>
          <cell r="P21">
            <v>540</v>
          </cell>
          <cell r="Q21">
            <v>547</v>
          </cell>
          <cell r="R21">
            <v>557</v>
          </cell>
          <cell r="S21">
            <v>556</v>
          </cell>
          <cell r="T21">
            <v>650</v>
          </cell>
          <cell r="U21">
            <v>689</v>
          </cell>
          <cell r="V21">
            <v>628</v>
          </cell>
          <cell r="W21">
            <v>636</v>
          </cell>
          <cell r="X21">
            <v>635</v>
          </cell>
          <cell r="Y21">
            <v>651</v>
          </cell>
          <cell r="Z21">
            <v>688</v>
          </cell>
          <cell r="AA21">
            <v>734</v>
          </cell>
          <cell r="AC21">
            <v>1940</v>
          </cell>
          <cell r="AD21">
            <v>1685</v>
          </cell>
          <cell r="AE21">
            <v>1660</v>
          </cell>
          <cell r="AF21">
            <v>1668</v>
          </cell>
          <cell r="AG21">
            <v>1645</v>
          </cell>
          <cell r="AH21">
            <v>1314</v>
          </cell>
          <cell r="AI21">
            <v>1504</v>
          </cell>
          <cell r="AJ21">
            <v>1506</v>
          </cell>
          <cell r="AK21">
            <v>1484</v>
          </cell>
          <cell r="AL21">
            <v>1445</v>
          </cell>
          <cell r="AM21">
            <v>1483</v>
          </cell>
          <cell r="AN21">
            <v>1296</v>
          </cell>
          <cell r="AO21">
            <v>1308</v>
          </cell>
          <cell r="AQ21">
            <v>1940</v>
          </cell>
          <cell r="AR21">
            <v>4.5428316478286733E-3</v>
          </cell>
          <cell r="AS21">
            <v>4.5583333333333335E-3</v>
          </cell>
          <cell r="AT21">
            <v>4.5689658634538149E-3</v>
          </cell>
          <cell r="AU21">
            <v>4.6027777777777768E-3</v>
          </cell>
          <cell r="AV21">
            <v>4.7943262411347517E-3</v>
          </cell>
          <cell r="AW21">
            <v>5.986364789446981E-3</v>
          </cell>
          <cell r="AX21">
            <v>5.1776595744680853E-3</v>
          </cell>
          <cell r="AY21">
            <v>5.1873837981407708E-3</v>
          </cell>
          <cell r="AZ21">
            <v>5.2346136567834687E-3</v>
          </cell>
          <cell r="BA21">
            <v>5.413737024221453E-3</v>
          </cell>
          <cell r="BB21">
            <v>5.3660597887165654E-3</v>
          </cell>
          <cell r="BC21">
            <v>6.121386316872428E-3</v>
          </cell>
          <cell r="BE21">
            <v>1940</v>
          </cell>
          <cell r="BF21">
            <v>2.3795359904819069E-3</v>
          </cell>
          <cell r="BG21">
            <v>-1.4836795252225476E-2</v>
          </cell>
          <cell r="BH21">
            <v>4.8192771084336616E-3</v>
          </cell>
          <cell r="BI21">
            <v>-1.3788968824940073E-2</v>
          </cell>
          <cell r="BJ21">
            <v>-0.20121580547112461</v>
          </cell>
          <cell r="BK21">
            <v>0.14459665144596645</v>
          </cell>
          <cell r="BL21">
            <v>1.3297872340425343E-3</v>
          </cell>
          <cell r="BM21">
            <v>-1.4608233731739695E-2</v>
          </cell>
          <cell r="BN21">
            <v>-2.6280323450134757E-2</v>
          </cell>
          <cell r="BO21">
            <v>2.6297577854671239E-2</v>
          </cell>
          <cell r="BP21">
            <v>-0.12609575185434929</v>
          </cell>
          <cell r="BQ21">
            <v>9.2592592592593004E-3</v>
          </cell>
          <cell r="BS21">
            <v>1940</v>
          </cell>
          <cell r="BT21">
            <v>6.9223676383105802E-3</v>
          </cell>
          <cell r="BU21">
            <v>-1.0278461918892142E-2</v>
          </cell>
          <cell r="BV21">
            <v>9.3882429718874765E-3</v>
          </cell>
          <cell r="BW21">
            <v>-9.1861910471622964E-3</v>
          </cell>
          <cell r="BX21">
            <v>-0.19642147922998987</v>
          </cell>
          <cell r="BY21">
            <v>0.15058301623541342</v>
          </cell>
          <cell r="BZ21">
            <v>6.5074468085106196E-3</v>
          </cell>
          <cell r="CA21">
            <v>-9.4208499335989241E-3</v>
          </cell>
          <cell r="CB21">
            <v>-2.104570979335129E-2</v>
          </cell>
          <cell r="CC21">
            <v>3.1711314878892692E-2</v>
          </cell>
          <cell r="CD21">
            <v>-0.12072969206563272</v>
          </cell>
          <cell r="CE21">
            <v>1.5380645576131727E-2</v>
          </cell>
          <cell r="CG21">
            <v>1940</v>
          </cell>
          <cell r="CH21">
            <v>-0.17151690258773988</v>
          </cell>
        </row>
        <row r="22">
          <cell r="A22">
            <v>1941</v>
          </cell>
          <cell r="B22">
            <v>1325</v>
          </cell>
          <cell r="C22">
            <v>1240</v>
          </cell>
          <cell r="D22">
            <v>1219</v>
          </cell>
          <cell r="E22">
            <v>1148</v>
          </cell>
          <cell r="F22">
            <v>1072</v>
          </cell>
          <cell r="G22">
            <v>1082</v>
          </cell>
          <cell r="H22">
            <v>1106</v>
          </cell>
          <cell r="I22">
            <v>1091</v>
          </cell>
          <cell r="J22">
            <v>1074</v>
          </cell>
          <cell r="K22">
            <v>1016</v>
          </cell>
          <cell r="L22">
            <v>914</v>
          </cell>
          <cell r="M22">
            <v>828</v>
          </cell>
          <cell r="O22">
            <v>1941</v>
          </cell>
          <cell r="P22">
            <v>717</v>
          </cell>
          <cell r="Q22">
            <v>774</v>
          </cell>
          <cell r="R22">
            <v>786</v>
          </cell>
          <cell r="S22">
            <v>842</v>
          </cell>
          <cell r="T22">
            <v>897</v>
          </cell>
          <cell r="U22">
            <v>894</v>
          </cell>
          <cell r="V22">
            <v>837</v>
          </cell>
          <cell r="W22">
            <v>811</v>
          </cell>
          <cell r="X22">
            <v>801</v>
          </cell>
          <cell r="Y22">
            <v>889</v>
          </cell>
          <cell r="Z22">
            <v>988</v>
          </cell>
          <cell r="AA22">
            <v>989</v>
          </cell>
          <cell r="AC22">
            <v>1941</v>
          </cell>
          <cell r="AD22">
            <v>1289</v>
          </cell>
          <cell r="AE22">
            <v>1251</v>
          </cell>
          <cell r="AF22">
            <v>1208</v>
          </cell>
          <cell r="AG22">
            <v>1098</v>
          </cell>
          <cell r="AH22">
            <v>1053</v>
          </cell>
          <cell r="AI22">
            <v>1072</v>
          </cell>
          <cell r="AJ22">
            <v>1122</v>
          </cell>
          <cell r="AK22">
            <v>1093</v>
          </cell>
          <cell r="AL22">
            <v>1055</v>
          </cell>
          <cell r="AM22">
            <v>958</v>
          </cell>
          <cell r="AN22">
            <v>888</v>
          </cell>
          <cell r="AO22">
            <v>821</v>
          </cell>
          <cell r="AQ22">
            <v>1941</v>
          </cell>
          <cell r="AR22">
            <v>6.0526567278287461E-3</v>
          </cell>
          <cell r="AS22">
            <v>6.2048099301784329E-3</v>
          </cell>
          <cell r="AT22">
            <v>6.3824540367705841E-3</v>
          </cell>
          <cell r="AU22">
            <v>6.668156732891832E-3</v>
          </cell>
          <cell r="AV22">
            <v>7.2979963570127511E-3</v>
          </cell>
          <cell r="AW22">
            <v>7.6551756885090217E-3</v>
          </cell>
          <cell r="AX22">
            <v>7.1962220149253721E-3</v>
          </cell>
          <cell r="AY22">
            <v>6.571605763517529E-3</v>
          </cell>
          <cell r="AZ22">
            <v>6.5589661482159198E-3</v>
          </cell>
          <cell r="BA22">
            <v>7.134470774091628E-3</v>
          </cell>
          <cell r="BB22">
            <v>7.8551844119693816E-3</v>
          </cell>
          <cell r="BC22">
            <v>7.6847972972972972E-3</v>
          </cell>
          <cell r="BE22">
            <v>1941</v>
          </cell>
          <cell r="BF22">
            <v>-1.4525993883792054E-2</v>
          </cell>
          <cell r="BG22">
            <v>-2.948021722265326E-2</v>
          </cell>
          <cell r="BH22">
            <v>-3.437250199840125E-2</v>
          </cell>
          <cell r="BI22">
            <v>-9.1059602649006588E-2</v>
          </cell>
          <cell r="BJ22">
            <v>-4.0983606557377095E-2</v>
          </cell>
          <cell r="BK22">
            <v>1.8043684710351338E-2</v>
          </cell>
          <cell r="BL22">
            <v>4.664179104477606E-2</v>
          </cell>
          <cell r="BM22">
            <v>-2.5846702317290582E-2</v>
          </cell>
          <cell r="BN22">
            <v>-3.4766697163769456E-2</v>
          </cell>
          <cell r="BO22">
            <v>-9.1943127962085258E-2</v>
          </cell>
          <cell r="BP22">
            <v>-7.3068893528183687E-2</v>
          </cell>
          <cell r="BQ22">
            <v>-7.5450450450450401E-2</v>
          </cell>
          <cell r="BS22">
            <v>1941</v>
          </cell>
          <cell r="BT22">
            <v>-8.4733371559633092E-3</v>
          </cell>
          <cell r="BU22">
            <v>-2.3275407292474827E-2</v>
          </cell>
          <cell r="BV22">
            <v>-2.7990047961630668E-2</v>
          </cell>
          <cell r="BW22">
            <v>-8.4391445916114749E-2</v>
          </cell>
          <cell r="BX22">
            <v>-3.3685610200364341E-2</v>
          </cell>
          <cell r="BY22">
            <v>2.5698860398860358E-2</v>
          </cell>
          <cell r="BZ22">
            <v>5.3838013059701428E-2</v>
          </cell>
          <cell r="CA22">
            <v>-1.9275096553773054E-2</v>
          </cell>
          <cell r="CB22">
            <v>-2.8207731015553537E-2</v>
          </cell>
          <cell r="CC22">
            <v>-8.480865718799363E-2</v>
          </cell>
          <cell r="CD22">
            <v>-6.5213709116214311E-2</v>
          </cell>
          <cell r="CE22">
            <v>-6.776565315315311E-2</v>
          </cell>
          <cell r="CG22">
            <v>1941</v>
          </cell>
          <cell r="CH22">
            <v>-0.31571151205748949</v>
          </cell>
        </row>
        <row r="23">
          <cell r="A23">
            <v>1942</v>
          </cell>
          <cell r="B23">
            <v>854</v>
          </cell>
          <cell r="C23">
            <v>818</v>
          </cell>
          <cell r="D23">
            <v>744</v>
          </cell>
          <cell r="E23">
            <v>694</v>
          </cell>
          <cell r="F23">
            <v>718</v>
          </cell>
          <cell r="G23">
            <v>749</v>
          </cell>
          <cell r="H23">
            <v>739</v>
          </cell>
          <cell r="I23">
            <v>724</v>
          </cell>
          <cell r="J23">
            <v>734</v>
          </cell>
          <cell r="K23">
            <v>812</v>
          </cell>
          <cell r="L23">
            <v>860</v>
          </cell>
          <cell r="M23">
            <v>842</v>
          </cell>
          <cell r="O23">
            <v>1942</v>
          </cell>
          <cell r="P23">
            <v>940</v>
          </cell>
          <cell r="Q23">
            <v>974</v>
          </cell>
          <cell r="R23">
            <v>1013</v>
          </cell>
          <cell r="S23">
            <v>1094</v>
          </cell>
          <cell r="T23">
            <v>1055</v>
          </cell>
          <cell r="U23">
            <v>830</v>
          </cell>
          <cell r="V23">
            <v>799</v>
          </cell>
          <cell r="W23">
            <v>810</v>
          </cell>
          <cell r="X23">
            <v>781</v>
          </cell>
          <cell r="Y23">
            <v>692</v>
          </cell>
          <cell r="Z23">
            <v>656</v>
          </cell>
          <cell r="AA23">
            <v>680</v>
          </cell>
          <cell r="AC23">
            <v>1942</v>
          </cell>
          <cell r="AD23">
            <v>835</v>
          </cell>
          <cell r="AE23">
            <v>800</v>
          </cell>
          <cell r="AF23">
            <v>710</v>
          </cell>
          <cell r="AG23">
            <v>673</v>
          </cell>
          <cell r="AH23">
            <v>731</v>
          </cell>
          <cell r="AI23">
            <v>730</v>
          </cell>
          <cell r="AJ23">
            <v>728</v>
          </cell>
          <cell r="AK23">
            <v>725</v>
          </cell>
          <cell r="AL23">
            <v>754</v>
          </cell>
          <cell r="AM23">
            <v>852</v>
          </cell>
          <cell r="AN23">
            <v>846</v>
          </cell>
          <cell r="AO23">
            <v>869</v>
          </cell>
          <cell r="AQ23">
            <v>1942</v>
          </cell>
          <cell r="AR23">
            <v>8.1481932602517262E-3</v>
          </cell>
          <cell r="AS23">
            <v>7.9514171656686634E-3</v>
          </cell>
          <cell r="AT23">
            <v>7.8507500000000001E-3</v>
          </cell>
          <cell r="AU23">
            <v>8.9112206572769942E-3</v>
          </cell>
          <cell r="AV23">
            <v>9.3795195641406641E-3</v>
          </cell>
          <cell r="AW23">
            <v>7.0869813041495675E-3</v>
          </cell>
          <cell r="AX23">
            <v>6.740422374429224E-3</v>
          </cell>
          <cell r="AY23">
            <v>6.7129120879120879E-3</v>
          </cell>
          <cell r="AZ23">
            <v>6.589126436781609E-3</v>
          </cell>
          <cell r="BA23">
            <v>6.2102564102564112E-3</v>
          </cell>
          <cell r="BB23">
            <v>5.5179968701095459E-3</v>
          </cell>
          <cell r="BC23">
            <v>5.6398739164696616E-3</v>
          </cell>
          <cell r="BE23">
            <v>1942</v>
          </cell>
          <cell r="BF23">
            <v>1.705237515225333E-2</v>
          </cell>
          <cell r="BG23">
            <v>-4.1916167664670656E-2</v>
          </cell>
          <cell r="BH23">
            <v>-0.11250000000000004</v>
          </cell>
          <cell r="BI23">
            <v>-5.211267605633807E-2</v>
          </cell>
          <cell r="BJ23">
            <v>8.618127786032681E-2</v>
          </cell>
          <cell r="BK23">
            <v>-1.3679890560875929E-3</v>
          </cell>
          <cell r="BL23">
            <v>-2.739726027397249E-3</v>
          </cell>
          <cell r="BM23">
            <v>-4.1208791208791062E-3</v>
          </cell>
          <cell r="BN23">
            <v>4.0000000000000036E-2</v>
          </cell>
          <cell r="BO23">
            <v>0.12997347480106103</v>
          </cell>
          <cell r="BP23">
            <v>-7.0422535211267512E-3</v>
          </cell>
          <cell r="BQ23">
            <v>2.7186761229314405E-2</v>
          </cell>
          <cell r="BS23">
            <v>1942</v>
          </cell>
          <cell r="BT23">
            <v>2.5200568412505057E-2</v>
          </cell>
          <cell r="BU23">
            <v>-3.3964750499001994E-2</v>
          </cell>
          <cell r="BV23">
            <v>-0.10464925000000004</v>
          </cell>
          <cell r="BW23">
            <v>-4.3201455399061076E-2</v>
          </cell>
          <cell r="BX23">
            <v>9.5560797424467478E-2</v>
          </cell>
          <cell r="BY23">
            <v>5.7189922480619746E-3</v>
          </cell>
          <cell r="BZ23">
            <v>4.000696347031975E-3</v>
          </cell>
          <cell r="CA23">
            <v>2.5920329670329817E-3</v>
          </cell>
          <cell r="CB23">
            <v>4.6589126436781647E-2</v>
          </cell>
          <cell r="CC23">
            <v>0.13618373121131744</v>
          </cell>
          <cell r="CD23">
            <v>-1.5242566510172053E-3</v>
          </cell>
          <cell r="CE23">
            <v>3.2826635145784065E-2</v>
          </cell>
          <cell r="CG23">
            <v>1942</v>
          </cell>
          <cell r="CH23">
            <v>0.15392252380765292</v>
          </cell>
        </row>
        <row r="24">
          <cell r="A24">
            <v>1943</v>
          </cell>
          <cell r="B24">
            <v>922</v>
          </cell>
          <cell r="C24">
            <v>996</v>
          </cell>
          <cell r="D24">
            <v>1035</v>
          </cell>
          <cell r="E24">
            <v>1095</v>
          </cell>
          <cell r="F24">
            <v>1135</v>
          </cell>
          <cell r="G24">
            <v>1152</v>
          </cell>
          <cell r="H24">
            <v>1240</v>
          </cell>
          <cell r="I24">
            <v>1203</v>
          </cell>
          <cell r="J24">
            <v>1238</v>
          </cell>
          <cell r="K24">
            <v>1231</v>
          </cell>
          <cell r="L24">
            <v>1176</v>
          </cell>
          <cell r="M24">
            <v>1180</v>
          </cell>
          <cell r="O24">
            <v>1943</v>
          </cell>
          <cell r="P24">
            <v>621</v>
          </cell>
          <cell r="Q24">
            <v>568</v>
          </cell>
          <cell r="R24">
            <v>534</v>
          </cell>
          <cell r="S24">
            <v>497</v>
          </cell>
          <cell r="T24">
            <v>481</v>
          </cell>
          <cell r="U24">
            <v>475</v>
          </cell>
          <cell r="V24">
            <v>443</v>
          </cell>
          <cell r="W24">
            <v>456</v>
          </cell>
          <cell r="X24">
            <v>498</v>
          </cell>
          <cell r="Y24">
            <v>508</v>
          </cell>
          <cell r="Z24">
            <v>533</v>
          </cell>
          <cell r="AA24">
            <v>539</v>
          </cell>
          <cell r="AC24">
            <v>1943</v>
          </cell>
          <cell r="AD24">
            <v>970</v>
          </cell>
          <cell r="AE24">
            <v>1035</v>
          </cell>
          <cell r="AF24">
            <v>1073</v>
          </cell>
          <cell r="AG24">
            <v>1110</v>
          </cell>
          <cell r="AH24">
            <v>1144</v>
          </cell>
          <cell r="AI24">
            <v>1201</v>
          </cell>
          <cell r="AJ24">
            <v>1201</v>
          </cell>
          <cell r="AK24">
            <v>1209</v>
          </cell>
          <cell r="AL24">
            <v>1243</v>
          </cell>
          <cell r="AM24">
            <v>1248</v>
          </cell>
          <cell r="AN24">
            <v>1146</v>
          </cell>
          <cell r="AO24">
            <v>1207</v>
          </cell>
          <cell r="AQ24">
            <v>1943</v>
          </cell>
          <cell r="AR24">
            <v>5.4906214039125434E-3</v>
          </cell>
          <cell r="AS24">
            <v>4.8602061855670103E-3</v>
          </cell>
          <cell r="AT24">
            <v>4.45E-3</v>
          </cell>
          <cell r="AU24">
            <v>4.2265843429636534E-3</v>
          </cell>
          <cell r="AV24">
            <v>4.098611111111111E-3</v>
          </cell>
          <cell r="AW24">
            <v>3.9860139860139858E-3</v>
          </cell>
          <cell r="AX24">
            <v>3.8115459339439356E-3</v>
          </cell>
          <cell r="AY24">
            <v>3.8063280599500418E-3</v>
          </cell>
          <cell r="AZ24">
            <v>4.2495450785773369E-3</v>
          </cell>
          <cell r="BA24">
            <v>4.1924644676857069E-3</v>
          </cell>
          <cell r="BB24">
            <v>4.1854166666666663E-3</v>
          </cell>
          <cell r="BC24">
            <v>4.6249272833042464E-3</v>
          </cell>
          <cell r="BE24">
            <v>1943</v>
          </cell>
          <cell r="BF24">
            <v>0.11622554660529349</v>
          </cell>
          <cell r="BG24">
            <v>6.7010309278350499E-2</v>
          </cell>
          <cell r="BH24">
            <v>3.6714975845410613E-2</v>
          </cell>
          <cell r="BI24">
            <v>3.4482758620689724E-2</v>
          </cell>
          <cell r="BJ24">
            <v>3.063063063063054E-2</v>
          </cell>
          <cell r="BK24">
            <v>4.9825174825174789E-2</v>
          </cell>
          <cell r="BL24">
            <v>0</v>
          </cell>
          <cell r="BM24">
            <v>6.6611157368858809E-3</v>
          </cell>
          <cell r="BN24">
            <v>2.8122415219189456E-2</v>
          </cell>
          <cell r="BO24">
            <v>4.022526146419958E-3</v>
          </cell>
          <cell r="BP24">
            <v>-8.1730769230769273E-2</v>
          </cell>
          <cell r="BQ24">
            <v>5.3228621291448563E-2</v>
          </cell>
          <cell r="BS24">
            <v>1943</v>
          </cell>
          <cell r="BT24">
            <v>0.12171616800920604</v>
          </cell>
          <cell r="BU24">
            <v>7.1870515463917511E-2</v>
          </cell>
          <cell r="BV24">
            <v>4.1164975845410616E-2</v>
          </cell>
          <cell r="BW24">
            <v>3.870934296365338E-2</v>
          </cell>
          <cell r="BX24">
            <v>3.4729241741741648E-2</v>
          </cell>
          <cell r="BY24">
            <v>5.3811188811188779E-2</v>
          </cell>
          <cell r="BZ24">
            <v>3.8115459339439356E-3</v>
          </cell>
          <cell r="CA24">
            <v>1.0467443796835924E-2</v>
          </cell>
          <cell r="CB24">
            <v>3.2371960297766796E-2</v>
          </cell>
          <cell r="CC24">
            <v>8.214990614105664E-3</v>
          </cell>
          <cell r="CD24">
            <v>-7.754535256410261E-2</v>
          </cell>
          <cell r="CE24">
            <v>5.7853548574752812E-2</v>
          </cell>
          <cell r="CG24">
            <v>1943</v>
          </cell>
          <cell r="CH24">
            <v>0.46070613779373915</v>
          </cell>
        </row>
        <row r="25">
          <cell r="A25">
            <v>1944</v>
          </cell>
          <cell r="B25">
            <v>1210</v>
          </cell>
          <cell r="C25">
            <v>1218</v>
          </cell>
          <cell r="D25">
            <v>1249</v>
          </cell>
          <cell r="E25">
            <v>1225</v>
          </cell>
          <cell r="F25">
            <v>1230</v>
          </cell>
          <cell r="G25">
            <v>1275</v>
          </cell>
          <cell r="H25">
            <v>1310</v>
          </cell>
          <cell r="I25">
            <v>1337</v>
          </cell>
          <cell r="J25">
            <v>1317</v>
          </cell>
          <cell r="K25">
            <v>1346</v>
          </cell>
          <cell r="L25">
            <v>1325</v>
          </cell>
          <cell r="M25">
            <v>1329</v>
          </cell>
          <cell r="O25">
            <v>1944</v>
          </cell>
          <cell r="P25">
            <v>569</v>
          </cell>
          <cell r="Q25">
            <v>568</v>
          </cell>
          <cell r="R25">
            <v>551</v>
          </cell>
          <cell r="S25">
            <v>563</v>
          </cell>
          <cell r="T25">
            <v>556</v>
          </cell>
          <cell r="U25">
            <v>542</v>
          </cell>
          <cell r="V25">
            <v>528</v>
          </cell>
          <cell r="W25">
            <v>518</v>
          </cell>
          <cell r="X25">
            <v>528</v>
          </cell>
          <cell r="Y25">
            <v>489</v>
          </cell>
          <cell r="Z25">
            <v>503</v>
          </cell>
          <cell r="AA25">
            <v>494</v>
          </cell>
          <cell r="AC25">
            <v>1944</v>
          </cell>
          <cell r="AD25">
            <v>1214</v>
          </cell>
          <cell r="AE25">
            <v>1230</v>
          </cell>
          <cell r="AF25">
            <v>1237</v>
          </cell>
          <cell r="AG25">
            <v>1220</v>
          </cell>
          <cell r="AH25">
            <v>1251</v>
          </cell>
          <cell r="AI25">
            <v>1311</v>
          </cell>
          <cell r="AJ25">
            <v>1309</v>
          </cell>
          <cell r="AK25">
            <v>1350</v>
          </cell>
          <cell r="AL25">
            <v>1324</v>
          </cell>
          <cell r="AM25">
            <v>1337</v>
          </cell>
          <cell r="AN25">
            <v>1314</v>
          </cell>
          <cell r="AO25">
            <v>1351</v>
          </cell>
          <cell r="AQ25">
            <v>1944</v>
          </cell>
          <cell r="AR25">
            <v>4.7534520850593754E-3</v>
          </cell>
          <cell r="AS25">
            <v>4.7489291598023066E-3</v>
          </cell>
          <cell r="AT25">
            <v>4.6625948509485095E-3</v>
          </cell>
          <cell r="AU25">
            <v>4.6461533279439499E-3</v>
          </cell>
          <cell r="AV25">
            <v>4.6713114754098365E-3</v>
          </cell>
          <cell r="AW25">
            <v>4.6033173461231015E-3</v>
          </cell>
          <cell r="AX25">
            <v>4.3966437833714723E-3</v>
          </cell>
          <cell r="AY25">
            <v>4.4090017825311944E-3</v>
          </cell>
          <cell r="AZ25">
            <v>4.2924444444444451E-3</v>
          </cell>
          <cell r="BA25">
            <v>4.1427114803625383E-3</v>
          </cell>
          <cell r="BB25">
            <v>4.1540451259037643E-3</v>
          </cell>
          <cell r="BC25">
            <v>4.1636605783866056E-3</v>
          </cell>
          <cell r="BE25">
            <v>1944</v>
          </cell>
          <cell r="BF25">
            <v>5.7995028997515075E-3</v>
          </cell>
          <cell r="BG25">
            <v>1.3179571663920919E-2</v>
          </cell>
          <cell r="BH25">
            <v>5.6910569105690367E-3</v>
          </cell>
          <cell r="BI25">
            <v>-1.3742926434923253E-2</v>
          </cell>
          <cell r="BJ25">
            <v>2.5409836065573677E-2</v>
          </cell>
          <cell r="BK25">
            <v>4.7961630695443569E-2</v>
          </cell>
          <cell r="BL25">
            <v>-1.5255530129671957E-3</v>
          </cell>
          <cell r="BM25">
            <v>3.1321619556913705E-2</v>
          </cell>
          <cell r="BN25">
            <v>-1.9259259259259309E-2</v>
          </cell>
          <cell r="BO25">
            <v>9.8187311178248304E-3</v>
          </cell>
          <cell r="BP25">
            <v>-1.7202692595362779E-2</v>
          </cell>
          <cell r="BQ25">
            <v>2.8158295281582868E-2</v>
          </cell>
          <cell r="BS25">
            <v>1944</v>
          </cell>
          <cell r="BT25">
            <v>1.0552954984810882E-2</v>
          </cell>
          <cell r="BU25">
            <v>1.7928500823723225E-2</v>
          </cell>
          <cell r="BV25">
            <v>1.0353651761517545E-2</v>
          </cell>
          <cell r="BW25">
            <v>-9.0967731069793029E-3</v>
          </cell>
          <cell r="BX25">
            <v>3.0081147540983514E-2</v>
          </cell>
          <cell r="BY25">
            <v>5.2564948041566667E-2</v>
          </cell>
          <cell r="BZ25">
            <v>2.8710907704042766E-3</v>
          </cell>
          <cell r="CA25">
            <v>3.57306213394449E-2</v>
          </cell>
          <cell r="CB25">
            <v>-1.4966814814814863E-2</v>
          </cell>
          <cell r="CC25">
            <v>1.3961442598187369E-2</v>
          </cell>
          <cell r="CD25">
            <v>-1.3048647469459013E-2</v>
          </cell>
          <cell r="CE25">
            <v>3.232195585996947E-2</v>
          </cell>
          <cell r="CG25">
            <v>1944</v>
          </cell>
          <cell r="CH25">
            <v>0.18025674975118622</v>
          </cell>
        </row>
        <row r="26">
          <cell r="A26">
            <v>1945</v>
          </cell>
          <cell r="B26">
            <v>1391</v>
          </cell>
          <cell r="C26">
            <v>1478</v>
          </cell>
          <cell r="D26">
            <v>1475</v>
          </cell>
          <cell r="E26">
            <v>1531</v>
          </cell>
          <cell r="F26">
            <v>1603</v>
          </cell>
          <cell r="G26">
            <v>1685</v>
          </cell>
          <cell r="H26">
            <v>1717</v>
          </cell>
          <cell r="I26">
            <v>1683</v>
          </cell>
          <cell r="J26">
            <v>1758</v>
          </cell>
          <cell r="K26">
            <v>1865</v>
          </cell>
          <cell r="L26">
            <v>2011</v>
          </cell>
          <cell r="M26">
            <v>2005</v>
          </cell>
          <cell r="O26">
            <v>1945</v>
          </cell>
          <cell r="P26">
            <v>448</v>
          </cell>
          <cell r="Q26">
            <v>421</v>
          </cell>
          <cell r="R26">
            <v>426</v>
          </cell>
          <cell r="S26">
            <v>412</v>
          </cell>
          <cell r="T26">
            <v>393</v>
          </cell>
          <cell r="U26">
            <v>372</v>
          </cell>
          <cell r="V26">
            <v>366</v>
          </cell>
          <cell r="W26">
            <v>375</v>
          </cell>
          <cell r="X26">
            <v>354</v>
          </cell>
          <cell r="Y26">
            <v>332</v>
          </cell>
          <cell r="Z26">
            <v>309</v>
          </cell>
          <cell r="AA26">
            <v>314</v>
          </cell>
          <cell r="AC26">
            <v>1945</v>
          </cell>
          <cell r="AD26">
            <v>1413</v>
          </cell>
          <cell r="AE26">
            <v>1506</v>
          </cell>
          <cell r="AF26">
            <v>1447</v>
          </cell>
          <cell r="AG26">
            <v>1596</v>
          </cell>
          <cell r="AH26">
            <v>1618</v>
          </cell>
          <cell r="AI26">
            <v>1720</v>
          </cell>
          <cell r="AJ26">
            <v>1706</v>
          </cell>
          <cell r="AK26">
            <v>1706</v>
          </cell>
          <cell r="AL26">
            <v>1827</v>
          </cell>
          <cell r="AM26">
            <v>1939</v>
          </cell>
          <cell r="AN26">
            <v>2025</v>
          </cell>
          <cell r="AO26">
            <v>1996</v>
          </cell>
          <cell r="AQ26">
            <v>1945</v>
          </cell>
          <cell r="AR26">
            <v>3.8438687392055265E-3</v>
          </cell>
          <cell r="AS26">
            <v>3.6697216324604858E-3</v>
          </cell>
          <cell r="AT26">
            <v>3.476925630810093E-3</v>
          </cell>
          <cell r="AU26">
            <v>3.6326422483298777E-3</v>
          </cell>
          <cell r="AV26">
            <v>3.2893640350877191E-3</v>
          </cell>
          <cell r="AW26">
            <v>3.2283683559950552E-3</v>
          </cell>
          <cell r="AX26">
            <v>3.0446802325581395E-3</v>
          </cell>
          <cell r="AY26">
            <v>3.0828692848769053E-3</v>
          </cell>
          <cell r="AZ26">
            <v>3.039917936694021E-3</v>
          </cell>
          <cell r="BA26">
            <v>2.8242109104178069E-3</v>
          </cell>
          <cell r="BB26">
            <v>2.6706162970603405E-3</v>
          </cell>
          <cell r="BC26">
            <v>2.5908230452674898E-3</v>
          </cell>
          <cell r="BE26">
            <v>1945</v>
          </cell>
          <cell r="BF26">
            <v>4.5891931902294569E-2</v>
          </cell>
          <cell r="BG26">
            <v>6.5817409766454338E-2</v>
          </cell>
          <cell r="BH26">
            <v>-3.9176626826029182E-2</v>
          </cell>
          <cell r="BI26">
            <v>0.10297166551485826</v>
          </cell>
          <cell r="BJ26">
            <v>1.3784461152882121E-2</v>
          </cell>
          <cell r="BK26">
            <v>6.3040791100123617E-2</v>
          </cell>
          <cell r="BL26">
            <v>-8.1395348837208781E-3</v>
          </cell>
          <cell r="BM26">
            <v>0</v>
          </cell>
          <cell r="BN26">
            <v>7.0926143024619082E-2</v>
          </cell>
          <cell r="BO26">
            <v>6.1302681992337238E-2</v>
          </cell>
          <cell r="BP26">
            <v>4.4352759154203225E-2</v>
          </cell>
          <cell r="BQ26">
            <v>-1.4320987654320994E-2</v>
          </cell>
          <cell r="BS26">
            <v>1945</v>
          </cell>
          <cell r="BT26">
            <v>4.9735800641500093E-2</v>
          </cell>
          <cell r="BU26">
            <v>6.9487131398914825E-2</v>
          </cell>
          <cell r="BV26">
            <v>-3.5699701195219091E-2</v>
          </cell>
          <cell r="BW26">
            <v>0.10660430776318813</v>
          </cell>
          <cell r="BX26">
            <v>1.7073825187969842E-2</v>
          </cell>
          <cell r="BY26">
            <v>6.6269159456118665E-2</v>
          </cell>
          <cell r="BZ26">
            <v>-5.0948546511627385E-3</v>
          </cell>
          <cell r="CA26">
            <v>3.0828692848769053E-3</v>
          </cell>
          <cell r="CB26">
            <v>7.3966060961313099E-2</v>
          </cell>
          <cell r="CC26">
            <v>6.4126892902755042E-2</v>
          </cell>
          <cell r="CD26">
            <v>4.7023375451263567E-2</v>
          </cell>
          <cell r="CE26">
            <v>-1.1730164609053503E-2</v>
          </cell>
          <cell r="CG26">
            <v>1945</v>
          </cell>
          <cell r="CH26">
            <v>0.53325341135593507</v>
          </cell>
        </row>
        <row r="27">
          <cell r="A27">
            <v>1946</v>
          </cell>
          <cell r="B27">
            <v>2134</v>
          </cell>
          <cell r="C27">
            <v>2159</v>
          </cell>
          <cell r="D27">
            <v>2142</v>
          </cell>
          <cell r="E27">
            <v>2260</v>
          </cell>
          <cell r="F27">
            <v>2275</v>
          </cell>
          <cell r="G27">
            <v>2280</v>
          </cell>
          <cell r="H27">
            <v>2174</v>
          </cell>
          <cell r="I27">
            <v>2132</v>
          </cell>
          <cell r="J27">
            <v>1820</v>
          </cell>
          <cell r="K27">
            <v>1792</v>
          </cell>
          <cell r="L27">
            <v>1832</v>
          </cell>
          <cell r="M27">
            <v>1917</v>
          </cell>
          <cell r="O27">
            <v>1946</v>
          </cell>
          <cell r="P27">
            <v>298</v>
          </cell>
          <cell r="Q27">
            <v>298</v>
          </cell>
          <cell r="R27">
            <v>302</v>
          </cell>
          <cell r="S27">
            <v>290</v>
          </cell>
          <cell r="T27">
            <v>283</v>
          </cell>
          <cell r="U27">
            <v>287</v>
          </cell>
          <cell r="V27">
            <v>301</v>
          </cell>
          <cell r="W27">
            <v>310</v>
          </cell>
          <cell r="X27">
            <v>366</v>
          </cell>
          <cell r="Y27">
            <v>372</v>
          </cell>
          <cell r="Z27">
            <v>368</v>
          </cell>
          <cell r="AA27">
            <v>350</v>
          </cell>
          <cell r="AC27">
            <v>1946</v>
          </cell>
          <cell r="AD27">
            <v>2230</v>
          </cell>
          <cell r="AE27">
            <v>2082</v>
          </cell>
          <cell r="AF27">
            <v>2208</v>
          </cell>
          <cell r="AG27">
            <v>2277</v>
          </cell>
          <cell r="AH27">
            <v>2340</v>
          </cell>
          <cell r="AI27">
            <v>2270</v>
          </cell>
          <cell r="AJ27">
            <v>2175</v>
          </cell>
          <cell r="AK27">
            <v>2012</v>
          </cell>
          <cell r="AL27">
            <v>1795</v>
          </cell>
          <cell r="AM27">
            <v>1829</v>
          </cell>
          <cell r="AN27">
            <v>1834</v>
          </cell>
          <cell r="AO27">
            <v>1958</v>
          </cell>
          <cell r="AQ27">
            <v>1946</v>
          </cell>
          <cell r="AR27">
            <v>2.6550267201068804E-3</v>
          </cell>
          <cell r="AS27">
            <v>2.4042675635276532E-3</v>
          </cell>
          <cell r="AT27">
            <v>2.5891930835734872E-3</v>
          </cell>
          <cell r="AU27">
            <v>2.4735809178743958E-3</v>
          </cell>
          <cell r="AV27">
            <v>2.3562618943053729E-3</v>
          </cell>
          <cell r="AW27">
            <v>2.3303418803418802E-3</v>
          </cell>
          <cell r="AX27">
            <v>2.4022540381791481E-3</v>
          </cell>
          <cell r="AY27">
            <v>2.5322605363984675E-3</v>
          </cell>
          <cell r="AZ27">
            <v>2.7589463220675943E-3</v>
          </cell>
          <cell r="BA27">
            <v>3.0948189415041781E-3</v>
          </cell>
          <cell r="BB27">
            <v>3.0716967377437581E-3</v>
          </cell>
          <cell r="BC27">
            <v>3.0486641221374048E-3</v>
          </cell>
          <cell r="BE27">
            <v>1946</v>
          </cell>
          <cell r="BF27">
            <v>0.1172344689378757</v>
          </cell>
          <cell r="BG27">
            <v>-6.6367713004484297E-2</v>
          </cell>
          <cell r="BH27">
            <v>6.0518731988472574E-2</v>
          </cell>
          <cell r="BI27">
            <v>3.125E-2</v>
          </cell>
          <cell r="BJ27">
            <v>2.7667984189723382E-2</v>
          </cell>
          <cell r="BK27">
            <v>-2.9914529914529919E-2</v>
          </cell>
          <cell r="BL27">
            <v>-4.1850220264317173E-2</v>
          </cell>
          <cell r="BM27">
            <v>-7.494252873563223E-2</v>
          </cell>
          <cell r="BN27">
            <v>-0.10785288270377735</v>
          </cell>
          <cell r="BO27">
            <v>1.8941504178273005E-2</v>
          </cell>
          <cell r="BP27">
            <v>2.7337342810278553E-3</v>
          </cell>
          <cell r="BQ27">
            <v>6.7611777535441675E-2</v>
          </cell>
          <cell r="BS27">
            <v>1946</v>
          </cell>
          <cell r="BT27">
            <v>0.11988949565798258</v>
          </cell>
          <cell r="BU27">
            <v>-6.396344544095664E-2</v>
          </cell>
          <cell r="BV27">
            <v>6.3107925072046059E-2</v>
          </cell>
          <cell r="BW27">
            <v>3.3723580917874398E-2</v>
          </cell>
          <cell r="BX27">
            <v>3.0024246084028754E-2</v>
          </cell>
          <cell r="BY27">
            <v>-2.758418803418804E-2</v>
          </cell>
          <cell r="BZ27">
            <v>-3.9447966226138026E-2</v>
          </cell>
          <cell r="CA27">
            <v>-7.2410268199233768E-2</v>
          </cell>
          <cell r="CB27">
            <v>-0.10509393638170976</v>
          </cell>
          <cell r="CC27">
            <v>2.2036323119777185E-2</v>
          </cell>
          <cell r="CD27">
            <v>5.8054310187716134E-3</v>
          </cell>
          <cell r="CE27">
            <v>7.0660441657579079E-2</v>
          </cell>
          <cell r="CG27">
            <v>1946</v>
          </cell>
          <cell r="CH27">
            <v>1.2594496043282444E-2</v>
          </cell>
        </row>
        <row r="28">
          <cell r="A28">
            <v>1947</v>
          </cell>
          <cell r="B28">
            <v>1921</v>
          </cell>
          <cell r="C28">
            <v>1950</v>
          </cell>
          <cell r="D28">
            <v>1872</v>
          </cell>
          <cell r="E28">
            <v>1800</v>
          </cell>
          <cell r="F28">
            <v>1748</v>
          </cell>
          <cell r="G28">
            <v>1762</v>
          </cell>
          <cell r="H28">
            <v>1838</v>
          </cell>
          <cell r="I28">
            <v>1828</v>
          </cell>
          <cell r="J28">
            <v>1796</v>
          </cell>
          <cell r="K28">
            <v>1798</v>
          </cell>
          <cell r="L28">
            <v>1686</v>
          </cell>
          <cell r="M28">
            <v>1609</v>
          </cell>
          <cell r="O28">
            <v>1947</v>
          </cell>
          <cell r="P28">
            <v>354</v>
          </cell>
          <cell r="Q28">
            <v>353</v>
          </cell>
          <cell r="R28">
            <v>372</v>
          </cell>
          <cell r="S28">
            <v>388</v>
          </cell>
          <cell r="T28">
            <v>414</v>
          </cell>
          <cell r="U28">
            <v>415</v>
          </cell>
          <cell r="V28">
            <v>424</v>
          </cell>
          <cell r="W28">
            <v>460</v>
          </cell>
          <cell r="X28">
            <v>470</v>
          </cell>
          <cell r="Y28">
            <v>477</v>
          </cell>
          <cell r="Z28">
            <v>518</v>
          </cell>
          <cell r="AA28">
            <v>548</v>
          </cell>
          <cell r="AC28">
            <v>1947</v>
          </cell>
          <cell r="AD28">
            <v>1952</v>
          </cell>
          <cell r="AE28">
            <v>1929</v>
          </cell>
          <cell r="AF28">
            <v>1853</v>
          </cell>
          <cell r="AG28">
            <v>1788</v>
          </cell>
          <cell r="AH28">
            <v>1732</v>
          </cell>
          <cell r="AI28">
            <v>1800</v>
          </cell>
          <cell r="AJ28">
            <v>1832</v>
          </cell>
          <cell r="AK28">
            <v>1821</v>
          </cell>
          <cell r="AL28">
            <v>1788</v>
          </cell>
          <cell r="AM28">
            <v>1757</v>
          </cell>
          <cell r="AN28">
            <v>1605</v>
          </cell>
          <cell r="AO28">
            <v>1628</v>
          </cell>
          <cell r="AQ28">
            <v>1947</v>
          </cell>
          <cell r="AR28">
            <v>2.8942543411644536E-3</v>
          </cell>
          <cell r="AS28">
            <v>2.938652663934426E-3</v>
          </cell>
          <cell r="AT28">
            <v>3.0083981337480558E-3</v>
          </cell>
          <cell r="AU28">
            <v>3.140852671343767E-3</v>
          </cell>
          <cell r="AV28">
            <v>3.372818791946309E-3</v>
          </cell>
          <cell r="AW28">
            <v>3.5182351809083913E-3</v>
          </cell>
          <cell r="AX28">
            <v>3.6079259259259259E-3</v>
          </cell>
          <cell r="AY28">
            <v>3.8249636098981071E-3</v>
          </cell>
          <cell r="AZ28">
            <v>3.8628958447739334E-3</v>
          </cell>
          <cell r="BA28">
            <v>3.9972315436241608E-3</v>
          </cell>
          <cell r="BB28">
            <v>4.1422310756972112E-3</v>
          </cell>
          <cell r="BC28">
            <v>4.5780477673935619E-3</v>
          </cell>
          <cell r="BE28">
            <v>1947</v>
          </cell>
          <cell r="BF28">
            <v>-3.0643513789581078E-3</v>
          </cell>
          <cell r="BG28">
            <v>-1.1782786885245922E-2</v>
          </cell>
          <cell r="BH28">
            <v>-3.9398652151373725E-2</v>
          </cell>
          <cell r="BI28">
            <v>-3.5078251484079837E-2</v>
          </cell>
          <cell r="BJ28">
            <v>-3.1319910514541416E-2</v>
          </cell>
          <cell r="BK28">
            <v>3.9260969976905313E-2</v>
          </cell>
          <cell r="BL28">
            <v>1.777777777777767E-2</v>
          </cell>
          <cell r="BM28">
            <v>-6.0043668122270466E-3</v>
          </cell>
          <cell r="BN28">
            <v>-1.8121911037891292E-2</v>
          </cell>
          <cell r="BO28">
            <v>-1.7337807606264022E-2</v>
          </cell>
          <cell r="BP28">
            <v>-8.6511098463289748E-2</v>
          </cell>
          <cell r="BQ28">
            <v>1.4330218068535849E-2</v>
          </cell>
          <cell r="BS28">
            <v>1947</v>
          </cell>
          <cell r="BT28">
            <v>-1.7009703779365419E-4</v>
          </cell>
          <cell r="BU28">
            <v>-8.8441342213114952E-3</v>
          </cell>
          <cell r="BV28">
            <v>-3.6390254017625669E-2</v>
          </cell>
          <cell r="BW28">
            <v>-3.1937398812736072E-2</v>
          </cell>
          <cell r="BX28">
            <v>-2.7947091722595106E-2</v>
          </cell>
          <cell r="BY28">
            <v>4.2779205157813707E-2</v>
          </cell>
          <cell r="BZ28">
            <v>2.1385703703703594E-2</v>
          </cell>
          <cell r="CA28">
            <v>-2.1794032023289395E-3</v>
          </cell>
          <cell r="CB28">
            <v>-1.4259015193117359E-2</v>
          </cell>
          <cell r="CC28">
            <v>-1.3340576062639862E-2</v>
          </cell>
          <cell r="CD28">
            <v>-8.236886738759254E-2</v>
          </cell>
          <cell r="CE28">
            <v>1.890826583592941E-2</v>
          </cell>
          <cell r="CG28">
            <v>1947</v>
          </cell>
          <cell r="CH28">
            <v>-0.13157860282328859</v>
          </cell>
        </row>
        <row r="29">
          <cell r="A29">
            <v>1948</v>
          </cell>
          <cell r="B29">
            <v>1653</v>
          </cell>
          <cell r="C29">
            <v>1582</v>
          </cell>
          <cell r="D29">
            <v>1602</v>
          </cell>
          <cell r="E29">
            <v>1665</v>
          </cell>
          <cell r="F29">
            <v>1742</v>
          </cell>
          <cell r="G29">
            <v>1785</v>
          </cell>
          <cell r="H29">
            <v>1755</v>
          </cell>
          <cell r="I29">
            <v>1704</v>
          </cell>
          <cell r="J29">
            <v>1702</v>
          </cell>
          <cell r="K29">
            <v>1716</v>
          </cell>
          <cell r="L29">
            <v>1629</v>
          </cell>
          <cell r="M29">
            <v>1593</v>
          </cell>
          <cell r="O29">
            <v>1948</v>
          </cell>
          <cell r="P29">
            <v>535</v>
          </cell>
          <cell r="Q29">
            <v>562</v>
          </cell>
          <cell r="R29">
            <v>557</v>
          </cell>
          <cell r="S29">
            <v>536</v>
          </cell>
          <cell r="T29">
            <v>515</v>
          </cell>
          <cell r="U29">
            <v>501</v>
          </cell>
          <cell r="V29">
            <v>583</v>
          </cell>
          <cell r="W29">
            <v>498</v>
          </cell>
          <cell r="X29">
            <v>498</v>
          </cell>
          <cell r="Y29">
            <v>550</v>
          </cell>
          <cell r="Z29">
            <v>579</v>
          </cell>
          <cell r="AA29">
            <v>590</v>
          </cell>
          <cell r="AC29">
            <v>1948</v>
          </cell>
          <cell r="AD29">
            <v>1632</v>
          </cell>
          <cell r="AE29">
            <v>1564</v>
          </cell>
          <cell r="AF29">
            <v>1653</v>
          </cell>
          <cell r="AG29">
            <v>1672</v>
          </cell>
          <cell r="AH29">
            <v>1762</v>
          </cell>
          <cell r="AI29">
            <v>1792</v>
          </cell>
          <cell r="AJ29">
            <v>1704</v>
          </cell>
          <cell r="AK29">
            <v>1703</v>
          </cell>
          <cell r="AL29">
            <v>1684</v>
          </cell>
          <cell r="AM29">
            <v>1744</v>
          </cell>
          <cell r="AN29">
            <v>1577</v>
          </cell>
          <cell r="AO29">
            <v>1604</v>
          </cell>
          <cell r="AQ29">
            <v>1948</v>
          </cell>
          <cell r="AR29">
            <v>4.526796683046683E-3</v>
          </cell>
          <cell r="AS29">
            <v>4.5398488562091504E-3</v>
          </cell>
          <cell r="AT29">
            <v>4.7544437340153447E-3</v>
          </cell>
          <cell r="AU29">
            <v>4.4990925589836663E-3</v>
          </cell>
          <cell r="AV29">
            <v>4.471341706539074E-3</v>
          </cell>
          <cell r="AW29">
            <v>4.2294977298524402E-3</v>
          </cell>
          <cell r="AX29">
            <v>4.758021763392857E-3</v>
          </cell>
          <cell r="AY29">
            <v>4.15E-3</v>
          </cell>
          <cell r="AZ29">
            <v>4.1475631238990021E-3</v>
          </cell>
          <cell r="BA29">
            <v>4.6704275534441807E-3</v>
          </cell>
          <cell r="BB29">
            <v>4.5068377293577978E-3</v>
          </cell>
          <cell r="BC29">
            <v>4.9665504121750165E-3</v>
          </cell>
          <cell r="BE29">
            <v>1948</v>
          </cell>
          <cell r="BF29">
            <v>2.4570024570025328E-3</v>
          </cell>
          <cell r="BG29">
            <v>-4.166666666666663E-2</v>
          </cell>
          <cell r="BH29">
            <v>5.6905370843989722E-2</v>
          </cell>
          <cell r="BI29">
            <v>1.1494252873563315E-2</v>
          </cell>
          <cell r="BJ29">
            <v>5.3827751196172224E-2</v>
          </cell>
          <cell r="BK29">
            <v>1.7026106696935273E-2</v>
          </cell>
          <cell r="BL29">
            <v>-4.9107142857142905E-2</v>
          </cell>
          <cell r="BM29">
            <v>-5.8685446009387743E-4</v>
          </cell>
          <cell r="BN29">
            <v>-1.1156782149148614E-2</v>
          </cell>
          <cell r="BO29">
            <v>3.562945368171011E-2</v>
          </cell>
          <cell r="BP29">
            <v>-9.5756880733944949E-2</v>
          </cell>
          <cell r="BQ29">
            <v>1.7121116043119944E-2</v>
          </cell>
          <cell r="BS29">
            <v>1948</v>
          </cell>
          <cell r="BT29">
            <v>6.9837991400492159E-3</v>
          </cell>
          <cell r="BU29">
            <v>-3.7126817810457478E-2</v>
          </cell>
          <cell r="BV29">
            <v>6.1659814578005068E-2</v>
          </cell>
          <cell r="BW29">
            <v>1.5993345432546983E-2</v>
          </cell>
          <cell r="BX29">
            <v>5.8299092902711298E-2</v>
          </cell>
          <cell r="BY29">
            <v>2.1255604426787714E-2</v>
          </cell>
          <cell r="BZ29">
            <v>-4.4349121093750048E-2</v>
          </cell>
          <cell r="CA29">
            <v>3.5631455399061226E-3</v>
          </cell>
          <cell r="CB29">
            <v>-7.009219025249612E-3</v>
          </cell>
          <cell r="CC29">
            <v>4.0299881235154295E-2</v>
          </cell>
          <cell r="CD29">
            <v>-9.1250043004587153E-2</v>
          </cell>
          <cell r="CE29">
            <v>2.208766645529496E-2</v>
          </cell>
          <cell r="CG29">
            <v>1948</v>
          </cell>
          <cell r="CH29">
            <v>4.0138034844067194E-2</v>
          </cell>
        </row>
        <row r="30">
          <cell r="A30">
            <v>1949</v>
          </cell>
          <cell r="B30">
            <v>1654</v>
          </cell>
          <cell r="C30">
            <v>1671</v>
          </cell>
          <cell r="D30">
            <v>1699</v>
          </cell>
          <cell r="E30">
            <v>1731</v>
          </cell>
          <cell r="F30">
            <v>1752</v>
          </cell>
          <cell r="G30">
            <v>1695</v>
          </cell>
          <cell r="H30">
            <v>1744</v>
          </cell>
          <cell r="I30">
            <v>1823</v>
          </cell>
          <cell r="J30">
            <v>1875</v>
          </cell>
          <cell r="K30">
            <v>1906</v>
          </cell>
          <cell r="L30">
            <v>1925</v>
          </cell>
          <cell r="M30">
            <v>1969</v>
          </cell>
          <cell r="O30">
            <v>1949</v>
          </cell>
          <cell r="P30">
            <v>570</v>
          </cell>
          <cell r="Q30">
            <v>561</v>
          </cell>
          <cell r="R30">
            <v>559</v>
          </cell>
          <cell r="S30">
            <v>547</v>
          </cell>
          <cell r="T30">
            <v>541</v>
          </cell>
          <cell r="U30">
            <v>564</v>
          </cell>
          <cell r="V30">
            <v>572</v>
          </cell>
          <cell r="W30">
            <v>558</v>
          </cell>
          <cell r="X30">
            <v>545</v>
          </cell>
          <cell r="Y30">
            <v>585</v>
          </cell>
          <cell r="Z30">
            <v>580</v>
          </cell>
          <cell r="AA30">
            <v>566</v>
          </cell>
          <cell r="AC30">
            <v>1949</v>
          </cell>
          <cell r="AD30">
            <v>1677</v>
          </cell>
          <cell r="AE30">
            <v>1670</v>
          </cell>
          <cell r="AF30">
            <v>1723</v>
          </cell>
          <cell r="AG30">
            <v>1725</v>
          </cell>
          <cell r="AH30">
            <v>1723</v>
          </cell>
          <cell r="AI30">
            <v>1692</v>
          </cell>
          <cell r="AJ30">
            <v>1780</v>
          </cell>
          <cell r="AK30">
            <v>1833</v>
          </cell>
          <cell r="AL30">
            <v>1893</v>
          </cell>
          <cell r="AM30">
            <v>1905</v>
          </cell>
          <cell r="AN30">
            <v>1926</v>
          </cell>
          <cell r="AO30">
            <v>1993</v>
          </cell>
          <cell r="AQ30">
            <v>1949</v>
          </cell>
          <cell r="AR30">
            <v>4.8980673316708226E-3</v>
          </cell>
          <cell r="AS30">
            <v>4.6582737030411454E-3</v>
          </cell>
          <cell r="AT30">
            <v>4.7392265469061879E-3</v>
          </cell>
          <cell r="AU30">
            <v>4.5794979686593152E-3</v>
          </cell>
          <cell r="AV30">
            <v>4.5788985507246383E-3</v>
          </cell>
          <cell r="AW30">
            <v>4.6236215902495641E-3</v>
          </cell>
          <cell r="AX30">
            <v>4.9131599684791175E-3</v>
          </cell>
          <cell r="AY30">
            <v>4.7623314606741575E-3</v>
          </cell>
          <cell r="AZ30">
            <v>4.6457310420076371E-3</v>
          </cell>
          <cell r="BA30">
            <v>4.9084786053882725E-3</v>
          </cell>
          <cell r="BB30">
            <v>4.8840769903762031E-3</v>
          </cell>
          <cell r="BC30">
            <v>4.8219712703357568E-3</v>
          </cell>
          <cell r="BE30">
            <v>1949</v>
          </cell>
          <cell r="BF30">
            <v>4.5511221945137237E-2</v>
          </cell>
          <cell r="BG30">
            <v>-4.174120453190211E-3</v>
          </cell>
          <cell r="BH30">
            <v>3.1736526946107846E-2</v>
          </cell>
          <cell r="BI30">
            <v>1.1607661056296514E-3</v>
          </cell>
          <cell r="BJ30">
            <v>-1.159420289855051E-3</v>
          </cell>
          <cell r="BK30">
            <v>-1.7991874637260596E-2</v>
          </cell>
          <cell r="BL30">
            <v>5.2009456264775489E-2</v>
          </cell>
          <cell r="BM30">
            <v>2.9775280898876488E-2</v>
          </cell>
          <cell r="BN30">
            <v>3.2733224222585955E-2</v>
          </cell>
          <cell r="BO30">
            <v>6.3391442155309452E-3</v>
          </cell>
          <cell r="BP30">
            <v>1.1023622047244164E-2</v>
          </cell>
          <cell r="BQ30">
            <v>3.4787123572170398E-2</v>
          </cell>
          <cell r="BS30">
            <v>1949</v>
          </cell>
          <cell r="BT30">
            <v>5.0409289276808059E-2</v>
          </cell>
          <cell r="BU30">
            <v>4.841532498509344E-4</v>
          </cell>
          <cell r="BV30">
            <v>3.6475753493014032E-2</v>
          </cell>
          <cell r="BW30">
            <v>5.7402640742889666E-3</v>
          </cell>
          <cell r="BX30">
            <v>3.4194782608695873E-3</v>
          </cell>
          <cell r="BY30">
            <v>-1.3368253047011032E-2</v>
          </cell>
          <cell r="BZ30">
            <v>5.6922616233254605E-2</v>
          </cell>
          <cell r="CA30">
            <v>3.4537612359550648E-2</v>
          </cell>
          <cell r="CB30">
            <v>3.7378955264593589E-2</v>
          </cell>
          <cell r="CC30">
            <v>1.1247622820919217E-2</v>
          </cell>
          <cell r="CD30">
            <v>1.5907699037620366E-2</v>
          </cell>
          <cell r="CE30">
            <v>3.9609094842506153E-2</v>
          </cell>
          <cell r="CG30">
            <v>1949</v>
          </cell>
          <cell r="CH30">
            <v>0.31389333609872505</v>
          </cell>
        </row>
        <row r="31">
          <cell r="A31">
            <v>1950</v>
          </cell>
          <cell r="B31">
            <v>2020</v>
          </cell>
          <cell r="C31">
            <v>2055</v>
          </cell>
          <cell r="D31">
            <v>2092</v>
          </cell>
          <cell r="E31">
            <v>2100</v>
          </cell>
          <cell r="F31">
            <v>2123</v>
          </cell>
          <cell r="G31">
            <v>2094</v>
          </cell>
          <cell r="H31">
            <v>1890</v>
          </cell>
          <cell r="I31">
            <v>1895</v>
          </cell>
          <cell r="J31">
            <v>1918</v>
          </cell>
          <cell r="K31">
            <v>1946</v>
          </cell>
          <cell r="L31">
            <v>1927</v>
          </cell>
          <cell r="M31">
            <v>1887</v>
          </cell>
          <cell r="O31">
            <v>1950</v>
          </cell>
          <cell r="P31">
            <v>554</v>
          </cell>
          <cell r="Q31">
            <v>547</v>
          </cell>
          <cell r="R31">
            <v>538</v>
          </cell>
          <cell r="S31">
            <v>538</v>
          </cell>
          <cell r="T31">
            <v>535</v>
          </cell>
          <cell r="U31">
            <v>548</v>
          </cell>
          <cell r="V31">
            <v>608</v>
          </cell>
          <cell r="W31">
            <v>608</v>
          </cell>
          <cell r="X31">
            <v>611</v>
          </cell>
          <cell r="Y31">
            <v>600</v>
          </cell>
          <cell r="Z31">
            <v>610</v>
          </cell>
          <cell r="AA31">
            <v>640</v>
          </cell>
          <cell r="AC31">
            <v>1950</v>
          </cell>
          <cell r="AD31">
            <v>2054</v>
          </cell>
          <cell r="AE31">
            <v>2065</v>
          </cell>
          <cell r="AF31">
            <v>2073</v>
          </cell>
          <cell r="AG31">
            <v>2102</v>
          </cell>
          <cell r="AH31">
            <v>2133</v>
          </cell>
          <cell r="AI31">
            <v>1959</v>
          </cell>
          <cell r="AJ31">
            <v>1864</v>
          </cell>
          <cell r="AK31">
            <v>1883</v>
          </cell>
          <cell r="AL31">
            <v>1952</v>
          </cell>
          <cell r="AM31">
            <v>1937</v>
          </cell>
          <cell r="AN31">
            <v>1893</v>
          </cell>
          <cell r="AO31">
            <v>1942</v>
          </cell>
          <cell r="AQ31">
            <v>1950</v>
          </cell>
          <cell r="AR31">
            <v>4.6792105703294864E-3</v>
          </cell>
          <cell r="AS31">
            <v>4.5605525803310617E-3</v>
          </cell>
          <cell r="AT31">
            <v>4.541953188054882E-3</v>
          </cell>
          <cell r="AU31">
            <v>4.5417269657501208E-3</v>
          </cell>
          <cell r="AV31">
            <v>4.5028742467491277E-3</v>
          </cell>
          <cell r="AW31">
            <v>4.4831692451945612E-3</v>
          </cell>
          <cell r="AX31">
            <v>4.8882082695252673E-3</v>
          </cell>
          <cell r="AY31">
            <v>5.1509298998569384E-3</v>
          </cell>
          <cell r="AZ31">
            <v>5.1863073110285009E-3</v>
          </cell>
          <cell r="BA31">
            <v>4.9846311475409836E-3</v>
          </cell>
          <cell r="BB31">
            <v>5.0570900017208745E-3</v>
          </cell>
          <cell r="BC31">
            <v>5.3164289487585836E-3</v>
          </cell>
          <cell r="BE31">
            <v>1950</v>
          </cell>
          <cell r="BF31">
            <v>3.0607124937280572E-2</v>
          </cell>
          <cell r="BG31">
            <v>5.3554040895813504E-3</v>
          </cell>
          <cell r="BH31">
            <v>3.8740920096851372E-3</v>
          </cell>
          <cell r="BI31">
            <v>1.3989387361312167E-2</v>
          </cell>
          <cell r="BJ31">
            <v>1.4747859181731604E-2</v>
          </cell>
          <cell r="BK31">
            <v>-8.1575246132208123E-2</v>
          </cell>
          <cell r="BL31">
            <v>-4.8494129657988716E-2</v>
          </cell>
          <cell r="BM31">
            <v>1.0193133047210257E-2</v>
          </cell>
          <cell r="BN31">
            <v>3.6643653744025562E-2</v>
          </cell>
          <cell r="BO31">
            <v>-7.6844262295081567E-3</v>
          </cell>
          <cell r="BP31">
            <v>-2.271553949406302E-2</v>
          </cell>
          <cell r="BQ31">
            <v>2.5884838880084526E-2</v>
          </cell>
          <cell r="BS31">
            <v>1950</v>
          </cell>
          <cell r="BT31">
            <v>3.528633550761006E-2</v>
          </cell>
          <cell r="BU31">
            <v>9.9159566699124121E-3</v>
          </cell>
          <cell r="BV31">
            <v>8.4160451977400193E-3</v>
          </cell>
          <cell r="BW31">
            <v>1.8531114327062288E-2</v>
          </cell>
          <cell r="BX31">
            <v>1.9250733428480733E-2</v>
          </cell>
          <cell r="BY31">
            <v>-7.7092076887013555E-2</v>
          </cell>
          <cell r="BZ31">
            <v>-4.3605921388463448E-2</v>
          </cell>
          <cell r="CA31">
            <v>1.5344062947067194E-2</v>
          </cell>
          <cell r="CB31">
            <v>4.1829961055054064E-2</v>
          </cell>
          <cell r="CC31">
            <v>-2.6997950819671731E-3</v>
          </cell>
          <cell r="CD31">
            <v>-1.7658449492342146E-2</v>
          </cell>
          <cell r="CE31">
            <v>3.120126782884311E-2</v>
          </cell>
          <cell r="CG31">
            <v>1950</v>
          </cell>
          <cell r="CH31">
            <v>3.2471295432337177E-2</v>
          </cell>
        </row>
        <row r="32">
          <cell r="A32">
            <v>1951</v>
          </cell>
          <cell r="B32">
            <v>2001</v>
          </cell>
          <cell r="C32">
            <v>2034</v>
          </cell>
          <cell r="D32">
            <v>2050</v>
          </cell>
          <cell r="E32">
            <v>2016</v>
          </cell>
          <cell r="F32">
            <v>2008</v>
          </cell>
          <cell r="G32">
            <v>2005</v>
          </cell>
          <cell r="H32">
            <v>2039</v>
          </cell>
          <cell r="I32">
            <v>2080</v>
          </cell>
          <cell r="J32">
            <v>2103</v>
          </cell>
          <cell r="K32">
            <v>2110</v>
          </cell>
          <cell r="L32">
            <v>2108</v>
          </cell>
          <cell r="M32">
            <v>2148</v>
          </cell>
          <cell r="O32">
            <v>1951</v>
          </cell>
          <cell r="P32">
            <v>606</v>
          </cell>
          <cell r="Q32">
            <v>596</v>
          </cell>
          <cell r="R32">
            <v>594</v>
          </cell>
          <cell r="S32">
            <v>604</v>
          </cell>
          <cell r="T32">
            <v>606</v>
          </cell>
          <cell r="U32">
            <v>604</v>
          </cell>
          <cell r="V32">
            <v>607</v>
          </cell>
          <cell r="W32">
            <v>593</v>
          </cell>
          <cell r="X32">
            <v>575</v>
          </cell>
          <cell r="Y32">
            <v>572</v>
          </cell>
          <cell r="Z32">
            <v>574</v>
          </cell>
          <cell r="AA32">
            <v>566</v>
          </cell>
          <cell r="AC32">
            <v>1951</v>
          </cell>
          <cell r="AD32">
            <v>2017</v>
          </cell>
          <cell r="AE32">
            <v>2061</v>
          </cell>
          <cell r="AF32">
            <v>2015</v>
          </cell>
          <cell r="AG32">
            <v>2006</v>
          </cell>
          <cell r="AH32">
            <v>2009</v>
          </cell>
          <cell r="AI32">
            <v>1991</v>
          </cell>
          <cell r="AJ32">
            <v>2068</v>
          </cell>
          <cell r="AK32">
            <v>2089</v>
          </cell>
          <cell r="AL32">
            <v>2097</v>
          </cell>
          <cell r="AM32">
            <v>2093</v>
          </cell>
          <cell r="AN32">
            <v>2108</v>
          </cell>
          <cell r="AO32">
            <v>2172</v>
          </cell>
          <cell r="AQ32">
            <v>1951</v>
          </cell>
          <cell r="AR32">
            <v>5.2034243048403707E-3</v>
          </cell>
          <cell r="AS32">
            <v>5.0085275161130391E-3</v>
          </cell>
          <cell r="AT32">
            <v>4.923580786026201E-3</v>
          </cell>
          <cell r="AU32">
            <v>5.0358312655086846E-3</v>
          </cell>
          <cell r="AV32">
            <v>5.0550348953140581E-3</v>
          </cell>
          <cell r="AW32">
            <v>5.0233117637298822E-3</v>
          </cell>
          <cell r="AX32">
            <v>5.1802821027959155E-3</v>
          </cell>
          <cell r="AY32">
            <v>4.970341715022566E-3</v>
          </cell>
          <cell r="AZ32">
            <v>4.8237793202489231E-3</v>
          </cell>
          <cell r="BA32">
            <v>4.7962168176760456E-3</v>
          </cell>
          <cell r="BB32">
            <v>4.8176142697881827E-3</v>
          </cell>
          <cell r="BC32">
            <v>4.8061669829222008E-3</v>
          </cell>
          <cell r="BE32">
            <v>1951</v>
          </cell>
          <cell r="BF32">
            <v>3.8619979402677584E-2</v>
          </cell>
          <cell r="BG32">
            <v>2.1814576103123429E-2</v>
          </cell>
          <cell r="BH32">
            <v>-2.231926249393501E-2</v>
          </cell>
          <cell r="BI32">
            <v>-4.466501240694809E-3</v>
          </cell>
          <cell r="BJ32">
            <v>1.4955134596210673E-3</v>
          </cell>
          <cell r="BK32">
            <v>-8.9596814335490826E-3</v>
          </cell>
          <cell r="BL32">
            <v>3.8674033149171283E-2</v>
          </cell>
          <cell r="BM32">
            <v>1.015473887814311E-2</v>
          </cell>
          <cell r="BN32">
            <v>3.8295835327908367E-3</v>
          </cell>
          <cell r="BO32">
            <v>-1.9074868860277094E-3</v>
          </cell>
          <cell r="BP32">
            <v>7.1667462971811702E-3</v>
          </cell>
          <cell r="BQ32">
            <v>3.0360531309297834E-2</v>
          </cell>
          <cell r="BS32">
            <v>1951</v>
          </cell>
          <cell r="BT32">
            <v>4.3823403707517958E-2</v>
          </cell>
          <cell r="BU32">
            <v>2.6823103619236469E-2</v>
          </cell>
          <cell r="BV32">
            <v>-1.7395681707908811E-2</v>
          </cell>
          <cell r="BW32">
            <v>5.6933002481387562E-4</v>
          </cell>
          <cell r="BX32">
            <v>6.5505483549351253E-3</v>
          </cell>
          <cell r="BY32">
            <v>-3.9363696698192004E-3</v>
          </cell>
          <cell r="BZ32">
            <v>4.3854315251967202E-2</v>
          </cell>
          <cell r="CA32">
            <v>1.5125080593165675E-2</v>
          </cell>
          <cell r="CB32">
            <v>8.6533628530397599E-3</v>
          </cell>
          <cell r="CC32">
            <v>2.8887299316483362E-3</v>
          </cell>
          <cell r="CD32">
            <v>1.1984360566969353E-2</v>
          </cell>
          <cell r="CE32">
            <v>3.5166698292220036E-2</v>
          </cell>
          <cell r="CG32">
            <v>1951</v>
          </cell>
          <cell r="CH32">
            <v>0.18634068046249985</v>
          </cell>
        </row>
        <row r="33">
          <cell r="A33">
            <v>1952</v>
          </cell>
          <cell r="B33">
            <v>2222</v>
          </cell>
          <cell r="C33">
            <v>2239</v>
          </cell>
          <cell r="D33">
            <v>2256</v>
          </cell>
          <cell r="E33">
            <v>2239</v>
          </cell>
          <cell r="F33">
            <v>2238</v>
          </cell>
          <cell r="G33">
            <v>2251</v>
          </cell>
          <cell r="H33">
            <v>2260</v>
          </cell>
          <cell r="I33">
            <v>2306</v>
          </cell>
          <cell r="J33">
            <v>2315</v>
          </cell>
          <cell r="K33">
            <v>2293</v>
          </cell>
          <cell r="L33">
            <v>2379</v>
          </cell>
          <cell r="M33">
            <v>2432</v>
          </cell>
          <cell r="O33">
            <v>1952</v>
          </cell>
          <cell r="P33">
            <v>550</v>
          </cell>
          <cell r="Q33">
            <v>546</v>
          </cell>
          <cell r="R33">
            <v>540</v>
          </cell>
          <cell r="S33">
            <v>546</v>
          </cell>
          <cell r="T33">
            <v>546</v>
          </cell>
          <cell r="U33">
            <v>545</v>
          </cell>
          <cell r="V33">
            <v>544</v>
          </cell>
          <cell r="W33">
            <v>533</v>
          </cell>
          <cell r="X33">
            <v>536</v>
          </cell>
          <cell r="Y33">
            <v>543</v>
          </cell>
          <cell r="Z33">
            <v>523</v>
          </cell>
          <cell r="AA33">
            <v>511</v>
          </cell>
          <cell r="AC33">
            <v>1952</v>
          </cell>
          <cell r="AD33">
            <v>2228</v>
          </cell>
          <cell r="AE33">
            <v>2231</v>
          </cell>
          <cell r="AF33">
            <v>2260</v>
          </cell>
          <cell r="AG33">
            <v>2215</v>
          </cell>
          <cell r="AH33">
            <v>2247</v>
          </cell>
          <cell r="AI33">
            <v>2248</v>
          </cell>
          <cell r="AJ33">
            <v>2284</v>
          </cell>
          <cell r="AK33">
            <v>2320</v>
          </cell>
          <cell r="AL33">
            <v>2313</v>
          </cell>
          <cell r="AM33">
            <v>2326</v>
          </cell>
          <cell r="AN33">
            <v>2414</v>
          </cell>
          <cell r="AO33">
            <v>2455</v>
          </cell>
          <cell r="AQ33">
            <v>1952</v>
          </cell>
          <cell r="AR33">
            <v>4.6888428483732357E-3</v>
          </cell>
          <cell r="AS33">
            <v>4.5724640933572707E-3</v>
          </cell>
          <cell r="AT33">
            <v>4.5504258180188257E-3</v>
          </cell>
          <cell r="AU33">
            <v>4.5077212389380535E-3</v>
          </cell>
          <cell r="AV33">
            <v>4.5972460496614001E-3</v>
          </cell>
          <cell r="AW33">
            <v>4.5497515205459131E-3</v>
          </cell>
          <cell r="AX33">
            <v>4.5575326215895606E-3</v>
          </cell>
          <cell r="AY33">
            <v>4.4844497956800927E-3</v>
          </cell>
          <cell r="AZ33">
            <v>4.4570402298850578E-3</v>
          </cell>
          <cell r="BA33">
            <v>4.4858733246865541E-3</v>
          </cell>
          <cell r="BB33">
            <v>4.457641874462597E-3</v>
          </cell>
          <cell r="BC33">
            <v>4.2900856117094729E-3</v>
          </cell>
          <cell r="BE33">
            <v>1952</v>
          </cell>
          <cell r="BF33">
            <v>2.5782688766114115E-2</v>
          </cell>
          <cell r="BG33">
            <v>1.3464991023339756E-3</v>
          </cell>
          <cell r="BH33">
            <v>1.2998655311519558E-2</v>
          </cell>
          <cell r="BI33">
            <v>-1.9911504424778736E-2</v>
          </cell>
          <cell r="BJ33">
            <v>1.4446952595936757E-2</v>
          </cell>
          <cell r="BK33">
            <v>4.4503782821547766E-4</v>
          </cell>
          <cell r="BL33">
            <v>1.6014234875444844E-2</v>
          </cell>
          <cell r="BM33">
            <v>1.5761821366024442E-2</v>
          </cell>
          <cell r="BN33">
            <v>-3.0172413793103647E-3</v>
          </cell>
          <cell r="BO33">
            <v>5.6204063986164954E-3</v>
          </cell>
          <cell r="BP33">
            <v>3.7833190025795327E-2</v>
          </cell>
          <cell r="BQ33">
            <v>1.6984258492129145E-2</v>
          </cell>
          <cell r="BS33">
            <v>1952</v>
          </cell>
          <cell r="BT33">
            <v>3.047153161448735E-2</v>
          </cell>
          <cell r="BU33">
            <v>5.9189631956912464E-3</v>
          </cell>
          <cell r="BV33">
            <v>1.7549081129538385E-2</v>
          </cell>
          <cell r="BW33">
            <v>-1.5403783185840684E-2</v>
          </cell>
          <cell r="BX33">
            <v>1.9044198645598157E-2</v>
          </cell>
          <cell r="BY33">
            <v>4.9947893487613908E-3</v>
          </cell>
          <cell r="BZ33">
            <v>2.0571767497034404E-2</v>
          </cell>
          <cell r="CA33">
            <v>2.0246271161704535E-2</v>
          </cell>
          <cell r="CB33">
            <v>1.4397988505746931E-3</v>
          </cell>
          <cell r="CC33">
            <v>1.0106279723303049E-2</v>
          </cell>
          <cell r="CD33">
            <v>4.2290831900257925E-2</v>
          </cell>
          <cell r="CE33">
            <v>2.1274344103838619E-2</v>
          </cell>
          <cell r="CG33">
            <v>1952</v>
          </cell>
          <cell r="CH33">
            <v>0.19245274503415022</v>
          </cell>
        </row>
        <row r="34">
          <cell r="A34">
            <v>1953</v>
          </cell>
          <cell r="B34">
            <v>2441</v>
          </cell>
          <cell r="C34">
            <v>2450</v>
          </cell>
          <cell r="D34">
            <v>2468</v>
          </cell>
          <cell r="E34">
            <v>2386</v>
          </cell>
          <cell r="F34">
            <v>2369</v>
          </cell>
          <cell r="G34">
            <v>2265</v>
          </cell>
          <cell r="H34">
            <v>2324</v>
          </cell>
          <cell r="I34">
            <v>2389</v>
          </cell>
          <cell r="J34">
            <v>2339</v>
          </cell>
          <cell r="K34">
            <v>2422</v>
          </cell>
          <cell r="L34">
            <v>2470</v>
          </cell>
          <cell r="M34">
            <v>2517</v>
          </cell>
          <cell r="O34">
            <v>1953</v>
          </cell>
          <cell r="P34">
            <v>511</v>
          </cell>
          <cell r="Q34">
            <v>514</v>
          </cell>
          <cell r="R34">
            <v>512</v>
          </cell>
          <cell r="S34">
            <v>528</v>
          </cell>
          <cell r="T34">
            <v>538</v>
          </cell>
          <cell r="U34">
            <v>566</v>
          </cell>
          <cell r="V34">
            <v>554</v>
          </cell>
          <cell r="W34">
            <v>543</v>
          </cell>
          <cell r="X34">
            <v>560</v>
          </cell>
          <cell r="Y34">
            <v>545</v>
          </cell>
          <cell r="Z34">
            <v>536</v>
          </cell>
          <cell r="AA34">
            <v>525</v>
          </cell>
          <cell r="AC34">
            <v>1953</v>
          </cell>
          <cell r="AD34">
            <v>2470</v>
          </cell>
          <cell r="AE34">
            <v>2443</v>
          </cell>
          <cell r="AF34">
            <v>2422</v>
          </cell>
          <cell r="AG34">
            <v>2365</v>
          </cell>
          <cell r="AH34">
            <v>2360</v>
          </cell>
          <cell r="AI34">
            <v>2285</v>
          </cell>
          <cell r="AJ34">
            <v>2353</v>
          </cell>
          <cell r="AK34">
            <v>2346</v>
          </cell>
          <cell r="AL34">
            <v>2363</v>
          </cell>
          <cell r="AM34">
            <v>2449</v>
          </cell>
          <cell r="AN34">
            <v>2505</v>
          </cell>
          <cell r="AO34">
            <v>2510</v>
          </cell>
          <cell r="AQ34">
            <v>1953</v>
          </cell>
          <cell r="AR34">
            <v>4.2340495587236933E-3</v>
          </cell>
          <cell r="AS34">
            <v>4.2486504723346832E-3</v>
          </cell>
          <cell r="AT34">
            <v>4.31032883067267E-3</v>
          </cell>
          <cell r="AU34">
            <v>4.3345995045417016E-3</v>
          </cell>
          <cell r="AV34">
            <v>4.490916138125441E-3</v>
          </cell>
          <cell r="AW34">
            <v>4.5268008474576267E-3</v>
          </cell>
          <cell r="AX34">
            <v>4.6954631655725752E-3</v>
          </cell>
          <cell r="AY34">
            <v>4.5942307692307697E-3</v>
          </cell>
          <cell r="AZ34">
            <v>4.6527422563228185E-3</v>
          </cell>
          <cell r="BA34">
            <v>4.6550641839469605E-3</v>
          </cell>
          <cell r="BB34">
            <v>4.5049680141554379E-3</v>
          </cell>
          <cell r="BC34">
            <v>4.3959580838323353E-3</v>
          </cell>
          <cell r="BE34">
            <v>1953</v>
          </cell>
          <cell r="BF34">
            <v>6.109979633401208E-3</v>
          </cell>
          <cell r="BG34">
            <v>-1.0931174089068851E-2</v>
          </cell>
          <cell r="BH34">
            <v>-8.5959885386819312E-3</v>
          </cell>
          <cell r="BI34">
            <v>-2.3534269199009028E-2</v>
          </cell>
          <cell r="BJ34">
            <v>-2.1141649048626032E-3</v>
          </cell>
          <cell r="BK34">
            <v>-3.1779661016949179E-2</v>
          </cell>
          <cell r="BL34">
            <v>2.9759299781181525E-2</v>
          </cell>
          <cell r="BM34">
            <v>-2.9749256268593038E-3</v>
          </cell>
          <cell r="BN34">
            <v>7.2463768115942351E-3</v>
          </cell>
          <cell r="BO34">
            <v>3.6394413880660226E-2</v>
          </cell>
          <cell r="BP34">
            <v>2.2866476112699097E-2</v>
          </cell>
          <cell r="BQ34">
            <v>1.9960079840319889E-3</v>
          </cell>
          <cell r="BS34">
            <v>1953</v>
          </cell>
          <cell r="BT34">
            <v>1.03440291921249E-2</v>
          </cell>
          <cell r="BU34">
            <v>-6.6825236167341682E-3</v>
          </cell>
          <cell r="BV34">
            <v>-4.2856597080092613E-3</v>
          </cell>
          <cell r="BW34">
            <v>-1.9199669694467326E-2</v>
          </cell>
          <cell r="BX34">
            <v>2.3767512332628377E-3</v>
          </cell>
          <cell r="BY34">
            <v>-2.7252860169491553E-2</v>
          </cell>
          <cell r="BZ34">
            <v>3.4454762946754099E-2</v>
          </cell>
          <cell r="CA34">
            <v>1.6193051423714659E-3</v>
          </cell>
          <cell r="CB34">
            <v>1.1899119067917054E-2</v>
          </cell>
          <cell r="CC34">
            <v>4.1049478064607188E-2</v>
          </cell>
          <cell r="CD34">
            <v>2.7371444126854536E-2</v>
          </cell>
          <cell r="CE34">
            <v>6.3919660678643242E-3</v>
          </cell>
          <cell r="CG34">
            <v>1953</v>
          </cell>
          <cell r="CH34">
            <v>7.8502358067720879E-2</v>
          </cell>
        </row>
        <row r="35">
          <cell r="A35">
            <v>1954</v>
          </cell>
          <cell r="B35">
            <v>2551</v>
          </cell>
          <cell r="C35">
            <v>2590</v>
          </cell>
          <cell r="D35">
            <v>2639</v>
          </cell>
          <cell r="E35">
            <v>2675</v>
          </cell>
          <cell r="F35">
            <v>2706</v>
          </cell>
          <cell r="G35">
            <v>2728</v>
          </cell>
          <cell r="H35">
            <v>2821</v>
          </cell>
          <cell r="I35">
            <v>2882</v>
          </cell>
          <cell r="J35">
            <v>2874</v>
          </cell>
          <cell r="K35">
            <v>2819</v>
          </cell>
          <cell r="L35">
            <v>2862</v>
          </cell>
          <cell r="M35">
            <v>2941</v>
          </cell>
          <cell r="O35">
            <v>1954</v>
          </cell>
          <cell r="P35">
            <v>520</v>
          </cell>
          <cell r="Q35">
            <v>513</v>
          </cell>
          <cell r="R35">
            <v>503</v>
          </cell>
          <cell r="S35">
            <v>498</v>
          </cell>
          <cell r="T35">
            <v>492</v>
          </cell>
          <cell r="U35">
            <v>492</v>
          </cell>
          <cell r="V35">
            <v>476</v>
          </cell>
          <cell r="W35">
            <v>466</v>
          </cell>
          <cell r="X35">
            <v>474</v>
          </cell>
          <cell r="Y35">
            <v>485</v>
          </cell>
          <cell r="Z35">
            <v>482</v>
          </cell>
          <cell r="AA35">
            <v>469</v>
          </cell>
          <cell r="AC35">
            <v>1954</v>
          </cell>
          <cell r="AD35">
            <v>2581</v>
          </cell>
          <cell r="AE35">
            <v>2600</v>
          </cell>
          <cell r="AF35">
            <v>2659</v>
          </cell>
          <cell r="AG35">
            <v>2680</v>
          </cell>
          <cell r="AH35">
            <v>2738</v>
          </cell>
          <cell r="AI35">
            <v>2753</v>
          </cell>
          <cell r="AJ35">
            <v>2878</v>
          </cell>
          <cell r="AK35">
            <v>2829</v>
          </cell>
          <cell r="AL35">
            <v>2868</v>
          </cell>
          <cell r="AM35">
            <v>2751</v>
          </cell>
          <cell r="AN35">
            <v>2895</v>
          </cell>
          <cell r="AO35">
            <v>2982</v>
          </cell>
          <cell r="AQ35">
            <v>1954</v>
          </cell>
          <cell r="AR35">
            <v>4.4041168658698537E-3</v>
          </cell>
          <cell r="AS35">
            <v>4.289907012785742E-3</v>
          </cell>
          <cell r="AT35">
            <v>4.2545416666666669E-3</v>
          </cell>
          <cell r="AU35">
            <v>4.1749717939074844E-3</v>
          </cell>
          <cell r="AV35">
            <v>4.1397761194029844E-3</v>
          </cell>
          <cell r="AW35">
            <v>4.0850255661066467E-3</v>
          </cell>
          <cell r="AX35">
            <v>4.0646446301004962E-3</v>
          </cell>
          <cell r="AY35">
            <v>3.8887305999536713E-3</v>
          </cell>
          <cell r="AZ35">
            <v>4.0128313891834569E-3</v>
          </cell>
          <cell r="BA35">
            <v>3.9726144816364479E-3</v>
          </cell>
          <cell r="BB35">
            <v>4.1787350054525623E-3</v>
          </cell>
          <cell r="BC35">
            <v>3.9704346574553828E-3</v>
          </cell>
          <cell r="BE35">
            <v>1954</v>
          </cell>
          <cell r="BF35">
            <v>2.8286852589641365E-2</v>
          </cell>
          <cell r="BG35">
            <v>7.3614877954282232E-3</v>
          </cell>
          <cell r="BH35">
            <v>2.2692307692307789E-2</v>
          </cell>
          <cell r="BI35">
            <v>7.8977059044753606E-3</v>
          </cell>
          <cell r="BJ35">
            <v>2.1641791044776149E-2</v>
          </cell>
          <cell r="BK35">
            <v>5.4784514243972904E-3</v>
          </cell>
          <cell r="BL35">
            <v>4.5405012713403581E-2</v>
          </cell>
          <cell r="BM35">
            <v>-1.702571230020844E-2</v>
          </cell>
          <cell r="BN35">
            <v>1.3785790031813461E-2</v>
          </cell>
          <cell r="BO35">
            <v>-4.0794979079497917E-2</v>
          </cell>
          <cell r="BP35">
            <v>5.2344601962922566E-2</v>
          </cell>
          <cell r="BQ35">
            <v>3.0051813471502653E-2</v>
          </cell>
          <cell r="BS35">
            <v>1954</v>
          </cell>
          <cell r="BT35">
            <v>3.2690969455511219E-2</v>
          </cell>
          <cell r="BU35">
            <v>1.1651394808213965E-2</v>
          </cell>
          <cell r="BV35">
            <v>2.6946849358974456E-2</v>
          </cell>
          <cell r="BW35">
            <v>1.2072677698382845E-2</v>
          </cell>
          <cell r="BX35">
            <v>2.5781567164179134E-2</v>
          </cell>
          <cell r="BY35">
            <v>9.5634769905039371E-3</v>
          </cell>
          <cell r="BZ35">
            <v>4.946965734350408E-2</v>
          </cell>
          <cell r="CA35">
            <v>-1.3136981700254768E-2</v>
          </cell>
          <cell r="CB35">
            <v>1.7798621420996918E-2</v>
          </cell>
          <cell r="CC35">
            <v>-3.6822364597861472E-2</v>
          </cell>
          <cell r="CD35">
            <v>5.652333696837513E-2</v>
          </cell>
          <cell r="CE35">
            <v>3.4022248128958037E-2</v>
          </cell>
          <cell r="CG35">
            <v>1954</v>
          </cell>
          <cell r="CH35">
            <v>0.24724979066905051</v>
          </cell>
        </row>
        <row r="36">
          <cell r="A36">
            <v>1955</v>
          </cell>
          <cell r="B36">
            <v>2989</v>
          </cell>
          <cell r="C36">
            <v>3071</v>
          </cell>
          <cell r="D36">
            <v>3072</v>
          </cell>
          <cell r="E36">
            <v>3108</v>
          </cell>
          <cell r="F36">
            <v>3087</v>
          </cell>
          <cell r="G36">
            <v>3126</v>
          </cell>
          <cell r="H36">
            <v>3198</v>
          </cell>
          <cell r="I36">
            <v>3255</v>
          </cell>
          <cell r="J36">
            <v>3254</v>
          </cell>
          <cell r="K36">
            <v>3107</v>
          </cell>
          <cell r="L36">
            <v>3183</v>
          </cell>
          <cell r="M36">
            <v>3191</v>
          </cell>
          <cell r="O36">
            <v>1955</v>
          </cell>
          <cell r="P36">
            <v>461</v>
          </cell>
          <cell r="Q36">
            <v>458</v>
          </cell>
          <cell r="R36">
            <v>457</v>
          </cell>
          <cell r="S36">
            <v>456</v>
          </cell>
          <cell r="T36">
            <v>461</v>
          </cell>
          <cell r="U36">
            <v>458</v>
          </cell>
          <cell r="V36">
            <v>452</v>
          </cell>
          <cell r="W36">
            <v>445</v>
          </cell>
          <cell r="X36">
            <v>445</v>
          </cell>
          <cell r="Y36">
            <v>467</v>
          </cell>
          <cell r="Z36">
            <v>462</v>
          </cell>
          <cell r="AA36">
            <v>466</v>
          </cell>
          <cell r="AC36">
            <v>1955</v>
          </cell>
          <cell r="AD36">
            <v>3013</v>
          </cell>
          <cell r="AE36">
            <v>3105</v>
          </cell>
          <cell r="AF36">
            <v>3059</v>
          </cell>
          <cell r="AG36">
            <v>3109</v>
          </cell>
          <cell r="AH36">
            <v>3079</v>
          </cell>
          <cell r="AI36">
            <v>3132</v>
          </cell>
          <cell r="AJ36">
            <v>3266</v>
          </cell>
          <cell r="AK36">
            <v>3271</v>
          </cell>
          <cell r="AL36">
            <v>3164</v>
          </cell>
          <cell r="AM36">
            <v>3125</v>
          </cell>
          <cell r="AN36">
            <v>3204</v>
          </cell>
          <cell r="AO36">
            <v>3170</v>
          </cell>
          <cell r="AQ36">
            <v>1955</v>
          </cell>
          <cell r="AR36">
            <v>3.8506846635367764E-3</v>
          </cell>
          <cell r="AS36">
            <v>3.8901371833167382E-3</v>
          </cell>
          <cell r="AT36">
            <v>3.7678582930756846E-3</v>
          </cell>
          <cell r="AU36">
            <v>3.8608695652173914E-3</v>
          </cell>
          <cell r="AV36">
            <v>3.8144821486008362E-3</v>
          </cell>
          <cell r="AW36">
            <v>3.87492692432608E-3</v>
          </cell>
          <cell r="AX36">
            <v>3.8460408684546613E-3</v>
          </cell>
          <cell r="AY36">
            <v>3.6958435394978564E-3</v>
          </cell>
          <cell r="AZ36">
            <v>3.6890604300417813E-3</v>
          </cell>
          <cell r="BA36">
            <v>3.8215576274757686E-3</v>
          </cell>
          <cell r="BB36">
            <v>3.9214560000000002E-3</v>
          </cell>
          <cell r="BC36">
            <v>3.8675769870994592E-3</v>
          </cell>
          <cell r="BE36">
            <v>1955</v>
          </cell>
          <cell r="BF36">
            <v>1.0395707578806146E-2</v>
          </cell>
          <cell r="BG36">
            <v>3.0534351145038219E-2</v>
          </cell>
          <cell r="BH36">
            <v>-1.4814814814814836E-2</v>
          </cell>
          <cell r="BI36">
            <v>1.6345210853220049E-2</v>
          </cell>
          <cell r="BJ36">
            <v>-9.6494049533611959E-3</v>
          </cell>
          <cell r="BK36">
            <v>1.7213380967846748E-2</v>
          </cell>
          <cell r="BL36">
            <v>4.2784163473818637E-2</v>
          </cell>
          <cell r="BM36">
            <v>1.5309246785057962E-3</v>
          </cell>
          <cell r="BN36">
            <v>-3.2711708957505303E-2</v>
          </cell>
          <cell r="BO36">
            <v>-1.2326169405815435E-2</v>
          </cell>
          <cell r="BP36">
            <v>2.5279999999999969E-2</v>
          </cell>
          <cell r="BQ36">
            <v>-1.061173533083648E-2</v>
          </cell>
          <cell r="BS36">
            <v>1955</v>
          </cell>
          <cell r="BT36">
            <v>1.4246392242342922E-2</v>
          </cell>
          <cell r="BU36">
            <v>3.4424488328354957E-2</v>
          </cell>
          <cell r="BV36">
            <v>-1.1046956521739152E-2</v>
          </cell>
          <cell r="BW36">
            <v>2.0206080418437439E-2</v>
          </cell>
          <cell r="BX36">
            <v>-5.8349228047603601E-3</v>
          </cell>
          <cell r="BY36">
            <v>2.1088307892172829E-2</v>
          </cell>
          <cell r="BZ36">
            <v>4.6630204342273301E-2</v>
          </cell>
          <cell r="CA36">
            <v>5.226768218003653E-3</v>
          </cell>
          <cell r="CB36">
            <v>-2.9022648527463522E-2</v>
          </cell>
          <cell r="CC36">
            <v>-8.5046117783396658E-3</v>
          </cell>
          <cell r="CD36">
            <v>2.9201455999999969E-2</v>
          </cell>
          <cell r="CE36">
            <v>-6.7441583437370216E-3</v>
          </cell>
          <cell r="CG36">
            <v>1955</v>
          </cell>
          <cell r="CH36">
            <v>0.11261850079382962</v>
          </cell>
        </row>
        <row r="37">
          <cell r="A37">
            <v>1956</v>
          </cell>
          <cell r="B37">
            <v>3155</v>
          </cell>
          <cell r="C37">
            <v>3207</v>
          </cell>
          <cell r="D37">
            <v>3321</v>
          </cell>
          <cell r="E37">
            <v>3250</v>
          </cell>
          <cell r="F37">
            <v>3181</v>
          </cell>
          <cell r="G37">
            <v>3193</v>
          </cell>
          <cell r="H37">
            <v>3301</v>
          </cell>
          <cell r="I37">
            <v>3339</v>
          </cell>
          <cell r="J37">
            <v>3229</v>
          </cell>
          <cell r="K37">
            <v>3167</v>
          </cell>
          <cell r="L37">
            <v>3182</v>
          </cell>
          <cell r="M37">
            <v>3170</v>
          </cell>
          <cell r="O37">
            <v>1956</v>
          </cell>
          <cell r="P37">
            <v>472</v>
          </cell>
          <cell r="Q37">
            <v>468</v>
          </cell>
          <cell r="R37">
            <v>454</v>
          </cell>
          <cell r="S37">
            <v>468</v>
          </cell>
          <cell r="T37">
            <v>478</v>
          </cell>
          <cell r="U37">
            <v>477</v>
          </cell>
          <cell r="V37">
            <v>464</v>
          </cell>
          <cell r="W37">
            <v>459</v>
          </cell>
          <cell r="X37">
            <v>478</v>
          </cell>
          <cell r="Y37">
            <v>491</v>
          </cell>
          <cell r="Z37">
            <v>491</v>
          </cell>
          <cell r="AA37">
            <v>495</v>
          </cell>
          <cell r="AC37">
            <v>1956</v>
          </cell>
          <cell r="AD37">
            <v>3167</v>
          </cell>
          <cell r="AE37">
            <v>3211</v>
          </cell>
          <cell r="AF37">
            <v>3325</v>
          </cell>
          <cell r="AG37">
            <v>3217</v>
          </cell>
          <cell r="AH37">
            <v>3160</v>
          </cell>
          <cell r="AI37">
            <v>3214</v>
          </cell>
          <cell r="AJ37">
            <v>3370</v>
          </cell>
          <cell r="AK37">
            <v>3270</v>
          </cell>
          <cell r="AL37">
            <v>3153</v>
          </cell>
          <cell r="AM37">
            <v>3160</v>
          </cell>
          <cell r="AN37">
            <v>3156</v>
          </cell>
          <cell r="AO37">
            <v>3176</v>
          </cell>
          <cell r="AQ37">
            <v>1956</v>
          </cell>
          <cell r="AR37">
            <v>3.9147213459516305E-3</v>
          </cell>
          <cell r="AS37">
            <v>3.9492579728449637E-3</v>
          </cell>
          <cell r="AT37">
            <v>3.9129398941139832E-3</v>
          </cell>
          <cell r="AU37">
            <v>3.8120300751879697E-3</v>
          </cell>
          <cell r="AV37">
            <v>3.9387576416951607E-3</v>
          </cell>
          <cell r="AW37">
            <v>4.016511075949367E-3</v>
          </cell>
          <cell r="AX37">
            <v>3.971333748185024E-3</v>
          </cell>
          <cell r="AY37">
            <v>3.7898145400593469E-3</v>
          </cell>
          <cell r="AZ37">
            <v>3.9333893985728846E-3</v>
          </cell>
          <cell r="BA37">
            <v>4.1098345491066713E-3</v>
          </cell>
          <cell r="BB37">
            <v>4.1201529535864981E-3</v>
          </cell>
          <cell r="BC37">
            <v>4.143298479087453E-3</v>
          </cell>
          <cell r="BE37">
            <v>1956</v>
          </cell>
          <cell r="BF37">
            <v>-9.4637223974758378E-4</v>
          </cell>
          <cell r="BG37">
            <v>1.3893274392169142E-2</v>
          </cell>
          <cell r="BH37">
            <v>3.5502958579881616E-2</v>
          </cell>
          <cell r="BI37">
            <v>-3.2481203007518777E-2</v>
          </cell>
          <cell r="BJ37">
            <v>-1.7718371153248369E-2</v>
          </cell>
          <cell r="BK37">
            <v>1.70886075949368E-2</v>
          </cell>
          <cell r="BL37">
            <v>4.853764779091474E-2</v>
          </cell>
          <cell r="BM37">
            <v>-2.9673590504451064E-2</v>
          </cell>
          <cell r="BN37">
            <v>-3.5779816513761498E-2</v>
          </cell>
          <cell r="BO37">
            <v>2.220107833809104E-3</v>
          </cell>
          <cell r="BP37">
            <v>-1.2658227848101333E-3</v>
          </cell>
          <cell r="BQ37">
            <v>6.3371356147021718E-3</v>
          </cell>
          <cell r="BS37">
            <v>1956</v>
          </cell>
          <cell r="BT37">
            <v>2.9683491062040468E-3</v>
          </cell>
          <cell r="BU37">
            <v>1.7842532365014104E-2</v>
          </cell>
          <cell r="BV37">
            <v>3.9415898473995598E-2</v>
          </cell>
          <cell r="BW37">
            <v>-2.8669172932330809E-2</v>
          </cell>
          <cell r="BX37">
            <v>-1.3779613511553209E-2</v>
          </cell>
          <cell r="BY37">
            <v>2.1105118670886165E-2</v>
          </cell>
          <cell r="BZ37">
            <v>5.2508981539099761E-2</v>
          </cell>
          <cell r="CA37">
            <v>-2.5883775964391717E-2</v>
          </cell>
          <cell r="CB37">
            <v>-3.1846427115188612E-2</v>
          </cell>
          <cell r="CC37">
            <v>6.3299423829157753E-3</v>
          </cell>
          <cell r="CD37">
            <v>2.8543301687763648E-3</v>
          </cell>
          <cell r="CE37">
            <v>1.0480434093789626E-2</v>
          </cell>
          <cell r="CG37">
            <v>1956</v>
          </cell>
          <cell r="CH37">
            <v>5.0644464295759084E-2</v>
          </cell>
        </row>
        <row r="38">
          <cell r="A38">
            <v>1957</v>
          </cell>
          <cell r="B38">
            <v>3232</v>
          </cell>
          <cell r="C38">
            <v>3229</v>
          </cell>
          <cell r="D38">
            <v>3245</v>
          </cell>
          <cell r="E38">
            <v>3303</v>
          </cell>
          <cell r="F38">
            <v>3403</v>
          </cell>
          <cell r="G38">
            <v>3335</v>
          </cell>
          <cell r="H38">
            <v>3293</v>
          </cell>
          <cell r="I38">
            <v>3189</v>
          </cell>
          <cell r="J38">
            <v>3109</v>
          </cell>
          <cell r="K38">
            <v>3039</v>
          </cell>
          <cell r="L38">
            <v>3068</v>
          </cell>
          <cell r="M38">
            <v>3179</v>
          </cell>
          <cell r="O38">
            <v>1957</v>
          </cell>
          <cell r="P38">
            <v>487</v>
          </cell>
          <cell r="Q38">
            <v>491</v>
          </cell>
          <cell r="R38">
            <v>489</v>
          </cell>
          <cell r="S38">
            <v>488</v>
          </cell>
          <cell r="T38">
            <v>477</v>
          </cell>
          <cell r="U38">
            <v>485</v>
          </cell>
          <cell r="V38">
            <v>490</v>
          </cell>
          <cell r="W38">
            <v>505</v>
          </cell>
          <cell r="X38">
            <v>518</v>
          </cell>
          <cell r="Y38">
            <v>529</v>
          </cell>
          <cell r="Z38">
            <v>527</v>
          </cell>
          <cell r="AA38">
            <v>509</v>
          </cell>
          <cell r="AC38">
            <v>1957</v>
          </cell>
          <cell r="AD38">
            <v>3266</v>
          </cell>
          <cell r="AE38">
            <v>3233</v>
          </cell>
          <cell r="AF38">
            <v>3245</v>
          </cell>
          <cell r="AG38">
            <v>3362</v>
          </cell>
          <cell r="AH38">
            <v>3409</v>
          </cell>
          <cell r="AI38">
            <v>3253</v>
          </cell>
          <cell r="AJ38">
            <v>3251</v>
          </cell>
          <cell r="AK38">
            <v>3142</v>
          </cell>
          <cell r="AL38">
            <v>3085</v>
          </cell>
          <cell r="AM38">
            <v>3049</v>
          </cell>
          <cell r="AN38">
            <v>3166</v>
          </cell>
          <cell r="AO38">
            <v>3214</v>
          </cell>
          <cell r="AQ38">
            <v>1957</v>
          </cell>
          <cell r="AR38">
            <v>4.129890848026869E-3</v>
          </cell>
          <cell r="AS38">
            <v>4.0453128189426408E-3</v>
          </cell>
          <cell r="AT38">
            <v>4.0901252706464584E-3</v>
          </cell>
          <cell r="AU38">
            <v>4.1393528505392916E-3</v>
          </cell>
          <cell r="AV38">
            <v>4.0234756097560975E-3</v>
          </cell>
          <cell r="AW38">
            <v>3.9539332159968712E-3</v>
          </cell>
          <cell r="AX38">
            <v>4.1335433958397377E-3</v>
          </cell>
          <cell r="AY38">
            <v>4.1280759766225781E-3</v>
          </cell>
          <cell r="AZ38">
            <v>4.2713293019308292E-3</v>
          </cell>
          <cell r="BA38">
            <v>4.3426012965964347E-3</v>
          </cell>
          <cell r="BB38">
            <v>4.4190335629168036E-3</v>
          </cell>
          <cell r="BC38">
            <v>4.2590834912613184E-3</v>
          </cell>
          <cell r="BE38">
            <v>1957</v>
          </cell>
          <cell r="BF38">
            <v>2.8337531486146039E-2</v>
          </cell>
          <cell r="BG38">
            <v>-1.0104102878138344E-2</v>
          </cell>
          <cell r="BH38">
            <v>3.7117228580265671E-3</v>
          </cell>
          <cell r="BI38">
            <v>3.6055469953774955E-2</v>
          </cell>
          <cell r="BJ38">
            <v>1.3979773944081009E-2</v>
          </cell>
          <cell r="BK38">
            <v>-4.5761220299207928E-2</v>
          </cell>
          <cell r="BL38">
            <v>-6.148170919151319E-4</v>
          </cell>
          <cell r="BM38">
            <v>-3.3528145186096592E-2</v>
          </cell>
          <cell r="BN38">
            <v>-1.8141311266709148E-2</v>
          </cell>
          <cell r="BO38">
            <v>-1.1669367909238226E-2</v>
          </cell>
          <cell r="BP38">
            <v>3.8373237126926751E-2</v>
          </cell>
          <cell r="BQ38">
            <v>1.516108654453574E-2</v>
          </cell>
          <cell r="BS38">
            <v>1957</v>
          </cell>
          <cell r="BT38">
            <v>3.2467422334172907E-2</v>
          </cell>
          <cell r="BU38">
            <v>-6.0587900591957027E-3</v>
          </cell>
          <cell r="BV38">
            <v>7.8018481286730255E-3</v>
          </cell>
          <cell r="BW38">
            <v>4.0194822804314245E-2</v>
          </cell>
          <cell r="BX38">
            <v>1.8003249553837107E-2</v>
          </cell>
          <cell r="BY38">
            <v>-4.1807287083211055E-2</v>
          </cell>
          <cell r="BZ38">
            <v>3.5187263039246058E-3</v>
          </cell>
          <cell r="CA38">
            <v>-2.9400069209474015E-2</v>
          </cell>
          <cell r="CB38">
            <v>-1.386998196477832E-2</v>
          </cell>
          <cell r="CC38">
            <v>-7.3267666126417916E-3</v>
          </cell>
          <cell r="CD38">
            <v>4.2792270689843558E-2</v>
          </cell>
          <cell r="CE38">
            <v>1.942017003579706E-2</v>
          </cell>
          <cell r="CG38">
            <v>1957</v>
          </cell>
          <cell r="CH38">
            <v>6.3619214379225353E-2</v>
          </cell>
        </row>
        <row r="39">
          <cell r="A39">
            <v>1958</v>
          </cell>
          <cell r="B39">
            <v>3330</v>
          </cell>
          <cell r="C39">
            <v>3412</v>
          </cell>
          <cell r="D39">
            <v>3457</v>
          </cell>
          <cell r="E39">
            <v>3554</v>
          </cell>
          <cell r="F39">
            <v>3657</v>
          </cell>
          <cell r="G39">
            <v>3731</v>
          </cell>
          <cell r="H39">
            <v>3782</v>
          </cell>
          <cell r="I39">
            <v>3750</v>
          </cell>
          <cell r="J39">
            <v>3797</v>
          </cell>
          <cell r="K39">
            <v>3915</v>
          </cell>
          <cell r="L39">
            <v>4075</v>
          </cell>
          <cell r="M39">
            <v>4205</v>
          </cell>
          <cell r="O39">
            <v>1958</v>
          </cell>
          <cell r="P39">
            <v>487</v>
          </cell>
          <cell r="Q39">
            <v>480</v>
          </cell>
          <cell r="R39">
            <v>475</v>
          </cell>
          <cell r="S39">
            <v>462</v>
          </cell>
          <cell r="T39">
            <v>452</v>
          </cell>
          <cell r="U39">
            <v>444</v>
          </cell>
          <cell r="V39">
            <v>436</v>
          </cell>
          <cell r="W39">
            <v>440</v>
          </cell>
          <cell r="X39">
            <v>435</v>
          </cell>
          <cell r="Y39">
            <v>423</v>
          </cell>
          <cell r="Z39">
            <v>406</v>
          </cell>
          <cell r="AA39">
            <v>390</v>
          </cell>
          <cell r="AC39">
            <v>1958</v>
          </cell>
          <cell r="AD39">
            <v>3394</v>
          </cell>
          <cell r="AE39">
            <v>3427</v>
          </cell>
          <cell r="AF39">
            <v>3482</v>
          </cell>
          <cell r="AG39">
            <v>3648</v>
          </cell>
          <cell r="AH39">
            <v>3694</v>
          </cell>
          <cell r="AI39">
            <v>3744</v>
          </cell>
          <cell r="AJ39">
            <v>3771</v>
          </cell>
          <cell r="AK39">
            <v>3732</v>
          </cell>
          <cell r="AL39">
            <v>3842</v>
          </cell>
          <cell r="AM39">
            <v>3984</v>
          </cell>
          <cell r="AN39">
            <v>4075</v>
          </cell>
          <cell r="AO39">
            <v>4328</v>
          </cell>
          <cell r="AQ39">
            <v>1958</v>
          </cell>
          <cell r="AR39">
            <v>4.2048070939639083E-3</v>
          </cell>
          <cell r="AS39">
            <v>4.0212139068945196E-3</v>
          </cell>
          <cell r="AT39">
            <v>3.9929846318451515E-3</v>
          </cell>
          <cell r="AU39">
            <v>3.9296094198736356E-3</v>
          </cell>
          <cell r="AV39">
            <v>3.7759594298245615E-3</v>
          </cell>
          <cell r="AW39">
            <v>3.7370600974553328E-3</v>
          </cell>
          <cell r="AX39">
            <v>3.6702101139601141E-3</v>
          </cell>
          <cell r="AY39">
            <v>3.6462476796605679E-3</v>
          </cell>
          <cell r="AZ39">
            <v>3.6881363879957127E-3</v>
          </cell>
          <cell r="BA39">
            <v>3.5919768349817801E-3</v>
          </cell>
          <cell r="BB39">
            <v>3.4606132864792504E-3</v>
          </cell>
          <cell r="BC39">
            <v>3.3536809815950916E-3</v>
          </cell>
          <cell r="BE39">
            <v>1958</v>
          </cell>
          <cell r="BF39">
            <v>5.6004978220286272E-2</v>
          </cell>
          <cell r="BG39">
            <v>9.7230406599881913E-3</v>
          </cell>
          <cell r="BH39">
            <v>1.604902246863138E-2</v>
          </cell>
          <cell r="BI39">
            <v>4.7673750717978081E-2</v>
          </cell>
          <cell r="BJ39">
            <v>1.2609649122806932E-2</v>
          </cell>
          <cell r="BK39">
            <v>1.3535462912831697E-2</v>
          </cell>
          <cell r="BL39">
            <v>7.2115384615385469E-3</v>
          </cell>
          <cell r="BM39">
            <v>-1.0342084327764511E-2</v>
          </cell>
          <cell r="BN39">
            <v>2.9474812433011754E-2</v>
          </cell>
          <cell r="BO39">
            <v>3.6959916710046947E-2</v>
          </cell>
          <cell r="BP39">
            <v>2.2841365461847341E-2</v>
          </cell>
          <cell r="BQ39">
            <v>6.2085889570552055E-2</v>
          </cell>
          <cell r="BS39">
            <v>1958</v>
          </cell>
          <cell r="BT39">
            <v>6.0209785314250183E-2</v>
          </cell>
          <cell r="BU39">
            <v>1.3744254566882712E-2</v>
          </cell>
          <cell r="BV39">
            <v>2.004200710047653E-2</v>
          </cell>
          <cell r="BW39">
            <v>5.1603360137851717E-2</v>
          </cell>
          <cell r="BX39">
            <v>1.6385608552631492E-2</v>
          </cell>
          <cell r="BY39">
            <v>1.727252301028703E-2</v>
          </cell>
          <cell r="BZ39">
            <v>1.0881748575498661E-2</v>
          </cell>
          <cell r="CA39">
            <v>-6.6958366481039439E-3</v>
          </cell>
          <cell r="CB39">
            <v>3.3162948821007468E-2</v>
          </cell>
          <cell r="CC39">
            <v>4.0551893545028729E-2</v>
          </cell>
          <cell r="CD39">
            <v>2.6301978748326592E-2</v>
          </cell>
          <cell r="CE39">
            <v>6.543957055214715E-2</v>
          </cell>
          <cell r="CG39">
            <v>1958</v>
          </cell>
          <cell r="CH39">
            <v>0.40703604950133609</v>
          </cell>
        </row>
        <row r="40">
          <cell r="A40">
            <v>1959</v>
          </cell>
          <cell r="B40">
            <v>4396</v>
          </cell>
          <cell r="C40">
            <v>4371</v>
          </cell>
          <cell r="D40">
            <v>4506</v>
          </cell>
          <cell r="E40">
            <v>4512</v>
          </cell>
          <cell r="F40">
            <v>4430</v>
          </cell>
          <cell r="G40">
            <v>4258</v>
          </cell>
          <cell r="H40">
            <v>4421</v>
          </cell>
          <cell r="I40">
            <v>4515</v>
          </cell>
          <cell r="J40">
            <v>4359</v>
          </cell>
          <cell r="K40">
            <v>4411</v>
          </cell>
          <cell r="L40">
            <v>4371</v>
          </cell>
          <cell r="M40">
            <v>4431</v>
          </cell>
          <cell r="O40">
            <v>1959</v>
          </cell>
          <cell r="P40">
            <v>377</v>
          </cell>
          <cell r="Q40">
            <v>385</v>
          </cell>
          <cell r="R40">
            <v>377</v>
          </cell>
          <cell r="S40">
            <v>385</v>
          </cell>
          <cell r="T40">
            <v>392</v>
          </cell>
          <cell r="U40">
            <v>409</v>
          </cell>
          <cell r="V40">
            <v>394</v>
          </cell>
          <cell r="W40">
            <v>386</v>
          </cell>
          <cell r="X40">
            <v>399</v>
          </cell>
          <cell r="Y40">
            <v>396</v>
          </cell>
          <cell r="Z40">
            <v>399</v>
          </cell>
          <cell r="AA40">
            <v>400</v>
          </cell>
          <cell r="AC40">
            <v>1959</v>
          </cell>
          <cell r="AD40">
            <v>4372</v>
          </cell>
          <cell r="AE40">
            <v>4448</v>
          </cell>
          <cell r="AF40">
            <v>4479</v>
          </cell>
          <cell r="AG40">
            <v>4452</v>
          </cell>
          <cell r="AH40">
            <v>4384</v>
          </cell>
          <cell r="AI40">
            <v>4331</v>
          </cell>
          <cell r="AJ40">
            <v>4477</v>
          </cell>
          <cell r="AK40">
            <v>4541</v>
          </cell>
          <cell r="AL40">
            <v>4348</v>
          </cell>
          <cell r="AM40">
            <v>4402</v>
          </cell>
          <cell r="AN40">
            <v>4388</v>
          </cell>
          <cell r="AO40">
            <v>4474</v>
          </cell>
          <cell r="AQ40">
            <v>1959</v>
          </cell>
          <cell r="AR40">
            <v>3.1910274183610597E-3</v>
          </cell>
          <cell r="AS40">
            <v>3.2075994967978041E-3</v>
          </cell>
          <cell r="AT40">
            <v>3.1826326438848919E-3</v>
          </cell>
          <cell r="AU40">
            <v>3.2319714221924535E-3</v>
          </cell>
          <cell r="AV40">
            <v>3.2505241090146752E-3</v>
          </cell>
          <cell r="AW40">
            <v>3.3103748479318741E-3</v>
          </cell>
          <cell r="AX40">
            <v>3.3515623797429383E-3</v>
          </cell>
          <cell r="AY40">
            <v>3.2439691757873575E-3</v>
          </cell>
          <cell r="AZ40">
            <v>3.1917364016736402E-3</v>
          </cell>
          <cell r="BA40">
            <v>3.3478150873965042E-3</v>
          </cell>
          <cell r="BB40">
            <v>3.3015845070422534E-3</v>
          </cell>
          <cell r="BC40">
            <v>3.3659981768459431E-3</v>
          </cell>
          <cell r="BE40">
            <v>1959</v>
          </cell>
          <cell r="BF40">
            <v>1.0166358595194103E-2</v>
          </cell>
          <cell r="BG40">
            <v>1.7383348581884617E-2</v>
          </cell>
          <cell r="BH40">
            <v>6.9694244604316946E-3</v>
          </cell>
          <cell r="BI40">
            <v>-6.0281312793034614E-3</v>
          </cell>
          <cell r="BJ40">
            <v>-1.5274034141958714E-2</v>
          </cell>
          <cell r="BK40">
            <v>-1.2089416058394198E-2</v>
          </cell>
          <cell r="BL40">
            <v>3.3710459478180521E-2</v>
          </cell>
          <cell r="BM40">
            <v>1.4295287022559666E-2</v>
          </cell>
          <cell r="BN40">
            <v>-4.2501651618586211E-2</v>
          </cell>
          <cell r="BO40">
            <v>1.2419503219871286E-2</v>
          </cell>
          <cell r="BP40">
            <v>-3.180372557928246E-3</v>
          </cell>
          <cell r="BQ40">
            <v>1.9598906107566094E-2</v>
          </cell>
          <cell r="BS40">
            <v>1959</v>
          </cell>
          <cell r="BT40">
            <v>1.3357386013555163E-2</v>
          </cell>
          <cell r="BU40">
            <v>2.0590948078682419E-2</v>
          </cell>
          <cell r="BV40">
            <v>1.0152057104316586E-2</v>
          </cell>
          <cell r="BW40">
            <v>-2.7961598571110079E-3</v>
          </cell>
          <cell r="BX40">
            <v>-1.2023510032944039E-2</v>
          </cell>
          <cell r="BY40">
            <v>-8.7790412104623242E-3</v>
          </cell>
          <cell r="BZ40">
            <v>3.7062021857923462E-2</v>
          </cell>
          <cell r="CA40">
            <v>1.7539256198347022E-2</v>
          </cell>
          <cell r="CB40">
            <v>-3.9309915216912572E-2</v>
          </cell>
          <cell r="CC40">
            <v>1.576731830726779E-2</v>
          </cell>
          <cell r="CD40">
            <v>1.2121194911400741E-4</v>
          </cell>
          <cell r="CE40">
            <v>2.2964904284412037E-2</v>
          </cell>
          <cell r="CG40">
            <v>1959</v>
          </cell>
          <cell r="CH40">
            <v>7.4852697950339442E-2</v>
          </cell>
        </row>
        <row r="41">
          <cell r="A41">
            <v>1960</v>
          </cell>
          <cell r="B41">
            <v>4450</v>
          </cell>
          <cell r="C41">
            <v>4438</v>
          </cell>
          <cell r="D41">
            <v>4460</v>
          </cell>
          <cell r="E41">
            <v>4553</v>
          </cell>
          <cell r="F41">
            <v>4575</v>
          </cell>
          <cell r="G41">
            <v>4735</v>
          </cell>
          <cell r="H41">
            <v>4802</v>
          </cell>
          <cell r="I41">
            <v>4865</v>
          </cell>
          <cell r="J41">
            <v>4864</v>
          </cell>
          <cell r="K41">
            <v>4734</v>
          </cell>
          <cell r="L41">
            <v>4783</v>
          </cell>
          <cell r="M41">
            <v>4978</v>
          </cell>
          <cell r="O41">
            <v>1960</v>
          </cell>
          <cell r="P41">
            <v>403</v>
          </cell>
          <cell r="Q41">
            <v>405</v>
          </cell>
          <cell r="R41">
            <v>404</v>
          </cell>
          <cell r="S41">
            <v>396</v>
          </cell>
          <cell r="T41">
            <v>395</v>
          </cell>
          <cell r="U41">
            <v>383</v>
          </cell>
          <cell r="V41">
            <v>378</v>
          </cell>
          <cell r="W41">
            <v>375</v>
          </cell>
          <cell r="X41">
            <v>382</v>
          </cell>
          <cell r="Y41">
            <v>391</v>
          </cell>
          <cell r="Z41">
            <v>387</v>
          </cell>
          <cell r="AA41">
            <v>372</v>
          </cell>
          <cell r="AC41">
            <v>1960</v>
          </cell>
          <cell r="AD41">
            <v>4411</v>
          </cell>
          <cell r="AE41">
            <v>4476</v>
          </cell>
          <cell r="AF41">
            <v>4524</v>
          </cell>
          <cell r="AG41">
            <v>4543</v>
          </cell>
          <cell r="AH41">
            <v>4634</v>
          </cell>
          <cell r="AI41">
            <v>4808</v>
          </cell>
          <cell r="AJ41">
            <v>4745</v>
          </cell>
          <cell r="AK41">
            <v>4968</v>
          </cell>
          <cell r="AL41">
            <v>4697</v>
          </cell>
          <cell r="AM41">
            <v>4676</v>
          </cell>
          <cell r="AN41">
            <v>4841</v>
          </cell>
          <cell r="AO41">
            <v>5176</v>
          </cell>
          <cell r="AQ41">
            <v>1960</v>
          </cell>
          <cell r="AR41">
            <v>3.340318134406199E-3</v>
          </cell>
          <cell r="AS41">
            <v>3.3956585808206752E-3</v>
          </cell>
          <cell r="AT41">
            <v>3.3546321120047663E-3</v>
          </cell>
          <cell r="AU41">
            <v>3.3211538461538461E-3</v>
          </cell>
          <cell r="AV41">
            <v>3.3148525203609948E-3</v>
          </cell>
          <cell r="AW41">
            <v>3.2612303985038124E-3</v>
          </cell>
          <cell r="AX41">
            <v>3.1460690515806989E-3</v>
          </cell>
          <cell r="AY41">
            <v>3.2040305584826135E-3</v>
          </cell>
          <cell r="AZ41">
            <v>3.1166935050993025E-3</v>
          </cell>
          <cell r="BA41">
            <v>3.2840004258037048E-3</v>
          </cell>
          <cell r="BB41">
            <v>3.2987970487596235E-3</v>
          </cell>
          <cell r="BC41">
            <v>3.1877298078909315E-3</v>
          </cell>
          <cell r="BE41">
            <v>1960</v>
          </cell>
          <cell r="BF41">
            <v>-1.4081358962896751E-2</v>
          </cell>
          <cell r="BG41">
            <v>1.4735887553842586E-2</v>
          </cell>
          <cell r="BH41">
            <v>1.072386058981234E-2</v>
          </cell>
          <cell r="BI41">
            <v>4.1998231653403995E-3</v>
          </cell>
          <cell r="BJ41">
            <v>2.003081664098616E-2</v>
          </cell>
          <cell r="BK41">
            <v>3.7548554164868353E-2</v>
          </cell>
          <cell r="BL41">
            <v>-1.3103161397670537E-2</v>
          </cell>
          <cell r="BM41">
            <v>4.6996838777660699E-2</v>
          </cell>
          <cell r="BN41">
            <v>-5.4549114331723048E-2</v>
          </cell>
          <cell r="BO41">
            <v>-4.4709388971684305E-3</v>
          </cell>
          <cell r="BP41">
            <v>3.5286569717707383E-2</v>
          </cell>
          <cell r="BQ41">
            <v>6.9200578392893952E-2</v>
          </cell>
          <cell r="BS41">
            <v>1960</v>
          </cell>
          <cell r="BT41">
            <v>-1.0741040828490551E-2</v>
          </cell>
          <cell r="BU41">
            <v>1.8131546134663262E-2</v>
          </cell>
          <cell r="BV41">
            <v>1.4078492701817106E-2</v>
          </cell>
          <cell r="BW41">
            <v>7.5209770114942455E-3</v>
          </cell>
          <cell r="BX41">
            <v>2.3345669161347154E-2</v>
          </cell>
          <cell r="BY41">
            <v>4.0809784563372163E-2</v>
          </cell>
          <cell r="BZ41">
            <v>-9.9570923460898381E-3</v>
          </cell>
          <cell r="CA41">
            <v>5.020086933614331E-2</v>
          </cell>
          <cell r="CB41">
            <v>-5.1432420826623748E-2</v>
          </cell>
          <cell r="CC41">
            <v>-1.1869384713647257E-3</v>
          </cell>
          <cell r="CD41">
            <v>3.8585366766467004E-2</v>
          </cell>
          <cell r="CE41">
            <v>7.2388308200784887E-2</v>
          </cell>
          <cell r="CG41">
            <v>1960</v>
          </cell>
          <cell r="CH41">
            <v>0.20255909579249631</v>
          </cell>
        </row>
        <row r="42">
          <cell r="A42">
            <v>1961</v>
          </cell>
          <cell r="B42">
            <v>5273</v>
          </cell>
          <cell r="C42">
            <v>5564</v>
          </cell>
          <cell r="D42">
            <v>5706</v>
          </cell>
          <cell r="E42">
            <v>5909</v>
          </cell>
          <cell r="F42">
            <v>5959</v>
          </cell>
          <cell r="G42">
            <v>5843</v>
          </cell>
          <cell r="H42">
            <v>5942</v>
          </cell>
          <cell r="I42">
            <v>6119</v>
          </cell>
          <cell r="J42">
            <v>6219</v>
          </cell>
          <cell r="K42">
            <v>6415</v>
          </cell>
          <cell r="L42">
            <v>6719</v>
          </cell>
          <cell r="M42">
            <v>6577</v>
          </cell>
          <cell r="O42">
            <v>1961</v>
          </cell>
          <cell r="P42">
            <v>358</v>
          </cell>
          <cell r="Q42">
            <v>344</v>
          </cell>
          <cell r="R42">
            <v>337</v>
          </cell>
          <cell r="S42">
            <v>326</v>
          </cell>
          <cell r="T42">
            <v>323</v>
          </cell>
          <cell r="U42">
            <v>331</v>
          </cell>
          <cell r="V42">
            <v>326</v>
          </cell>
          <cell r="W42">
            <v>317</v>
          </cell>
          <cell r="X42">
            <v>314</v>
          </cell>
          <cell r="Y42">
            <v>307</v>
          </cell>
          <cell r="Z42">
            <v>295</v>
          </cell>
          <cell r="AA42">
            <v>305</v>
          </cell>
          <cell r="AC42">
            <v>1961</v>
          </cell>
          <cell r="AD42">
            <v>5481</v>
          </cell>
          <cell r="AE42">
            <v>5661</v>
          </cell>
          <cell r="AF42">
            <v>5826</v>
          </cell>
          <cell r="AG42">
            <v>5873</v>
          </cell>
          <cell r="AH42">
            <v>5935</v>
          </cell>
          <cell r="AI42">
            <v>5784</v>
          </cell>
          <cell r="AJ42">
            <v>6013</v>
          </cell>
          <cell r="AK42">
            <v>6270</v>
          </cell>
          <cell r="AL42">
            <v>6212</v>
          </cell>
          <cell r="AM42">
            <v>6494</v>
          </cell>
          <cell r="AN42">
            <v>6695</v>
          </cell>
          <cell r="AO42">
            <v>6483</v>
          </cell>
          <cell r="AQ42">
            <v>1961</v>
          </cell>
          <cell r="AR42">
            <v>3.0392420144255534E-3</v>
          </cell>
          <cell r="AS42">
            <v>2.9100772365140185E-3</v>
          </cell>
          <cell r="AT42">
            <v>2.8306571277159514E-3</v>
          </cell>
          <cell r="AU42">
            <v>2.7553696075065799E-3</v>
          </cell>
          <cell r="AV42">
            <v>2.7310815029229808E-3</v>
          </cell>
          <cell r="AW42">
            <v>2.7155756809884865E-3</v>
          </cell>
          <cell r="AX42">
            <v>2.7908771323190409E-3</v>
          </cell>
          <cell r="AY42">
            <v>2.6882352125949332E-3</v>
          </cell>
          <cell r="AZ42">
            <v>2.5953827751196172E-3</v>
          </cell>
          <cell r="BA42">
            <v>2.641936306074265E-3</v>
          </cell>
          <cell r="BB42">
            <v>2.5435081100503025E-3</v>
          </cell>
          <cell r="BC42">
            <v>2.4968695543938261E-3</v>
          </cell>
          <cell r="BE42">
            <v>1961</v>
          </cell>
          <cell r="BF42">
            <v>5.8925811437403386E-2</v>
          </cell>
          <cell r="BG42">
            <v>3.284072249589487E-2</v>
          </cell>
          <cell r="BH42">
            <v>2.9146793852676156E-2</v>
          </cell>
          <cell r="BI42">
            <v>8.0672845863372089E-3</v>
          </cell>
          <cell r="BJ42">
            <v>1.0556785288608816E-2</v>
          </cell>
          <cell r="BK42">
            <v>-2.5442291491154179E-2</v>
          </cell>
          <cell r="BL42">
            <v>3.959197786998625E-2</v>
          </cell>
          <cell r="BM42">
            <v>4.2740728421752916E-2</v>
          </cell>
          <cell r="BN42">
            <v>-9.2503987240829533E-3</v>
          </cell>
          <cell r="BO42">
            <v>4.5396007726979937E-2</v>
          </cell>
          <cell r="BP42">
            <v>3.095164767477665E-2</v>
          </cell>
          <cell r="BQ42">
            <v>-3.1665421956684092E-2</v>
          </cell>
          <cell r="BS42">
            <v>1961</v>
          </cell>
          <cell r="BT42">
            <v>6.1965053451828941E-2</v>
          </cell>
          <cell r="BU42">
            <v>3.575079973240889E-2</v>
          </cell>
          <cell r="BV42">
            <v>3.1977450980392105E-2</v>
          </cell>
          <cell r="BW42">
            <v>1.0822654193843789E-2</v>
          </cell>
          <cell r="BX42">
            <v>1.3287866791531797E-2</v>
          </cell>
          <cell r="BY42">
            <v>-2.2726715810165693E-2</v>
          </cell>
          <cell r="BZ42">
            <v>4.2382855002305292E-2</v>
          </cell>
          <cell r="CA42">
            <v>4.5428963634347848E-2</v>
          </cell>
          <cell r="CB42">
            <v>-6.6550159489633361E-3</v>
          </cell>
          <cell r="CC42">
            <v>4.8037944033054204E-2</v>
          </cell>
          <cell r="CD42">
            <v>3.3495155784826952E-2</v>
          </cell>
          <cell r="CE42">
            <v>-2.9168552402290267E-2</v>
          </cell>
          <cell r="CG42">
            <v>1961</v>
          </cell>
          <cell r="CH42">
            <v>0.29333408888403745</v>
          </cell>
        </row>
        <row r="43">
          <cell r="A43">
            <v>1962</v>
          </cell>
          <cell r="B43">
            <v>6269</v>
          </cell>
          <cell r="C43">
            <v>6370</v>
          </cell>
          <cell r="D43">
            <v>6451</v>
          </cell>
          <cell r="E43">
            <v>6386</v>
          </cell>
          <cell r="F43">
            <v>5884</v>
          </cell>
          <cell r="G43">
            <v>5332</v>
          </cell>
          <cell r="H43">
            <v>5551</v>
          </cell>
          <cell r="I43">
            <v>5696</v>
          </cell>
          <cell r="J43">
            <v>5696</v>
          </cell>
          <cell r="K43">
            <v>5563</v>
          </cell>
          <cell r="L43">
            <v>5769</v>
          </cell>
          <cell r="M43">
            <v>6024</v>
          </cell>
          <cell r="O43">
            <v>1962</v>
          </cell>
          <cell r="P43">
            <v>320</v>
          </cell>
          <cell r="Q43">
            <v>316</v>
          </cell>
          <cell r="R43">
            <v>313</v>
          </cell>
          <cell r="S43">
            <v>316</v>
          </cell>
          <cell r="T43">
            <v>346</v>
          </cell>
          <cell r="U43">
            <v>384</v>
          </cell>
          <cell r="V43">
            <v>371</v>
          </cell>
          <cell r="W43">
            <v>361</v>
          </cell>
          <cell r="X43">
            <v>362</v>
          </cell>
          <cell r="Y43">
            <v>370</v>
          </cell>
          <cell r="Z43">
            <v>354</v>
          </cell>
          <cell r="AA43">
            <v>343</v>
          </cell>
          <cell r="AC43">
            <v>1962</v>
          </cell>
          <cell r="AD43">
            <v>6229</v>
          </cell>
          <cell r="AE43">
            <v>6399</v>
          </cell>
          <cell r="AF43">
            <v>6434</v>
          </cell>
          <cell r="AG43">
            <v>6190</v>
          </cell>
          <cell r="AH43">
            <v>5609</v>
          </cell>
          <cell r="AI43">
            <v>5285</v>
          </cell>
          <cell r="AJ43">
            <v>5632</v>
          </cell>
          <cell r="AK43">
            <v>5768</v>
          </cell>
          <cell r="AL43">
            <v>5558</v>
          </cell>
          <cell r="AM43">
            <v>5533</v>
          </cell>
          <cell r="AN43">
            <v>5941</v>
          </cell>
          <cell r="AO43">
            <v>6109</v>
          </cell>
          <cell r="AQ43">
            <v>1962</v>
          </cell>
          <cell r="AR43">
            <v>2.5786415754023343E-3</v>
          </cell>
          <cell r="AS43">
            <v>2.6929416171670149E-3</v>
          </cell>
          <cell r="AT43">
            <v>2.6295293535448247E-3</v>
          </cell>
          <cell r="AU43">
            <v>2.6136877007563982E-3</v>
          </cell>
          <cell r="AV43">
            <v>2.740796984383414E-3</v>
          </cell>
          <cell r="AW43">
            <v>3.0419682652879304E-3</v>
          </cell>
          <cell r="AX43">
            <v>3.2472737306843266E-3</v>
          </cell>
          <cell r="AY43">
            <v>3.0425189393939391E-3</v>
          </cell>
          <cell r="AZ43">
            <v>2.9790106333795656E-3</v>
          </cell>
          <cell r="BA43">
            <v>3.086107112870337E-3</v>
          </cell>
          <cell r="BB43">
            <v>3.0758268570395806E-3</v>
          </cell>
          <cell r="BC43">
            <v>2.8982662851371826E-3</v>
          </cell>
          <cell r="BE43">
            <v>1962</v>
          </cell>
          <cell r="BF43">
            <v>-3.917939225667133E-2</v>
          </cell>
          <cell r="BG43">
            <v>2.7291700112377582E-2</v>
          </cell>
          <cell r="BH43">
            <v>5.4696046257227682E-3</v>
          </cell>
          <cell r="BI43">
            <v>-3.7923531240286024E-2</v>
          </cell>
          <cell r="BJ43">
            <v>-9.3861066235864321E-2</v>
          </cell>
          <cell r="BK43">
            <v>-5.776430736316629E-2</v>
          </cell>
          <cell r="BL43">
            <v>6.5657521286660359E-2</v>
          </cell>
          <cell r="BM43">
            <v>2.4147727272727293E-2</v>
          </cell>
          <cell r="BN43">
            <v>-3.6407766990291246E-2</v>
          </cell>
          <cell r="BO43">
            <v>-4.4980208708168545E-3</v>
          </cell>
          <cell r="BP43">
            <v>7.3739381890475242E-2</v>
          </cell>
          <cell r="BQ43">
            <v>2.8278067665376216E-2</v>
          </cell>
          <cell r="BS43">
            <v>1962</v>
          </cell>
          <cell r="BT43">
            <v>-3.6600750681268994E-2</v>
          </cell>
          <cell r="BU43">
            <v>2.9984641729544598E-2</v>
          </cell>
          <cell r="BV43">
            <v>8.099133979267592E-3</v>
          </cell>
          <cell r="BW43">
            <v>-3.5309843539529623E-2</v>
          </cell>
          <cell r="BX43">
            <v>-9.1120269251480909E-2</v>
          </cell>
          <cell r="BY43">
            <v>-5.472233909787836E-2</v>
          </cell>
          <cell r="BZ43">
            <v>6.8904795017344686E-2</v>
          </cell>
          <cell r="CA43">
            <v>2.7190246212121232E-2</v>
          </cell>
          <cell r="CB43">
            <v>-3.3428756356911678E-2</v>
          </cell>
          <cell r="CC43">
            <v>-1.4119137579465175E-3</v>
          </cell>
          <cell r="CD43">
            <v>7.6815208747514824E-2</v>
          </cell>
          <cell r="CE43">
            <v>3.1176333950513398E-2</v>
          </cell>
          <cell r="CG43">
            <v>1962</v>
          </cell>
          <cell r="CH43">
            <v>-2.4385525819510034E-2</v>
          </cell>
        </row>
        <row r="44">
          <cell r="A44">
            <v>1963</v>
          </cell>
          <cell r="B44">
            <v>6335</v>
          </cell>
          <cell r="C44">
            <v>6407</v>
          </cell>
          <cell r="D44">
            <v>6335</v>
          </cell>
          <cell r="E44">
            <v>6464</v>
          </cell>
          <cell r="F44">
            <v>6552</v>
          </cell>
          <cell r="G44">
            <v>6487</v>
          </cell>
          <cell r="H44">
            <v>6447</v>
          </cell>
          <cell r="I44">
            <v>6657</v>
          </cell>
          <cell r="J44">
            <v>6709</v>
          </cell>
          <cell r="K44">
            <v>6555</v>
          </cell>
          <cell r="L44">
            <v>6481</v>
          </cell>
          <cell r="M44">
            <v>6564</v>
          </cell>
          <cell r="O44">
            <v>1963</v>
          </cell>
          <cell r="P44">
            <v>330</v>
          </cell>
          <cell r="Q44">
            <v>326</v>
          </cell>
          <cell r="R44">
            <v>330</v>
          </cell>
          <cell r="S44">
            <v>324</v>
          </cell>
          <cell r="T44">
            <v>322</v>
          </cell>
          <cell r="U44">
            <v>328</v>
          </cell>
          <cell r="V44">
            <v>331</v>
          </cell>
          <cell r="W44">
            <v>323</v>
          </cell>
          <cell r="X44">
            <v>324</v>
          </cell>
          <cell r="Y44">
            <v>334</v>
          </cell>
          <cell r="Z44">
            <v>341</v>
          </cell>
          <cell r="AA44">
            <v>337</v>
          </cell>
          <cell r="AC44">
            <v>1963</v>
          </cell>
          <cell r="AD44">
            <v>6432</v>
          </cell>
          <cell r="AE44">
            <v>6282</v>
          </cell>
          <cell r="AF44">
            <v>6381</v>
          </cell>
          <cell r="AG44">
            <v>6512</v>
          </cell>
          <cell r="AH44">
            <v>6540</v>
          </cell>
          <cell r="AI44">
            <v>6442</v>
          </cell>
          <cell r="AJ44">
            <v>6503</v>
          </cell>
          <cell r="AK44">
            <v>6761</v>
          </cell>
          <cell r="AL44">
            <v>6568</v>
          </cell>
          <cell r="AM44">
            <v>6528</v>
          </cell>
          <cell r="AN44">
            <v>6456</v>
          </cell>
          <cell r="AO44">
            <v>6642</v>
          </cell>
          <cell r="AQ44">
            <v>1963</v>
          </cell>
          <cell r="AR44">
            <v>2.8517351448682274E-3</v>
          </cell>
          <cell r="AS44">
            <v>2.706107483416252E-3</v>
          </cell>
          <cell r="AT44">
            <v>2.7732012098057941E-3</v>
          </cell>
          <cell r="AU44">
            <v>2.735119887165021E-3</v>
          </cell>
          <cell r="AV44">
            <v>2.6998157248157247E-3</v>
          </cell>
          <cell r="AW44">
            <v>2.7111824668705404E-3</v>
          </cell>
          <cell r="AX44">
            <v>2.7604742316050916E-3</v>
          </cell>
          <cell r="AY44">
            <v>2.7554090419806242E-3</v>
          </cell>
          <cell r="AZ44">
            <v>2.6792338411477591E-3</v>
          </cell>
          <cell r="BA44">
            <v>2.7778242996345918E-3</v>
          </cell>
          <cell r="BB44">
            <v>2.8212073631535949E-3</v>
          </cell>
          <cell r="BC44">
            <v>2.8553128872366791E-3</v>
          </cell>
          <cell r="BE44">
            <v>1963</v>
          </cell>
          <cell r="BF44">
            <v>5.2872810607300647E-2</v>
          </cell>
          <cell r="BG44">
            <v>-2.332089552238803E-2</v>
          </cell>
          <cell r="BH44">
            <v>1.5759312320916985E-2</v>
          </cell>
          <cell r="BI44">
            <v>2.0529697539570568E-2</v>
          </cell>
          <cell r="BJ44">
            <v>4.2997542997542659E-3</v>
          </cell>
          <cell r="BK44">
            <v>-1.4984709480122316E-2</v>
          </cell>
          <cell r="BL44">
            <v>9.469108972368856E-3</v>
          </cell>
          <cell r="BM44">
            <v>3.9673996616945928E-2</v>
          </cell>
          <cell r="BN44">
            <v>-2.8546073066114452E-2</v>
          </cell>
          <cell r="BO44">
            <v>-6.0901339829476653E-3</v>
          </cell>
          <cell r="BP44">
            <v>-1.1029411764705843E-2</v>
          </cell>
          <cell r="BQ44">
            <v>2.8810408921932984E-2</v>
          </cell>
          <cell r="BS44">
            <v>1963</v>
          </cell>
          <cell r="BT44">
            <v>5.5724545752168876E-2</v>
          </cell>
          <cell r="BU44">
            <v>-2.0614788038971779E-2</v>
          </cell>
          <cell r="BV44">
            <v>1.8532513530722779E-2</v>
          </cell>
          <cell r="BW44">
            <v>2.3264817426735588E-2</v>
          </cell>
          <cell r="BX44">
            <v>6.9995700245699902E-3</v>
          </cell>
          <cell r="BY44">
            <v>-1.2273527013251776E-2</v>
          </cell>
          <cell r="BZ44">
            <v>1.2229583203973948E-2</v>
          </cell>
          <cell r="CA44">
            <v>4.2429405658926556E-2</v>
          </cell>
          <cell r="CB44">
            <v>-2.5866839224966694E-2</v>
          </cell>
          <cell r="CC44">
            <v>-3.3123096833130735E-3</v>
          </cell>
          <cell r="CD44">
            <v>-8.2082044015522482E-3</v>
          </cell>
          <cell r="CE44">
            <v>3.1665721809169663E-2</v>
          </cell>
          <cell r="CG44">
            <v>1963</v>
          </cell>
          <cell r="CH44">
            <v>0.12355850961220316</v>
          </cell>
        </row>
        <row r="45">
          <cell r="A45">
            <v>1964</v>
          </cell>
          <cell r="B45">
            <v>6726</v>
          </cell>
          <cell r="C45">
            <v>6720</v>
          </cell>
          <cell r="D45">
            <v>6678</v>
          </cell>
          <cell r="E45">
            <v>6730</v>
          </cell>
          <cell r="F45">
            <v>6729</v>
          </cell>
          <cell r="G45">
            <v>6746</v>
          </cell>
          <cell r="H45">
            <v>7035</v>
          </cell>
          <cell r="I45">
            <v>7117</v>
          </cell>
          <cell r="J45">
            <v>7207</v>
          </cell>
          <cell r="K45">
            <v>7337</v>
          </cell>
          <cell r="L45">
            <v>7439</v>
          </cell>
          <cell r="M45">
            <v>7424</v>
          </cell>
          <cell r="O45">
            <v>1964</v>
          </cell>
          <cell r="P45">
            <v>331</v>
          </cell>
          <cell r="Q45">
            <v>333</v>
          </cell>
          <cell r="R45">
            <v>337</v>
          </cell>
          <cell r="S45">
            <v>335</v>
          </cell>
          <cell r="T45">
            <v>336</v>
          </cell>
          <cell r="U45">
            <v>336</v>
          </cell>
          <cell r="V45">
            <v>323</v>
          </cell>
          <cell r="W45">
            <v>321</v>
          </cell>
          <cell r="X45">
            <v>320</v>
          </cell>
          <cell r="Y45">
            <v>316</v>
          </cell>
          <cell r="Z45">
            <v>314</v>
          </cell>
          <cell r="AA45">
            <v>318</v>
          </cell>
          <cell r="AC45">
            <v>1964</v>
          </cell>
          <cell r="AD45">
            <v>6708</v>
          </cell>
          <cell r="AE45">
            <v>6711</v>
          </cell>
          <cell r="AF45">
            <v>6669</v>
          </cell>
          <cell r="AG45">
            <v>6695</v>
          </cell>
          <cell r="AH45">
            <v>6698</v>
          </cell>
          <cell r="AI45">
            <v>6836</v>
          </cell>
          <cell r="AJ45">
            <v>7139</v>
          </cell>
          <cell r="AK45">
            <v>7142</v>
          </cell>
          <cell r="AL45">
            <v>7244</v>
          </cell>
          <cell r="AM45">
            <v>7344</v>
          </cell>
          <cell r="AN45">
            <v>7408</v>
          </cell>
          <cell r="AO45">
            <v>7452</v>
          </cell>
          <cell r="AQ45">
            <v>1964</v>
          </cell>
          <cell r="AR45">
            <v>2.7932174043962662E-3</v>
          </cell>
          <cell r="AS45">
            <v>2.7799642218246869E-3</v>
          </cell>
          <cell r="AT45">
            <v>2.7945239159588736E-3</v>
          </cell>
          <cell r="AU45">
            <v>2.817201479482181E-3</v>
          </cell>
          <cell r="AV45">
            <v>2.8142195668409259E-3</v>
          </cell>
          <cell r="AW45">
            <v>2.8200656912511198E-3</v>
          </cell>
          <cell r="AX45">
            <v>2.7700226740784086E-3</v>
          </cell>
          <cell r="AY45">
            <v>2.6667565485362097E-3</v>
          </cell>
          <cell r="AZ45">
            <v>2.6909362456828153E-3</v>
          </cell>
          <cell r="BA45">
            <v>2.6671406221240568E-3</v>
          </cell>
          <cell r="BB45">
            <v>2.6505151597676106E-3</v>
          </cell>
          <cell r="BC45">
            <v>2.6557235421166307E-3</v>
          </cell>
          <cell r="BE45">
            <v>1964</v>
          </cell>
          <cell r="BF45">
            <v>9.936766034327027E-3</v>
          </cell>
          <cell r="BG45">
            <v>4.4722719141332412E-4</v>
          </cell>
          <cell r="BH45">
            <v>-6.258381761287457E-3</v>
          </cell>
          <cell r="BI45">
            <v>3.8986354775829568E-3</v>
          </cell>
          <cell r="BJ45">
            <v>4.4809559372671615E-4</v>
          </cell>
          <cell r="BK45">
            <v>2.0603165123917577E-2</v>
          </cell>
          <cell r="BL45">
            <v>4.4324166179052105E-2</v>
          </cell>
          <cell r="BM45">
            <v>4.202269225381805E-4</v>
          </cell>
          <cell r="BN45">
            <v>1.4281713805656571E-2</v>
          </cell>
          <cell r="BO45">
            <v>1.3804527885146411E-2</v>
          </cell>
          <cell r="BP45">
            <v>8.7145969498909626E-3</v>
          </cell>
          <cell r="BQ45">
            <v>5.9395248380129662E-3</v>
          </cell>
          <cell r="BS45">
            <v>1964</v>
          </cell>
          <cell r="BT45">
            <v>1.2729983438723294E-2</v>
          </cell>
          <cell r="BU45">
            <v>3.227191413238011E-3</v>
          </cell>
          <cell r="BV45">
            <v>-3.4638578453285835E-3</v>
          </cell>
          <cell r="BW45">
            <v>6.7158369570651383E-3</v>
          </cell>
          <cell r="BX45">
            <v>3.2623151605676421E-3</v>
          </cell>
          <cell r="BY45">
            <v>2.3423230815168696E-2</v>
          </cell>
          <cell r="BZ45">
            <v>4.7094188853130513E-2</v>
          </cell>
          <cell r="CA45">
            <v>3.0869834710743902E-3</v>
          </cell>
          <cell r="CB45">
            <v>1.6972650051339386E-2</v>
          </cell>
          <cell r="CC45">
            <v>1.6471668507270467E-2</v>
          </cell>
          <cell r="CD45">
            <v>1.1365112109658574E-2</v>
          </cell>
          <cell r="CE45">
            <v>8.5952483801295977E-3</v>
          </cell>
          <cell r="CG45">
            <v>1964</v>
          </cell>
          <cell r="CH45">
            <v>0.15908816113778812</v>
          </cell>
        </row>
        <row r="46">
          <cell r="A46">
            <v>1965</v>
          </cell>
          <cell r="B46">
            <v>7587</v>
          </cell>
          <cell r="C46">
            <v>7704</v>
          </cell>
          <cell r="D46">
            <v>7692</v>
          </cell>
          <cell r="E46">
            <v>7724</v>
          </cell>
          <cell r="F46">
            <v>7750</v>
          </cell>
          <cell r="G46">
            <v>7419</v>
          </cell>
          <cell r="H46">
            <v>7463</v>
          </cell>
          <cell r="I46">
            <v>7471</v>
          </cell>
          <cell r="J46">
            <v>7610</v>
          </cell>
          <cell r="K46">
            <v>7669</v>
          </cell>
          <cell r="L46">
            <v>7672</v>
          </cell>
          <cell r="M46">
            <v>7539</v>
          </cell>
          <cell r="O46">
            <v>1965</v>
          </cell>
          <cell r="P46">
            <v>315</v>
          </cell>
          <cell r="Q46">
            <v>312</v>
          </cell>
          <cell r="R46">
            <v>315</v>
          </cell>
          <cell r="S46">
            <v>316</v>
          </cell>
          <cell r="T46">
            <v>315</v>
          </cell>
          <cell r="U46">
            <v>331</v>
          </cell>
          <cell r="V46">
            <v>331</v>
          </cell>
          <cell r="W46">
            <v>333</v>
          </cell>
          <cell r="X46">
            <v>329</v>
          </cell>
          <cell r="Y46">
            <v>327</v>
          </cell>
          <cell r="Z46">
            <v>329</v>
          </cell>
          <cell r="AA46">
            <v>339</v>
          </cell>
          <cell r="AC46">
            <v>1965</v>
          </cell>
          <cell r="AD46">
            <v>7708</v>
          </cell>
          <cell r="AE46">
            <v>7695</v>
          </cell>
          <cell r="AF46">
            <v>7680</v>
          </cell>
          <cell r="AG46">
            <v>7744</v>
          </cell>
          <cell r="AH46">
            <v>7659</v>
          </cell>
          <cell r="AI46">
            <v>7378</v>
          </cell>
          <cell r="AJ46">
            <v>7435</v>
          </cell>
          <cell r="AK46">
            <v>7486</v>
          </cell>
          <cell r="AL46">
            <v>7610</v>
          </cell>
          <cell r="AM46">
            <v>7688</v>
          </cell>
          <cell r="AN46">
            <v>7578</v>
          </cell>
          <cell r="AO46">
            <v>7551</v>
          </cell>
          <cell r="AQ46">
            <v>1965</v>
          </cell>
          <cell r="AR46">
            <v>2.6725543478260871E-3</v>
          </cell>
          <cell r="AS46">
            <v>2.5986507524649715E-3</v>
          </cell>
          <cell r="AT46">
            <v>2.6239766081871344E-3</v>
          </cell>
          <cell r="AU46">
            <v>2.648420138888889E-3</v>
          </cell>
          <cell r="AV46">
            <v>2.6270338326446281E-3</v>
          </cell>
          <cell r="AW46">
            <v>2.6718990729860293E-3</v>
          </cell>
          <cell r="AX46">
            <v>2.790111367127496E-3</v>
          </cell>
          <cell r="AY46">
            <v>2.7884364492266308E-3</v>
          </cell>
          <cell r="AZ46">
            <v>2.7870803277228605E-3</v>
          </cell>
          <cell r="BA46">
            <v>2.7461268068331144E-3</v>
          </cell>
          <cell r="BB46">
            <v>2.7359608047173084E-3</v>
          </cell>
          <cell r="BC46">
            <v>2.8104612034837691E-3</v>
          </cell>
          <cell r="BE46">
            <v>1965</v>
          </cell>
          <cell r="BF46">
            <v>3.4353193773483559E-2</v>
          </cell>
          <cell r="BG46">
            <v>-1.6865594187857047E-3</v>
          </cell>
          <cell r="BH46">
            <v>-1.9493177387914784E-3</v>
          </cell>
          <cell r="BI46">
            <v>8.3333333333333037E-3</v>
          </cell>
          <cell r="BJ46">
            <v>-1.0976239669421517E-2</v>
          </cell>
          <cell r="BK46">
            <v>-3.6688862775819286E-2</v>
          </cell>
          <cell r="BL46">
            <v>7.7256709135267165E-3</v>
          </cell>
          <cell r="BM46">
            <v>6.859448554135783E-3</v>
          </cell>
          <cell r="BN46">
            <v>1.6564253272775886E-2</v>
          </cell>
          <cell r="BO46">
            <v>1.0249671484888312E-2</v>
          </cell>
          <cell r="BP46">
            <v>-1.4308012486992761E-2</v>
          </cell>
          <cell r="BQ46">
            <v>-3.5629453681710332E-3</v>
          </cell>
          <cell r="BS46">
            <v>1965</v>
          </cell>
          <cell r="BT46">
            <v>3.7025748121309647E-2</v>
          </cell>
          <cell r="BU46">
            <v>9.120913336792668E-4</v>
          </cell>
          <cell r="BV46">
            <v>6.7465886939565602E-4</v>
          </cell>
          <cell r="BW46">
            <v>1.0981753472222192E-2</v>
          </cell>
          <cell r="BX46">
            <v>-8.3492058367768893E-3</v>
          </cell>
          <cell r="BY46">
            <v>-3.4016963702833254E-2</v>
          </cell>
          <cell r="BZ46">
            <v>1.0515782280654213E-2</v>
          </cell>
          <cell r="CA46">
            <v>9.6478850033624129E-3</v>
          </cell>
          <cell r="CB46">
            <v>1.9351333600498746E-2</v>
          </cell>
          <cell r="CC46">
            <v>1.2995798291721426E-2</v>
          </cell>
          <cell r="CD46">
            <v>-1.1572051682275451E-2</v>
          </cell>
          <cell r="CE46">
            <v>-7.5248416468726414E-4</v>
          </cell>
          <cell r="CG46">
            <v>1965</v>
          </cell>
          <cell r="CH46">
            <v>4.6676882888610383E-2</v>
          </cell>
        </row>
        <row r="47">
          <cell r="A47">
            <v>1966</v>
          </cell>
          <cell r="B47">
            <v>7450</v>
          </cell>
          <cell r="C47">
            <v>7187</v>
          </cell>
          <cell r="D47">
            <v>6921</v>
          </cell>
          <cell r="E47">
            <v>7006</v>
          </cell>
          <cell r="F47">
            <v>6849</v>
          </cell>
          <cell r="G47">
            <v>6751</v>
          </cell>
          <cell r="H47">
            <v>6730</v>
          </cell>
          <cell r="I47">
            <v>6341</v>
          </cell>
          <cell r="J47">
            <v>6311</v>
          </cell>
          <cell r="K47">
            <v>6541</v>
          </cell>
          <cell r="L47">
            <v>6882</v>
          </cell>
          <cell r="M47">
            <v>6886</v>
          </cell>
          <cell r="O47">
            <v>1966</v>
          </cell>
          <cell r="P47">
            <v>347</v>
          </cell>
          <cell r="Q47">
            <v>361</v>
          </cell>
          <cell r="R47">
            <v>378</v>
          </cell>
          <cell r="S47">
            <v>375</v>
          </cell>
          <cell r="T47">
            <v>383</v>
          </cell>
          <cell r="U47">
            <v>391</v>
          </cell>
          <cell r="V47">
            <v>393</v>
          </cell>
          <cell r="W47">
            <v>423</v>
          </cell>
          <cell r="X47">
            <v>424</v>
          </cell>
          <cell r="Y47">
            <v>413</v>
          </cell>
          <cell r="Z47">
            <v>394</v>
          </cell>
          <cell r="AA47">
            <v>398</v>
          </cell>
          <cell r="AC47">
            <v>1966</v>
          </cell>
          <cell r="AD47">
            <v>7305</v>
          </cell>
          <cell r="AE47">
            <v>6981</v>
          </cell>
          <cell r="AF47">
            <v>6928</v>
          </cell>
          <cell r="AG47">
            <v>7025</v>
          </cell>
          <cell r="AH47">
            <v>6795</v>
          </cell>
          <cell r="AI47">
            <v>6650</v>
          </cell>
          <cell r="AJ47">
            <v>6634</v>
          </cell>
          <cell r="AK47">
            <v>6031</v>
          </cell>
          <cell r="AL47">
            <v>6295</v>
          </cell>
          <cell r="AM47">
            <v>6883</v>
          </cell>
          <cell r="AN47">
            <v>6808</v>
          </cell>
          <cell r="AO47">
            <v>6935</v>
          </cell>
          <cell r="AQ47">
            <v>1966</v>
          </cell>
          <cell r="AR47">
            <v>2.8529885666357655E-3</v>
          </cell>
          <cell r="AS47">
            <v>2.9597387634040613E-3</v>
          </cell>
          <cell r="AT47">
            <v>3.122926514825956E-3</v>
          </cell>
          <cell r="AU47">
            <v>3.1601833140877597E-3</v>
          </cell>
          <cell r="AV47">
            <v>3.1117046263345193E-3</v>
          </cell>
          <cell r="AW47">
            <v>3.2372344861417708E-3</v>
          </cell>
          <cell r="AX47">
            <v>3.3143984962406016E-3</v>
          </cell>
          <cell r="AY47">
            <v>3.3693133855893882E-3</v>
          </cell>
          <cell r="AZ47">
            <v>3.6973746752887856E-3</v>
          </cell>
          <cell r="BA47">
            <v>3.5761622981202008E-3</v>
          </cell>
          <cell r="BB47">
            <v>3.2828563126543657E-3</v>
          </cell>
          <cell r="BC47">
            <v>3.3546660791226009E-3</v>
          </cell>
          <cell r="BE47">
            <v>1966</v>
          </cell>
          <cell r="BF47">
            <v>-3.2578466428287656E-2</v>
          </cell>
          <cell r="BG47">
            <v>-4.4353182751539988E-2</v>
          </cell>
          <cell r="BH47">
            <v>-7.5920355249964322E-3</v>
          </cell>
          <cell r="BI47">
            <v>1.4001154734410992E-2</v>
          </cell>
          <cell r="BJ47">
            <v>-3.2740213523131723E-2</v>
          </cell>
          <cell r="BK47">
            <v>-2.1339220014716664E-2</v>
          </cell>
          <cell r="BL47">
            <v>-2.4060150375939671E-3</v>
          </cell>
          <cell r="BM47">
            <v>-9.0895387398251426E-2</v>
          </cell>
          <cell r="BN47">
            <v>4.3773835184878207E-2</v>
          </cell>
          <cell r="BO47">
            <v>9.3407466243049964E-2</v>
          </cell>
          <cell r="BP47">
            <v>-1.089641144849629E-2</v>
          </cell>
          <cell r="BQ47">
            <v>1.865452408930679E-2</v>
          </cell>
          <cell r="BS47">
            <v>1966</v>
          </cell>
          <cell r="BT47">
            <v>-2.9725477861651889E-2</v>
          </cell>
          <cell r="BU47">
            <v>-4.1393443988135929E-2</v>
          </cell>
          <cell r="BV47">
            <v>-4.4691090101704762E-3</v>
          </cell>
          <cell r="BW47">
            <v>1.7161338048498752E-2</v>
          </cell>
          <cell r="BX47">
            <v>-2.9628508896797204E-2</v>
          </cell>
          <cell r="BY47">
            <v>-1.8101985528574893E-2</v>
          </cell>
          <cell r="BZ47">
            <v>9.0838345864663458E-4</v>
          </cell>
          <cell r="CA47">
            <v>-8.7526074012662033E-2</v>
          </cell>
          <cell r="CB47">
            <v>4.7471209860166994E-2</v>
          </cell>
          <cell r="CC47">
            <v>9.6983628541170167E-2</v>
          </cell>
          <cell r="CD47">
            <v>-7.6135551358419247E-3</v>
          </cell>
          <cell r="CE47">
            <v>2.200919016842939E-2</v>
          </cell>
          <cell r="CG47">
            <v>1966</v>
          </cell>
          <cell r="CH47">
            <v>-4.4838796334756736E-2</v>
          </cell>
        </row>
        <row r="48">
          <cell r="A48">
            <v>1967</v>
          </cell>
          <cell r="B48">
            <v>7063</v>
          </cell>
          <cell r="C48">
            <v>7045</v>
          </cell>
          <cell r="D48">
            <v>7003</v>
          </cell>
          <cell r="E48">
            <v>7170</v>
          </cell>
          <cell r="F48">
            <v>7070</v>
          </cell>
          <cell r="G48">
            <v>6739</v>
          </cell>
          <cell r="H48">
            <v>6777</v>
          </cell>
          <cell r="I48">
            <v>6803</v>
          </cell>
          <cell r="J48">
            <v>6745</v>
          </cell>
          <cell r="K48">
            <v>6493</v>
          </cell>
          <cell r="L48">
            <v>6348</v>
          </cell>
          <cell r="M48">
            <v>6461</v>
          </cell>
          <cell r="O48">
            <v>1967</v>
          </cell>
          <cell r="P48">
            <v>392</v>
          </cell>
          <cell r="Q48">
            <v>393</v>
          </cell>
          <cell r="R48">
            <v>399</v>
          </cell>
          <cell r="S48">
            <v>393</v>
          </cell>
          <cell r="T48">
            <v>403</v>
          </cell>
          <cell r="U48">
            <v>422</v>
          </cell>
          <cell r="V48">
            <v>420</v>
          </cell>
          <cell r="W48">
            <v>422</v>
          </cell>
          <cell r="X48">
            <v>427</v>
          </cell>
          <cell r="Y48">
            <v>445</v>
          </cell>
          <cell r="Z48">
            <v>459</v>
          </cell>
          <cell r="AA48">
            <v>453</v>
          </cell>
          <cell r="AC48">
            <v>1967</v>
          </cell>
          <cell r="AD48">
            <v>7100</v>
          </cell>
          <cell r="AE48">
            <v>6966</v>
          </cell>
          <cell r="AF48">
            <v>7080</v>
          </cell>
          <cell r="AG48">
            <v>7200</v>
          </cell>
          <cell r="AH48">
            <v>6812</v>
          </cell>
          <cell r="AI48">
            <v>6699</v>
          </cell>
          <cell r="AJ48">
            <v>6812</v>
          </cell>
          <cell r="AK48">
            <v>6744</v>
          </cell>
          <cell r="AL48">
            <v>6695</v>
          </cell>
          <cell r="AM48">
            <v>6288</v>
          </cell>
          <cell r="AN48">
            <v>6448</v>
          </cell>
          <cell r="AO48">
            <v>6608</v>
          </cell>
          <cell r="AQ48">
            <v>1967</v>
          </cell>
          <cell r="AR48">
            <v>3.3269598654169668E-3</v>
          </cell>
          <cell r="AS48">
            <v>3.2496302816901407E-3</v>
          </cell>
          <cell r="AT48">
            <v>3.3426607809359746E-3</v>
          </cell>
          <cell r="AU48">
            <v>3.3166313559322034E-3</v>
          </cell>
          <cell r="AV48">
            <v>3.2976967592592593E-3</v>
          </cell>
          <cell r="AW48">
            <v>3.4789807202975139E-3</v>
          </cell>
          <cell r="AX48">
            <v>3.5407523510971785E-3</v>
          </cell>
          <cell r="AY48">
            <v>3.5120204541006068E-3</v>
          </cell>
          <cell r="AZ48">
            <v>3.5588609628311586E-3</v>
          </cell>
          <cell r="BA48">
            <v>3.5964463529997511E-3</v>
          </cell>
          <cell r="BB48">
            <v>3.8614980916030534E-3</v>
          </cell>
          <cell r="BC48">
            <v>3.7826108870967746E-3</v>
          </cell>
          <cell r="BE48">
            <v>1967</v>
          </cell>
          <cell r="BF48">
            <v>2.3792357606344572E-2</v>
          </cell>
          <cell r="BG48">
            <v>-1.8873239436619671E-2</v>
          </cell>
          <cell r="BH48">
            <v>1.6365202411714019E-2</v>
          </cell>
          <cell r="BI48">
            <v>1.6949152542372836E-2</v>
          </cell>
          <cell r="BJ48">
            <v>-5.3888888888888875E-2</v>
          </cell>
          <cell r="BK48">
            <v>-1.6588373458602423E-2</v>
          </cell>
          <cell r="BL48">
            <v>1.6868189281982415E-2</v>
          </cell>
          <cell r="BM48">
            <v>-9.9823840281855203E-3</v>
          </cell>
          <cell r="BN48">
            <v>-7.2657176749703067E-3</v>
          </cell>
          <cell r="BO48">
            <v>-6.0791635548917089E-2</v>
          </cell>
          <cell r="BP48">
            <v>2.5445292620865034E-2</v>
          </cell>
          <cell r="BQ48">
            <v>2.4813895781637729E-2</v>
          </cell>
          <cell r="BS48">
            <v>1967</v>
          </cell>
          <cell r="BT48">
            <v>2.711931747176154E-2</v>
          </cell>
          <cell r="BU48">
            <v>-1.5623609154929531E-2</v>
          </cell>
          <cell r="BV48">
            <v>1.9707863192649992E-2</v>
          </cell>
          <cell r="BW48">
            <v>2.026578389830504E-2</v>
          </cell>
          <cell r="BX48">
            <v>-5.0591192129629613E-2</v>
          </cell>
          <cell r="BY48">
            <v>-1.3109392738304909E-2</v>
          </cell>
          <cell r="BZ48">
            <v>2.0408941633079596E-2</v>
          </cell>
          <cell r="CA48">
            <v>-6.4703635740849131E-3</v>
          </cell>
          <cell r="CB48">
            <v>-3.7068567121391481E-3</v>
          </cell>
          <cell r="CC48">
            <v>-5.7195189195917338E-2</v>
          </cell>
          <cell r="CD48">
            <v>2.9306790712468087E-2</v>
          </cell>
          <cell r="CE48">
            <v>2.8596506668734503E-2</v>
          </cell>
          <cell r="CG48">
            <v>1967</v>
          </cell>
          <cell r="CH48">
            <v>-6.318177817666526E-3</v>
          </cell>
        </row>
        <row r="49">
          <cell r="A49">
            <v>1968</v>
          </cell>
          <cell r="B49">
            <v>6802</v>
          </cell>
          <cell r="C49">
            <v>6561</v>
          </cell>
          <cell r="D49">
            <v>6262</v>
          </cell>
          <cell r="E49">
            <v>6366</v>
          </cell>
          <cell r="F49">
            <v>6292</v>
          </cell>
          <cell r="G49">
            <v>6521</v>
          </cell>
          <cell r="H49">
            <v>6755</v>
          </cell>
          <cell r="I49">
            <v>6660</v>
          </cell>
          <cell r="J49">
            <v>6677</v>
          </cell>
          <cell r="K49">
            <v>6693</v>
          </cell>
          <cell r="L49">
            <v>7059</v>
          </cell>
          <cell r="M49">
            <v>7054</v>
          </cell>
          <cell r="O49">
            <v>1968</v>
          </cell>
          <cell r="P49">
            <v>435</v>
          </cell>
          <cell r="Q49">
            <v>450</v>
          </cell>
          <cell r="R49">
            <v>472</v>
          </cell>
          <cell r="S49">
            <v>464</v>
          </cell>
          <cell r="T49">
            <v>472</v>
          </cell>
          <cell r="U49">
            <v>457</v>
          </cell>
          <cell r="V49">
            <v>440</v>
          </cell>
          <cell r="W49">
            <v>449</v>
          </cell>
          <cell r="X49">
            <v>449</v>
          </cell>
          <cell r="Y49">
            <v>450</v>
          </cell>
          <cell r="Z49">
            <v>428</v>
          </cell>
          <cell r="AA49">
            <v>431</v>
          </cell>
          <cell r="AC49">
            <v>1968</v>
          </cell>
          <cell r="AD49">
            <v>6638</v>
          </cell>
          <cell r="AE49">
            <v>6459</v>
          </cell>
          <cell r="AF49">
            <v>6177</v>
          </cell>
          <cell r="AG49">
            <v>6322</v>
          </cell>
          <cell r="AH49">
            <v>6258</v>
          </cell>
          <cell r="AI49">
            <v>6738</v>
          </cell>
          <cell r="AJ49">
            <v>6666</v>
          </cell>
          <cell r="AK49">
            <v>6644</v>
          </cell>
          <cell r="AL49">
            <v>6685</v>
          </cell>
          <cell r="AM49">
            <v>6717</v>
          </cell>
          <cell r="AN49">
            <v>7217</v>
          </cell>
          <cell r="AO49">
            <v>6969</v>
          </cell>
          <cell r="AQ49">
            <v>1968</v>
          </cell>
          <cell r="AR49">
            <v>3.7314240314769973E-3</v>
          </cell>
          <cell r="AS49">
            <v>3.7065004519433566E-3</v>
          </cell>
          <cell r="AT49">
            <v>3.8133663621819688E-3</v>
          </cell>
          <cell r="AU49">
            <v>3.9849765258215958E-3</v>
          </cell>
          <cell r="AV49">
            <v>3.9146683538964465E-3</v>
          </cell>
          <cell r="AW49">
            <v>3.9683831362522636E-3</v>
          </cell>
          <cell r="AX49">
            <v>3.6759176808152765E-3</v>
          </cell>
          <cell r="AY49">
            <v>3.7382988298829884E-3</v>
          </cell>
          <cell r="AZ49">
            <v>3.7602511037527599E-3</v>
          </cell>
          <cell r="BA49">
            <v>3.7544876589379206E-3</v>
          </cell>
          <cell r="BB49">
            <v>3.7482655947595651E-3</v>
          </cell>
          <cell r="BC49">
            <v>3.5105468569581076E-3</v>
          </cell>
          <cell r="BE49">
            <v>1968</v>
          </cell>
          <cell r="BF49">
            <v>4.5399515738497875E-3</v>
          </cell>
          <cell r="BG49">
            <v>-2.696595360048204E-2</v>
          </cell>
          <cell r="BH49">
            <v>-4.3660009289363644E-2</v>
          </cell>
          <cell r="BI49">
            <v>2.3474178403755763E-2</v>
          </cell>
          <cell r="BJ49">
            <v>-1.0123378677633688E-2</v>
          </cell>
          <cell r="BK49">
            <v>7.6701821668264669E-2</v>
          </cell>
          <cell r="BL49">
            <v>-1.0685663401602818E-2</v>
          </cell>
          <cell r="BM49">
            <v>-3.3003300330033403E-3</v>
          </cell>
          <cell r="BN49">
            <v>6.1709813365442567E-3</v>
          </cell>
          <cell r="BO49">
            <v>4.7868362004488407E-3</v>
          </cell>
          <cell r="BP49">
            <v>7.443799315170474E-2</v>
          </cell>
          <cell r="BQ49">
            <v>-3.4363308854094554E-2</v>
          </cell>
          <cell r="BS49">
            <v>1968</v>
          </cell>
          <cell r="BT49">
            <v>8.2713756053267844E-3</v>
          </cell>
          <cell r="BU49">
            <v>-2.3259453148538684E-2</v>
          </cell>
          <cell r="BV49">
            <v>-3.9846642927181673E-2</v>
          </cell>
          <cell r="BW49">
            <v>2.7459154929577359E-2</v>
          </cell>
          <cell r="BX49">
            <v>-6.2087103237372411E-3</v>
          </cell>
          <cell r="BY49">
            <v>8.0670204804516935E-2</v>
          </cell>
          <cell r="BZ49">
            <v>-7.009745720787542E-3</v>
          </cell>
          <cell r="CA49">
            <v>4.3796879687964816E-4</v>
          </cell>
          <cell r="CB49">
            <v>9.9312324402970158E-3</v>
          </cell>
          <cell r="CC49">
            <v>8.5413238593867614E-3</v>
          </cell>
          <cell r="CD49">
            <v>7.8186258746464302E-2</v>
          </cell>
          <cell r="CE49">
            <v>-3.0852761997136446E-2</v>
          </cell>
          <cell r="CG49">
            <v>1968</v>
          </cell>
          <cell r="CH49">
            <v>0.10320036473271621</v>
          </cell>
        </row>
        <row r="50">
          <cell r="A50">
            <v>1969</v>
          </cell>
          <cell r="B50">
            <v>6865</v>
          </cell>
          <cell r="C50">
            <v>6924</v>
          </cell>
          <cell r="D50">
            <v>6607</v>
          </cell>
          <cell r="E50">
            <v>6563</v>
          </cell>
          <cell r="F50">
            <v>6691</v>
          </cell>
          <cell r="G50">
            <v>6329</v>
          </cell>
          <cell r="H50">
            <v>6132</v>
          </cell>
          <cell r="I50">
            <v>5920</v>
          </cell>
          <cell r="J50">
            <v>5984</v>
          </cell>
          <cell r="K50">
            <v>5880</v>
          </cell>
          <cell r="L50">
            <v>5946</v>
          </cell>
          <cell r="M50">
            <v>5528</v>
          </cell>
          <cell r="O50">
            <v>1969</v>
          </cell>
          <cell r="P50">
            <v>445</v>
          </cell>
          <cell r="Q50">
            <v>440</v>
          </cell>
          <cell r="R50">
            <v>462</v>
          </cell>
          <cell r="S50">
            <v>465</v>
          </cell>
          <cell r="T50">
            <v>459</v>
          </cell>
          <cell r="U50">
            <v>483</v>
          </cell>
          <cell r="V50">
            <v>498</v>
          </cell>
          <cell r="W50">
            <v>518</v>
          </cell>
          <cell r="X50">
            <v>529</v>
          </cell>
          <cell r="Y50">
            <v>526</v>
          </cell>
          <cell r="Z50">
            <v>521</v>
          </cell>
          <cell r="AA50">
            <v>561</v>
          </cell>
          <cell r="AC50">
            <v>1969</v>
          </cell>
          <cell r="AD50">
            <v>7061</v>
          </cell>
          <cell r="AE50">
            <v>6660</v>
          </cell>
          <cell r="AF50">
            <v>6571</v>
          </cell>
          <cell r="AG50">
            <v>6637</v>
          </cell>
          <cell r="AH50">
            <v>6607</v>
          </cell>
          <cell r="AI50">
            <v>6240</v>
          </cell>
          <cell r="AJ50">
            <v>5988</v>
          </cell>
          <cell r="AK50">
            <v>5894</v>
          </cell>
          <cell r="AL50">
            <v>5648</v>
          </cell>
          <cell r="AM50">
            <v>6073</v>
          </cell>
          <cell r="AN50">
            <v>5690</v>
          </cell>
          <cell r="AO50">
            <v>5609</v>
          </cell>
          <cell r="AQ50">
            <v>1969</v>
          </cell>
          <cell r="AR50">
            <v>3.6529930166929736E-3</v>
          </cell>
          <cell r="AS50">
            <v>3.5955247132134259E-3</v>
          </cell>
          <cell r="AT50">
            <v>3.8193618618618621E-3</v>
          </cell>
          <cell r="AU50">
            <v>3.870282301019632E-3</v>
          </cell>
          <cell r="AV50">
            <v>3.8561209883983729E-3</v>
          </cell>
          <cell r="AW50">
            <v>3.8556417436052671E-3</v>
          </cell>
          <cell r="AX50">
            <v>4.0781730769230773E-3</v>
          </cell>
          <cell r="AY50">
            <v>4.2676464039189486E-3</v>
          </cell>
          <cell r="AZ50">
            <v>4.4756475511819934E-3</v>
          </cell>
          <cell r="BA50">
            <v>4.563385269121813E-3</v>
          </cell>
          <cell r="BB50">
            <v>4.2508727152972174E-3</v>
          </cell>
          <cell r="BC50">
            <v>4.541898066783831E-3</v>
          </cell>
          <cell r="BE50">
            <v>1969</v>
          </cell>
          <cell r="BF50">
            <v>1.3201320132013139E-2</v>
          </cell>
          <cell r="BG50">
            <v>-5.6790822829627552E-2</v>
          </cell>
          <cell r="BH50">
            <v>-1.3363363363363412E-2</v>
          </cell>
          <cell r="BI50">
            <v>1.0044133313042103E-2</v>
          </cell>
          <cell r="BJ50">
            <v>-4.5201145095675743E-3</v>
          </cell>
          <cell r="BK50">
            <v>-5.55471469653398E-2</v>
          </cell>
          <cell r="BL50">
            <v>-4.0384615384615352E-2</v>
          </cell>
          <cell r="BM50">
            <v>-1.5698062792251166E-2</v>
          </cell>
          <cell r="BN50">
            <v>-4.1737360027146231E-2</v>
          </cell>
          <cell r="BO50">
            <v>7.5247875354107707E-2</v>
          </cell>
          <cell r="BP50">
            <v>-6.3066029968714021E-2</v>
          </cell>
          <cell r="BQ50">
            <v>-1.4235500878734597E-2</v>
          </cell>
          <cell r="BS50">
            <v>1969</v>
          </cell>
          <cell r="BT50">
            <v>1.6854313148706113E-2</v>
          </cell>
          <cell r="BU50">
            <v>-5.3195298116414123E-2</v>
          </cell>
          <cell r="BV50">
            <v>-9.5440015015015502E-3</v>
          </cell>
          <cell r="BW50">
            <v>1.3914415614061735E-2</v>
          </cell>
          <cell r="BX50">
            <v>-6.6399352116920142E-4</v>
          </cell>
          <cell r="BY50">
            <v>-5.1691505221734532E-2</v>
          </cell>
          <cell r="BZ50">
            <v>-3.6306442307692276E-2</v>
          </cell>
          <cell r="CA50">
            <v>-1.1430416388332218E-2</v>
          </cell>
          <cell r="CB50">
            <v>-3.7261712475964236E-2</v>
          </cell>
          <cell r="CC50">
            <v>7.9811260623229519E-2</v>
          </cell>
          <cell r="CD50">
            <v>-5.8815157253416801E-2</v>
          </cell>
          <cell r="CE50">
            <v>-9.6936028119507661E-3</v>
          </cell>
          <cell r="CG50">
            <v>1969</v>
          </cell>
          <cell r="CH50">
            <v>-0.15420793493426432</v>
          </cell>
        </row>
        <row r="51">
          <cell r="A51">
            <v>1970</v>
          </cell>
          <cell r="B51">
            <v>5572</v>
          </cell>
          <cell r="C51">
            <v>5524</v>
          </cell>
          <cell r="D51">
            <v>5904</v>
          </cell>
          <cell r="E51">
            <v>5719</v>
          </cell>
          <cell r="F51">
            <v>5115</v>
          </cell>
          <cell r="G51">
            <v>4922</v>
          </cell>
          <cell r="H51">
            <v>5091</v>
          </cell>
          <cell r="I51">
            <v>5262</v>
          </cell>
          <cell r="J51">
            <v>5444</v>
          </cell>
          <cell r="K51">
            <v>5337</v>
          </cell>
          <cell r="L51">
            <v>5486</v>
          </cell>
          <cell r="M51">
            <v>5996</v>
          </cell>
          <cell r="O51">
            <v>1970</v>
          </cell>
          <cell r="P51">
            <v>561</v>
          </cell>
          <cell r="Q51">
            <v>564</v>
          </cell>
          <cell r="R51">
            <v>528</v>
          </cell>
          <cell r="S51">
            <v>548</v>
          </cell>
          <cell r="T51">
            <v>617</v>
          </cell>
          <cell r="U51">
            <v>637</v>
          </cell>
          <cell r="V51">
            <v>625</v>
          </cell>
          <cell r="W51">
            <v>603</v>
          </cell>
          <cell r="X51">
            <v>582</v>
          </cell>
          <cell r="Y51">
            <v>594</v>
          </cell>
          <cell r="Z51">
            <v>580</v>
          </cell>
          <cell r="AA51">
            <v>532</v>
          </cell>
          <cell r="AC51">
            <v>1970</v>
          </cell>
          <cell r="AD51">
            <v>5329</v>
          </cell>
          <cell r="AE51">
            <v>5864</v>
          </cell>
          <cell r="AF51">
            <v>5974</v>
          </cell>
          <cell r="AG51">
            <v>5393</v>
          </cell>
          <cell r="AH51">
            <v>5089</v>
          </cell>
          <cell r="AI51">
            <v>4767</v>
          </cell>
          <cell r="AJ51">
            <v>5204</v>
          </cell>
          <cell r="AK51">
            <v>5480</v>
          </cell>
          <cell r="AL51">
            <v>5391</v>
          </cell>
          <cell r="AM51">
            <v>5284</v>
          </cell>
          <cell r="AN51">
            <v>5773</v>
          </cell>
          <cell r="AO51">
            <v>6171</v>
          </cell>
          <cell r="AQ51">
            <v>1970</v>
          </cell>
          <cell r="AR51">
            <v>4.6441611695489391E-3</v>
          </cell>
          <cell r="AS51">
            <v>4.8719834865828485E-3</v>
          </cell>
          <cell r="AT51">
            <v>4.4300136425648017E-3</v>
          </cell>
          <cell r="AU51">
            <v>4.3717386452404869E-3</v>
          </cell>
          <cell r="AV51">
            <v>4.8766224735768589E-3</v>
          </cell>
          <cell r="AW51">
            <v>5.1341357175607519E-3</v>
          </cell>
          <cell r="AX51">
            <v>5.5623295573736103E-3</v>
          </cell>
          <cell r="AY51">
            <v>5.081004996156803E-3</v>
          </cell>
          <cell r="AZ51">
            <v>4.8181386861313865E-3</v>
          </cell>
          <cell r="BA51">
            <v>4.9004173622704504E-3</v>
          </cell>
          <cell r="BB51">
            <v>5.0181049709815805E-3</v>
          </cell>
          <cell r="BC51">
            <v>4.6045845603094864E-3</v>
          </cell>
          <cell r="BE51">
            <v>1970</v>
          </cell>
          <cell r="BF51">
            <v>-4.9919771795328916E-2</v>
          </cell>
          <cell r="BG51">
            <v>0.10039407018202295</v>
          </cell>
          <cell r="BH51">
            <v>1.8758526603001258E-2</v>
          </cell>
          <cell r="BI51">
            <v>-9.7254770672915991E-2</v>
          </cell>
          <cell r="BJ51">
            <v>-5.6369367698868911E-2</v>
          </cell>
          <cell r="BK51">
            <v>-6.3273727647867983E-2</v>
          </cell>
          <cell r="BL51">
            <v>9.1671911055170918E-2</v>
          </cell>
          <cell r="BM51">
            <v>5.303612605687924E-2</v>
          </cell>
          <cell r="BN51">
            <v>-1.6240875912408748E-2</v>
          </cell>
          <cell r="BO51">
            <v>-1.9847894639213548E-2</v>
          </cell>
          <cell r="BP51">
            <v>9.2543527630582822E-2</v>
          </cell>
          <cell r="BQ51">
            <v>6.8941624805127333E-2</v>
          </cell>
          <cell r="BS51">
            <v>1970</v>
          </cell>
          <cell r="BT51">
            <v>-4.5275610625779977E-2</v>
          </cell>
          <cell r="BU51">
            <v>0.10526605366860581</v>
          </cell>
          <cell r="BV51">
            <v>2.3188540245566061E-2</v>
          </cell>
          <cell r="BW51">
            <v>-9.2883032027675505E-2</v>
          </cell>
          <cell r="BX51">
            <v>-5.1492745225292055E-2</v>
          </cell>
          <cell r="BY51">
            <v>-5.8139591930307231E-2</v>
          </cell>
          <cell r="BZ51">
            <v>9.7234240612544529E-2</v>
          </cell>
          <cell r="CA51">
            <v>5.8117131053036043E-2</v>
          </cell>
          <cell r="CB51">
            <v>-1.142273722627736E-2</v>
          </cell>
          <cell r="CC51">
            <v>-1.4947477276943098E-2</v>
          </cell>
          <cell r="CD51">
            <v>9.7561632601564405E-2</v>
          </cell>
          <cell r="CE51">
            <v>7.3546209365436821E-2</v>
          </cell>
          <cell r="CG51">
            <v>1970</v>
          </cell>
          <cell r="CH51">
            <v>0.16558451108022787</v>
          </cell>
        </row>
        <row r="52">
          <cell r="A52">
            <v>1971</v>
          </cell>
          <cell r="B52">
            <v>6343</v>
          </cell>
          <cell r="C52">
            <v>6249</v>
          </cell>
          <cell r="D52">
            <v>6242</v>
          </cell>
          <cell r="E52">
            <v>6206</v>
          </cell>
          <cell r="F52">
            <v>5920</v>
          </cell>
          <cell r="G52">
            <v>5790</v>
          </cell>
          <cell r="H52">
            <v>6008</v>
          </cell>
          <cell r="I52">
            <v>5751</v>
          </cell>
          <cell r="J52">
            <v>5648</v>
          </cell>
          <cell r="K52">
            <v>5741</v>
          </cell>
          <cell r="L52">
            <v>5586</v>
          </cell>
          <cell r="M52">
            <v>5707</v>
          </cell>
          <cell r="O52">
            <v>1971</v>
          </cell>
          <cell r="P52">
            <v>504</v>
          </cell>
          <cell r="Q52">
            <v>511</v>
          </cell>
          <cell r="R52">
            <v>516</v>
          </cell>
          <cell r="S52">
            <v>520</v>
          </cell>
          <cell r="T52">
            <v>545</v>
          </cell>
          <cell r="U52">
            <v>556</v>
          </cell>
          <cell r="V52">
            <v>537</v>
          </cell>
          <cell r="W52">
            <v>563</v>
          </cell>
          <cell r="X52">
            <v>573</v>
          </cell>
          <cell r="Y52">
            <v>563</v>
          </cell>
          <cell r="Z52">
            <v>580</v>
          </cell>
          <cell r="AA52">
            <v>571</v>
          </cell>
          <cell r="AC52">
            <v>1971</v>
          </cell>
          <cell r="AD52">
            <v>6303</v>
          </cell>
          <cell r="AE52">
            <v>6102</v>
          </cell>
          <cell r="AF52">
            <v>6277</v>
          </cell>
          <cell r="AG52">
            <v>6031</v>
          </cell>
          <cell r="AH52">
            <v>5792</v>
          </cell>
          <cell r="AI52">
            <v>5996</v>
          </cell>
          <cell r="AJ52">
            <v>5834</v>
          </cell>
          <cell r="AK52">
            <v>5663</v>
          </cell>
          <cell r="AL52">
            <v>5553</v>
          </cell>
          <cell r="AM52">
            <v>5620</v>
          </cell>
          <cell r="AN52">
            <v>5562</v>
          </cell>
          <cell r="AO52">
            <v>5983</v>
          </cell>
          <cell r="AQ52">
            <v>1971</v>
          </cell>
          <cell r="AR52">
            <v>4.3170636849781232E-3</v>
          </cell>
          <cell r="AS52">
            <v>4.2218507060130094E-3</v>
          </cell>
          <cell r="AT52">
            <v>4.3986561783021958E-3</v>
          </cell>
          <cell r="AU52">
            <v>4.2843184111305832E-3</v>
          </cell>
          <cell r="AV52">
            <v>4.4580777096114525E-3</v>
          </cell>
          <cell r="AW52">
            <v>4.6317334254143642E-3</v>
          </cell>
          <cell r="AX52">
            <v>4.4839559706470978E-3</v>
          </cell>
          <cell r="AY52">
            <v>4.62491858073363E-3</v>
          </cell>
          <cell r="AZ52">
            <v>4.7623521101889457E-3</v>
          </cell>
          <cell r="BA52">
            <v>4.8505057326370124E-3</v>
          </cell>
          <cell r="BB52">
            <v>4.8040925266903912E-3</v>
          </cell>
          <cell r="BC52">
            <v>4.8823819369531339E-3</v>
          </cell>
          <cell r="BE52">
            <v>1971</v>
          </cell>
          <cell r="BF52">
            <v>2.1390374331550888E-2</v>
          </cell>
          <cell r="BG52">
            <v>-3.1889576392194141E-2</v>
          </cell>
          <cell r="BH52">
            <v>2.8679121599475499E-2</v>
          </cell>
          <cell r="BI52">
            <v>-3.9190696192448637E-2</v>
          </cell>
          <cell r="BJ52">
            <v>-3.9628585640855585E-2</v>
          </cell>
          <cell r="BK52">
            <v>3.5220994475138045E-2</v>
          </cell>
          <cell r="BL52">
            <v>-2.7018012008005354E-2</v>
          </cell>
          <cell r="BM52">
            <v>-2.931093589304079E-2</v>
          </cell>
          <cell r="BN52">
            <v>-1.9424333392194959E-2</v>
          </cell>
          <cell r="BO52">
            <v>1.2065550153070426E-2</v>
          </cell>
          <cell r="BP52">
            <v>-1.0320284697508897E-2</v>
          </cell>
          <cell r="BQ52">
            <v>7.5692197051420385E-2</v>
          </cell>
          <cell r="BS52">
            <v>1971</v>
          </cell>
          <cell r="BT52">
            <v>2.570743801652901E-2</v>
          </cell>
          <cell r="BU52">
            <v>-2.766772568618113E-2</v>
          </cell>
          <cell r="BV52">
            <v>3.3077777777777692E-2</v>
          </cell>
          <cell r="BW52">
            <v>-3.4906377781318054E-2</v>
          </cell>
          <cell r="BX52">
            <v>-3.5170507931244134E-2</v>
          </cell>
          <cell r="BY52">
            <v>3.9852727900552408E-2</v>
          </cell>
          <cell r="BZ52">
            <v>-2.2534056037358256E-2</v>
          </cell>
          <cell r="CA52">
            <v>-2.468601731230716E-2</v>
          </cell>
          <cell r="CB52">
            <v>-1.4661981282006013E-2</v>
          </cell>
          <cell r="CC52">
            <v>1.6916055885707437E-2</v>
          </cell>
          <cell r="CD52">
            <v>-5.5161921708185057E-3</v>
          </cell>
          <cell r="CE52">
            <v>8.0574578988373516E-2</v>
          </cell>
          <cell r="CG52">
            <v>1971</v>
          </cell>
          <cell r="CH52">
            <v>2.4075485144014364E-2</v>
          </cell>
        </row>
        <row r="53">
          <cell r="A53">
            <v>1972</v>
          </cell>
          <cell r="B53">
            <v>6019</v>
          </cell>
          <cell r="C53">
            <v>5741</v>
          </cell>
          <cell r="D53">
            <v>5773</v>
          </cell>
          <cell r="E53">
            <v>5570</v>
          </cell>
          <cell r="F53">
            <v>5494</v>
          </cell>
          <cell r="G53">
            <v>5373</v>
          </cell>
          <cell r="H53">
            <v>5347</v>
          </cell>
          <cell r="I53">
            <v>5466</v>
          </cell>
          <cell r="J53">
            <v>5536</v>
          </cell>
          <cell r="K53">
            <v>5666</v>
          </cell>
          <cell r="L53">
            <v>6116</v>
          </cell>
          <cell r="M53">
            <v>6173</v>
          </cell>
          <cell r="O53">
            <v>1972</v>
          </cell>
          <cell r="P53">
            <v>542</v>
          </cell>
          <cell r="Q53">
            <v>570</v>
          </cell>
          <cell r="R53">
            <v>571</v>
          </cell>
          <cell r="S53">
            <v>595</v>
          </cell>
          <cell r="T53">
            <v>604</v>
          </cell>
          <cell r="U53">
            <v>619</v>
          </cell>
          <cell r="V53">
            <v>621</v>
          </cell>
          <cell r="W53">
            <v>611</v>
          </cell>
          <cell r="X53">
            <v>602</v>
          </cell>
          <cell r="Y53">
            <v>584</v>
          </cell>
          <cell r="Z53">
            <v>540</v>
          </cell>
          <cell r="AA53">
            <v>538</v>
          </cell>
          <cell r="AC53">
            <v>1972</v>
          </cell>
          <cell r="AD53">
            <v>5912</v>
          </cell>
          <cell r="AE53">
            <v>5743</v>
          </cell>
          <cell r="AF53">
            <v>5695</v>
          </cell>
          <cell r="AG53">
            <v>5510</v>
          </cell>
          <cell r="AH53">
            <v>5473</v>
          </cell>
          <cell r="AI53">
            <v>5330</v>
          </cell>
          <cell r="AJ53">
            <v>5295</v>
          </cell>
          <cell r="AK53">
            <v>5571</v>
          </cell>
          <cell r="AL53">
            <v>5558</v>
          </cell>
          <cell r="AM53">
            <v>5892</v>
          </cell>
          <cell r="AN53">
            <v>6241</v>
          </cell>
          <cell r="AO53">
            <v>6105</v>
          </cell>
          <cell r="AQ53">
            <v>1972</v>
          </cell>
          <cell r="AR53">
            <v>4.5438436681709288E-3</v>
          </cell>
          <cell r="AS53">
            <v>4.6126099458728012E-3</v>
          </cell>
          <cell r="AT53">
            <v>4.7831896801903764E-3</v>
          </cell>
          <cell r="AU53">
            <v>4.8495024875621897E-3</v>
          </cell>
          <cell r="AV53">
            <v>5.0187174833635807E-3</v>
          </cell>
          <cell r="AW53">
            <v>5.0640827699616293E-3</v>
          </cell>
          <cell r="AX53">
            <v>5.1915056285178236E-3</v>
          </cell>
          <cell r="AY53">
            <v>5.2561000944287067E-3</v>
          </cell>
          <cell r="AZ53">
            <v>4.9851492849877343E-3</v>
          </cell>
          <cell r="BA53">
            <v>4.9612330574547196E-3</v>
          </cell>
          <cell r="BB53">
            <v>4.6710794297352342E-3</v>
          </cell>
          <cell r="BC53">
            <v>4.4344843240933613E-3</v>
          </cell>
          <cell r="BE53">
            <v>1972</v>
          </cell>
          <cell r="BF53">
            <v>-1.1866956376399784E-2</v>
          </cell>
          <cell r="BG53">
            <v>-2.8585926928281435E-2</v>
          </cell>
          <cell r="BH53">
            <v>-8.3580010447501518E-3</v>
          </cell>
          <cell r="BI53">
            <v>-3.2484635645302906E-2</v>
          </cell>
          <cell r="BJ53">
            <v>-6.7150635208711451E-3</v>
          </cell>
          <cell r="BK53">
            <v>-2.6128266033254133E-2</v>
          </cell>
          <cell r="BL53">
            <v>-6.5666041275797005E-3</v>
          </cell>
          <cell r="BM53">
            <v>5.2124645892351218E-2</v>
          </cell>
          <cell r="BN53">
            <v>-2.3335128343205946E-3</v>
          </cell>
          <cell r="BO53">
            <v>6.0093558834112937E-2</v>
          </cell>
          <cell r="BP53">
            <v>5.9232858112695075E-2</v>
          </cell>
          <cell r="BQ53">
            <v>-2.1791379586604709E-2</v>
          </cell>
          <cell r="BS53">
            <v>1972</v>
          </cell>
          <cell r="BT53">
            <v>-7.3231127082288554E-3</v>
          </cell>
          <cell r="BU53">
            <v>-2.3973316982408635E-2</v>
          </cell>
          <cell r="BV53">
            <v>-3.5748113645597754E-3</v>
          </cell>
          <cell r="BW53">
            <v>-2.7635133157740716E-2</v>
          </cell>
          <cell r="BX53">
            <v>-1.6963460375075644E-3</v>
          </cell>
          <cell r="BY53">
            <v>-2.1064183263292503E-2</v>
          </cell>
          <cell r="BZ53">
            <v>-1.3750984990618768E-3</v>
          </cell>
          <cell r="CA53">
            <v>5.7380745986779925E-2</v>
          </cell>
          <cell r="CB53">
            <v>2.6516364506671396E-3</v>
          </cell>
          <cell r="CC53">
            <v>6.5054791891567654E-2</v>
          </cell>
          <cell r="CD53">
            <v>6.3903937542430303E-2</v>
          </cell>
          <cell r="CE53">
            <v>-1.7356895262511347E-2</v>
          </cell>
          <cell r="CG53">
            <v>1972</v>
          </cell>
          <cell r="CH53">
            <v>8.1469985200602668E-2</v>
          </cell>
        </row>
        <row r="54">
          <cell r="A54">
            <v>1973</v>
          </cell>
          <cell r="B54">
            <v>6001</v>
          </cell>
          <cell r="C54">
            <v>5752</v>
          </cell>
          <cell r="D54">
            <v>5594</v>
          </cell>
          <cell r="E54">
            <v>5534</v>
          </cell>
          <cell r="F54">
            <v>5543</v>
          </cell>
          <cell r="G54">
            <v>5437</v>
          </cell>
          <cell r="H54">
            <v>5331</v>
          </cell>
          <cell r="I54">
            <v>5014</v>
          </cell>
          <cell r="J54">
            <v>5231</v>
          </cell>
          <cell r="K54">
            <v>5322</v>
          </cell>
          <cell r="L54">
            <v>4830</v>
          </cell>
          <cell r="M54">
            <v>4573</v>
          </cell>
          <cell r="O54">
            <v>1973</v>
          </cell>
          <cell r="P54">
            <v>556</v>
          </cell>
          <cell r="Q54">
            <v>582</v>
          </cell>
          <cell r="R54">
            <v>599</v>
          </cell>
          <cell r="S54">
            <v>604</v>
          </cell>
          <cell r="T54">
            <v>605</v>
          </cell>
          <cell r="U54">
            <v>618</v>
          </cell>
          <cell r="V54">
            <v>630</v>
          </cell>
          <cell r="W54">
            <v>676</v>
          </cell>
          <cell r="X54">
            <v>656</v>
          </cell>
          <cell r="Y54">
            <v>647</v>
          </cell>
          <cell r="Z54">
            <v>718</v>
          </cell>
          <cell r="AA54">
            <v>756</v>
          </cell>
          <cell r="AC54">
            <v>1973</v>
          </cell>
          <cell r="AD54">
            <v>5809</v>
          </cell>
          <cell r="AE54">
            <v>5645</v>
          </cell>
          <cell r="AF54">
            <v>5541</v>
          </cell>
          <cell r="AG54">
            <v>5486</v>
          </cell>
          <cell r="AH54">
            <v>5495</v>
          </cell>
          <cell r="AI54">
            <v>5375</v>
          </cell>
          <cell r="AJ54">
            <v>5240</v>
          </cell>
          <cell r="AK54">
            <v>5063</v>
          </cell>
          <cell r="AL54">
            <v>5425</v>
          </cell>
          <cell r="AM54">
            <v>5186</v>
          </cell>
          <cell r="AN54">
            <v>4549</v>
          </cell>
          <cell r="AO54">
            <v>4691</v>
          </cell>
          <cell r="AQ54">
            <v>1973</v>
          </cell>
          <cell r="AR54">
            <v>4.5544034944034941E-3</v>
          </cell>
          <cell r="AS54">
            <v>4.8024100533654674E-3</v>
          </cell>
          <cell r="AT54">
            <v>4.9465692353114843E-3</v>
          </cell>
          <cell r="AU54">
            <v>5.0269746736449497E-3</v>
          </cell>
          <cell r="AV54">
            <v>5.0940500060760721E-3</v>
          </cell>
          <cell r="AW54">
            <v>5.0956414922656958E-3</v>
          </cell>
          <cell r="AX54">
            <v>5.2070232558139541E-3</v>
          </cell>
          <cell r="AY54">
            <v>5.3903689567430021E-3</v>
          </cell>
          <cell r="AZ54">
            <v>5.6480610968464009E-3</v>
          </cell>
          <cell r="BA54">
            <v>5.2892995391705068E-3</v>
          </cell>
          <cell r="BB54">
            <v>5.5725993058233702E-3</v>
          </cell>
          <cell r="BC54">
            <v>6.3332380743020443E-3</v>
          </cell>
          <cell r="BE54">
            <v>1973</v>
          </cell>
          <cell r="BF54">
            <v>-4.8484848484848464E-2</v>
          </cell>
          <cell r="BG54">
            <v>-2.8232053709760674E-2</v>
          </cell>
          <cell r="BH54">
            <v>-1.8423383525243531E-2</v>
          </cell>
          <cell r="BI54">
            <v>-9.9260061360765262E-3</v>
          </cell>
          <cell r="BJ54">
            <v>1.6405395552314683E-3</v>
          </cell>
          <cell r="BK54">
            <v>-2.1838034576888044E-2</v>
          </cell>
          <cell r="BL54">
            <v>-2.5116279069767433E-2</v>
          </cell>
          <cell r="BM54">
            <v>-3.3778625954198449E-2</v>
          </cell>
          <cell r="BN54">
            <v>7.149911119889385E-2</v>
          </cell>
          <cell r="BO54">
            <v>-4.4055299539170534E-2</v>
          </cell>
          <cell r="BP54">
            <v>-0.12283069803316626</v>
          </cell>
          <cell r="BQ54">
            <v>3.1215651791602461E-2</v>
          </cell>
          <cell r="BS54">
            <v>1973</v>
          </cell>
          <cell r="BT54">
            <v>-4.3930444990444968E-2</v>
          </cell>
          <cell r="BU54">
            <v>-2.3429643656395206E-2</v>
          </cell>
          <cell r="BV54">
            <v>-1.3476814289932047E-2</v>
          </cell>
          <cell r="BW54">
            <v>-4.8990314624315764E-3</v>
          </cell>
          <cell r="BX54">
            <v>6.7345895613075404E-3</v>
          </cell>
          <cell r="BY54">
            <v>-1.6742393084622349E-2</v>
          </cell>
          <cell r="BZ54">
            <v>-1.9909255813953478E-2</v>
          </cell>
          <cell r="CA54">
            <v>-2.8388256997455445E-2</v>
          </cell>
          <cell r="CB54">
            <v>7.7147172295740252E-2</v>
          </cell>
          <cell r="CC54">
            <v>-3.876600000000003E-2</v>
          </cell>
          <cell r="CD54">
            <v>-0.1172580987273429</v>
          </cell>
          <cell r="CE54">
            <v>3.7548889865904503E-2</v>
          </cell>
          <cell r="CG54">
            <v>1973</v>
          </cell>
          <cell r="CH54">
            <v>-0.1806767077983169</v>
          </cell>
        </row>
        <row r="55">
          <cell r="A55">
            <v>1974</v>
          </cell>
          <cell r="B55">
            <v>4860</v>
          </cell>
          <cell r="C55">
            <v>4813</v>
          </cell>
          <cell r="D55">
            <v>4790</v>
          </cell>
          <cell r="E55">
            <v>4403</v>
          </cell>
          <cell r="F55">
            <v>3935</v>
          </cell>
          <cell r="G55">
            <v>3746</v>
          </cell>
          <cell r="H55">
            <v>3537</v>
          </cell>
          <cell r="I55">
            <v>3400</v>
          </cell>
          <cell r="J55">
            <v>3093</v>
          </cell>
          <cell r="K55">
            <v>3380</v>
          </cell>
          <cell r="L55">
            <v>3445</v>
          </cell>
          <cell r="M55">
            <v>3285</v>
          </cell>
          <cell r="O55">
            <v>1974</v>
          </cell>
          <cell r="P55">
            <v>713</v>
          </cell>
          <cell r="Q55">
            <v>722</v>
          </cell>
          <cell r="R55">
            <v>727</v>
          </cell>
          <cell r="S55">
            <v>782</v>
          </cell>
          <cell r="T55">
            <v>861</v>
          </cell>
          <cell r="U55">
            <v>902</v>
          </cell>
          <cell r="V55">
            <v>960</v>
          </cell>
          <cell r="W55">
            <v>1011</v>
          </cell>
          <cell r="X55">
            <v>1123</v>
          </cell>
          <cell r="Y55">
            <v>1035</v>
          </cell>
          <cell r="Z55">
            <v>1020</v>
          </cell>
          <cell r="AA55">
            <v>1061</v>
          </cell>
          <cell r="AC55">
            <v>1974</v>
          </cell>
          <cell r="AD55">
            <v>4858</v>
          </cell>
          <cell r="AE55">
            <v>4858</v>
          </cell>
          <cell r="AF55">
            <v>4640</v>
          </cell>
          <cell r="AG55">
            <v>4010</v>
          </cell>
          <cell r="AH55">
            <v>3788</v>
          </cell>
          <cell r="AI55">
            <v>3544</v>
          </cell>
          <cell r="AJ55">
            <v>3484</v>
          </cell>
          <cell r="AK55">
            <v>3152</v>
          </cell>
          <cell r="AL55">
            <v>3096</v>
          </cell>
          <cell r="AM55">
            <v>3438</v>
          </cell>
          <cell r="AN55">
            <v>3368</v>
          </cell>
          <cell r="AO55">
            <v>3354</v>
          </cell>
          <cell r="AQ55">
            <v>1974</v>
          </cell>
          <cell r="AR55">
            <v>6.1557237262843739E-3</v>
          </cell>
          <cell r="AS55">
            <v>5.9609338548099362E-3</v>
          </cell>
          <cell r="AT55">
            <v>5.9735316316728423E-3</v>
          </cell>
          <cell r="AU55">
            <v>6.1838110632183906E-3</v>
          </cell>
          <cell r="AV55">
            <v>7.0408042394014955E-3</v>
          </cell>
          <cell r="AW55">
            <v>7.4333245336149229E-3</v>
          </cell>
          <cell r="AX55">
            <v>7.9841986455981943E-3</v>
          </cell>
          <cell r="AY55">
            <v>8.2218714121699201E-3</v>
          </cell>
          <cell r="AZ55">
            <v>9.183161484771574E-3</v>
          </cell>
          <cell r="BA55">
            <v>9.4161821705426359E-3</v>
          </cell>
          <cell r="BB55">
            <v>8.5173065735892964E-3</v>
          </cell>
          <cell r="BC55">
            <v>8.6237752375296906E-3</v>
          </cell>
          <cell r="BE55">
            <v>1974</v>
          </cell>
          <cell r="BF55">
            <v>3.5600085269665405E-2</v>
          </cell>
          <cell r="BG55">
            <v>0</v>
          </cell>
          <cell r="BH55">
            <v>-4.4874433923425272E-2</v>
          </cell>
          <cell r="BI55">
            <v>-0.13577586206896552</v>
          </cell>
          <cell r="BJ55">
            <v>-5.5361596009975034E-2</v>
          </cell>
          <cell r="BK55">
            <v>-6.4413938753959843E-2</v>
          </cell>
          <cell r="BL55">
            <v>-1.6930022573363401E-2</v>
          </cell>
          <cell r="BM55">
            <v>-9.5292766934558015E-2</v>
          </cell>
          <cell r="BN55">
            <v>-1.7766497461928932E-2</v>
          </cell>
          <cell r="BO55">
            <v>0.11046511627906974</v>
          </cell>
          <cell r="BP55">
            <v>-2.0360674810936619E-2</v>
          </cell>
          <cell r="BQ55">
            <v>-4.1567695961994833E-3</v>
          </cell>
          <cell r="BS55">
            <v>1974</v>
          </cell>
          <cell r="BT55">
            <v>4.1755808995949779E-2</v>
          </cell>
          <cell r="BU55">
            <v>5.9609338548099362E-3</v>
          </cell>
          <cell r="BV55">
            <v>-3.8900902291752429E-2</v>
          </cell>
          <cell r="BW55">
            <v>-0.12959205100574714</v>
          </cell>
          <cell r="BX55">
            <v>-4.8320791770573537E-2</v>
          </cell>
          <cell r="BY55">
            <v>-5.6980614220344922E-2</v>
          </cell>
          <cell r="BZ55">
            <v>-8.945823927765207E-3</v>
          </cell>
          <cell r="CA55">
            <v>-8.70708955223881E-2</v>
          </cell>
          <cell r="CB55">
            <v>-8.5833359771573577E-3</v>
          </cell>
          <cell r="CC55">
            <v>0.11988129844961237</v>
          </cell>
          <cell r="CD55">
            <v>-1.1843368237347322E-2</v>
          </cell>
          <cell r="CE55">
            <v>4.4670056413302073E-3</v>
          </cell>
          <cell r="CG55">
            <v>1974</v>
          </cell>
          <cell r="CH55">
            <v>-0.21553533404849279</v>
          </cell>
        </row>
        <row r="56">
          <cell r="A56">
            <v>1975</v>
          </cell>
          <cell r="B56">
            <v>3819</v>
          </cell>
          <cell r="C56">
            <v>4037</v>
          </cell>
          <cell r="D56">
            <v>3955</v>
          </cell>
          <cell r="E56">
            <v>3819</v>
          </cell>
          <cell r="F56">
            <v>3969</v>
          </cell>
          <cell r="G56">
            <v>4367</v>
          </cell>
          <cell r="H56">
            <v>4367</v>
          </cell>
          <cell r="I56">
            <v>4061</v>
          </cell>
          <cell r="J56">
            <v>4053</v>
          </cell>
          <cell r="K56">
            <v>4259</v>
          </cell>
          <cell r="L56">
            <v>4377</v>
          </cell>
          <cell r="M56">
            <v>4325</v>
          </cell>
          <cell r="O56">
            <v>1975</v>
          </cell>
          <cell r="P56">
            <v>920</v>
          </cell>
          <cell r="Q56">
            <v>882</v>
          </cell>
          <cell r="R56">
            <v>904</v>
          </cell>
          <cell r="S56">
            <v>936</v>
          </cell>
          <cell r="T56">
            <v>901</v>
          </cell>
          <cell r="U56">
            <v>823</v>
          </cell>
          <cell r="V56">
            <v>823</v>
          </cell>
          <cell r="W56">
            <v>891</v>
          </cell>
          <cell r="X56">
            <v>891</v>
          </cell>
          <cell r="Y56">
            <v>854</v>
          </cell>
          <cell r="Z56">
            <v>824</v>
          </cell>
          <cell r="AA56">
            <v>839</v>
          </cell>
          <cell r="AC56">
            <v>1975</v>
          </cell>
          <cell r="AD56">
            <v>3961</v>
          </cell>
          <cell r="AE56">
            <v>3988</v>
          </cell>
          <cell r="AF56">
            <v>3872</v>
          </cell>
          <cell r="AG56">
            <v>3788</v>
          </cell>
          <cell r="AH56">
            <v>4086</v>
          </cell>
          <cell r="AI56">
            <v>4492</v>
          </cell>
          <cell r="AJ56">
            <v>4233</v>
          </cell>
          <cell r="AK56">
            <v>4113</v>
          </cell>
          <cell r="AL56">
            <v>4063</v>
          </cell>
          <cell r="AM56">
            <v>4320</v>
          </cell>
          <cell r="AN56">
            <v>4441</v>
          </cell>
          <cell r="AO56">
            <v>4445</v>
          </cell>
          <cell r="AQ56">
            <v>1975</v>
          </cell>
          <cell r="AR56">
            <v>8.7295766249254631E-3</v>
          </cell>
          <cell r="AS56">
            <v>7.4910249936884629E-3</v>
          </cell>
          <cell r="AT56">
            <v>7.4709963223002331E-3</v>
          </cell>
          <cell r="AU56">
            <v>7.6932334710743799E-3</v>
          </cell>
          <cell r="AV56">
            <v>7.867100052798311E-3</v>
          </cell>
          <cell r="AW56">
            <v>7.3299906183716757E-3</v>
          </cell>
          <cell r="AX56">
            <v>6.6674847877708533E-3</v>
          </cell>
          <cell r="AY56">
            <v>7.1232990786676111E-3</v>
          </cell>
          <cell r="AZ56">
            <v>7.3166849015317281E-3</v>
          </cell>
          <cell r="BA56">
            <v>7.4599762080564428E-3</v>
          </cell>
          <cell r="BB56">
            <v>6.957268518518518E-3</v>
          </cell>
          <cell r="BC56">
            <v>6.8090426330406064E-3</v>
          </cell>
          <cell r="BE56">
            <v>1975</v>
          </cell>
          <cell r="BF56">
            <v>0.18097793679189023</v>
          </cell>
          <cell r="BG56">
            <v>6.8164604897753556E-3</v>
          </cell>
          <cell r="BH56">
            <v>-2.9087261785356033E-2</v>
          </cell>
          <cell r="BI56">
            <v>-2.1694214876033069E-2</v>
          </cell>
          <cell r="BJ56">
            <v>7.8669482576557481E-2</v>
          </cell>
          <cell r="BK56">
            <v>9.9363680861478176E-2</v>
          </cell>
          <cell r="BL56">
            <v>-5.7658058771148712E-2</v>
          </cell>
          <cell r="BM56">
            <v>-2.8348688873139571E-2</v>
          </cell>
          <cell r="BN56">
            <v>-1.2156576707999078E-2</v>
          </cell>
          <cell r="BO56">
            <v>6.3253753384198808E-2</v>
          </cell>
          <cell r="BP56">
            <v>2.8009259259259345E-2</v>
          </cell>
          <cell r="BQ56">
            <v>9.0069804098180661E-4</v>
          </cell>
          <cell r="BS56">
            <v>1975</v>
          </cell>
          <cell r="BT56">
            <v>0.18970751341681569</v>
          </cell>
          <cell r="BU56">
            <v>1.4307485483463819E-2</v>
          </cell>
          <cell r="BV56">
            <v>-2.1616265463055801E-2</v>
          </cell>
          <cell r="BW56">
            <v>-1.4000981404958689E-2</v>
          </cell>
          <cell r="BX56">
            <v>8.653658262935579E-2</v>
          </cell>
          <cell r="BY56">
            <v>0.10669367147984986</v>
          </cell>
          <cell r="BZ56">
            <v>-5.0990573983377863E-2</v>
          </cell>
          <cell r="CA56">
            <v>-2.1225389794471961E-2</v>
          </cell>
          <cell r="CB56">
            <v>-4.8398918064673502E-3</v>
          </cell>
          <cell r="CC56">
            <v>7.0713729592255248E-2</v>
          </cell>
          <cell r="CD56">
            <v>3.496652777777786E-2</v>
          </cell>
          <cell r="CE56">
            <v>7.7097406740224131E-3</v>
          </cell>
          <cell r="CG56">
            <v>1975</v>
          </cell>
          <cell r="CH56">
            <v>0.44493607314755623</v>
          </cell>
        </row>
        <row r="57">
          <cell r="A57">
            <v>1976</v>
          </cell>
          <cell r="B57">
            <v>4699</v>
          </cell>
          <cell r="C57">
            <v>4722</v>
          </cell>
          <cell r="D57">
            <v>4567</v>
          </cell>
          <cell r="E57">
            <v>4607</v>
          </cell>
          <cell r="F57">
            <v>4569</v>
          </cell>
          <cell r="G57">
            <v>4561</v>
          </cell>
          <cell r="H57">
            <v>4749</v>
          </cell>
          <cell r="I57">
            <v>4881</v>
          </cell>
          <cell r="J57">
            <v>5063</v>
          </cell>
          <cell r="K57">
            <v>5018</v>
          </cell>
          <cell r="L57">
            <v>5055</v>
          </cell>
          <cell r="M57">
            <v>5301</v>
          </cell>
          <cell r="O57">
            <v>1976</v>
          </cell>
          <cell r="P57">
            <v>776</v>
          </cell>
          <cell r="Q57">
            <v>779</v>
          </cell>
          <cell r="R57">
            <v>810</v>
          </cell>
          <cell r="S57">
            <v>807</v>
          </cell>
          <cell r="T57">
            <v>817</v>
          </cell>
          <cell r="U57">
            <v>819</v>
          </cell>
          <cell r="V57">
            <v>783</v>
          </cell>
          <cell r="W57">
            <v>770</v>
          </cell>
          <cell r="X57">
            <v>748</v>
          </cell>
          <cell r="Y57">
            <v>753</v>
          </cell>
          <cell r="Z57">
            <v>754</v>
          </cell>
          <cell r="AA57">
            <v>722</v>
          </cell>
          <cell r="AC57">
            <v>1976</v>
          </cell>
          <cell r="AD57">
            <v>4812</v>
          </cell>
          <cell r="AE57">
            <v>4610</v>
          </cell>
          <cell r="AF57">
            <v>4625</v>
          </cell>
          <cell r="AG57">
            <v>4611</v>
          </cell>
          <cell r="AH57">
            <v>4516</v>
          </cell>
          <cell r="AI57">
            <v>4637</v>
          </cell>
          <cell r="AJ57">
            <v>4764</v>
          </cell>
          <cell r="AK57">
            <v>4915</v>
          </cell>
          <cell r="AL57">
            <v>5071</v>
          </cell>
          <cell r="AM57">
            <v>5029</v>
          </cell>
          <cell r="AN57">
            <v>5132</v>
          </cell>
          <cell r="AO57">
            <v>5424</v>
          </cell>
          <cell r="AQ57">
            <v>1976</v>
          </cell>
          <cell r="AR57">
            <v>6.8361904761904766E-3</v>
          </cell>
          <cell r="AS57">
            <v>6.3702514546965915E-3</v>
          </cell>
          <cell r="AT57">
            <v>6.6870390455531451E-3</v>
          </cell>
          <cell r="AU57">
            <v>6.6988270270270274E-3</v>
          </cell>
          <cell r="AV57">
            <v>6.7463185859900233E-3</v>
          </cell>
          <cell r="AW57">
            <v>6.8930081930912305E-3</v>
          </cell>
          <cell r="AX57">
            <v>6.6826018977787357E-3</v>
          </cell>
          <cell r="AY57">
            <v>6.574254827875734E-3</v>
          </cell>
          <cell r="AZ57">
            <v>6.4210308579179384E-3</v>
          </cell>
          <cell r="BA57">
            <v>6.2094162887004539E-3</v>
          </cell>
          <cell r="BB57">
            <v>6.3158182541260682E-3</v>
          </cell>
          <cell r="BC57">
            <v>6.2147992985190957E-3</v>
          </cell>
          <cell r="BE57">
            <v>1976</v>
          </cell>
          <cell r="BF57">
            <v>8.2564679415073172E-2</v>
          </cell>
          <cell r="BG57">
            <v>-4.1978387364920988E-2</v>
          </cell>
          <cell r="BH57">
            <v>3.2537960954446277E-3</v>
          </cell>
          <cell r="BI57">
            <v>-3.0270270270270627E-3</v>
          </cell>
          <cell r="BJ57">
            <v>-2.0602906094122742E-2</v>
          </cell>
          <cell r="BK57">
            <v>2.6793622674933459E-2</v>
          </cell>
          <cell r="BL57">
            <v>2.7388397670907949E-2</v>
          </cell>
          <cell r="BM57">
            <v>3.1696053736355978E-2</v>
          </cell>
          <cell r="BN57">
            <v>3.1739572736520838E-2</v>
          </cell>
          <cell r="BO57">
            <v>-8.2823900611319612E-3</v>
          </cell>
          <cell r="BP57">
            <v>2.0481208987870314E-2</v>
          </cell>
          <cell r="BQ57">
            <v>5.6897895557287637E-2</v>
          </cell>
          <cell r="BS57">
            <v>1976</v>
          </cell>
          <cell r="BT57">
            <v>8.9400869891263654E-2</v>
          </cell>
          <cell r="BU57">
            <v>-3.5608135910224395E-2</v>
          </cell>
          <cell r="BV57">
            <v>9.9408351409977728E-3</v>
          </cell>
          <cell r="BW57">
            <v>3.6717999999999647E-3</v>
          </cell>
          <cell r="BX57">
            <v>-1.3856587508132718E-2</v>
          </cell>
          <cell r="BY57">
            <v>3.3686630868024689E-2</v>
          </cell>
          <cell r="BZ57">
            <v>3.4070999568686686E-2</v>
          </cell>
          <cell r="CA57">
            <v>3.8270308564231713E-2</v>
          </cell>
          <cell r="CB57">
            <v>3.8160603594438777E-2</v>
          </cell>
          <cell r="CC57">
            <v>-2.0729737724315073E-3</v>
          </cell>
          <cell r="CD57">
            <v>2.6797027241996382E-2</v>
          </cell>
          <cell r="CE57">
            <v>6.3112694855806728E-2</v>
          </cell>
          <cell r="CG57">
            <v>1976</v>
          </cell>
          <cell r="CH57">
            <v>0.318092582602163</v>
          </cell>
        </row>
        <row r="58">
          <cell r="A58">
            <v>1977</v>
          </cell>
          <cell r="B58">
            <v>5401</v>
          </cell>
          <cell r="C58">
            <v>5288</v>
          </cell>
          <cell r="D58">
            <v>5214</v>
          </cell>
          <cell r="E58">
            <v>5257</v>
          </cell>
          <cell r="F58">
            <v>5368</v>
          </cell>
          <cell r="G58">
            <v>5529</v>
          </cell>
          <cell r="H58">
            <v>5695</v>
          </cell>
          <cell r="I58">
            <v>5542</v>
          </cell>
          <cell r="J58">
            <v>5461</v>
          </cell>
          <cell r="K58">
            <v>5426</v>
          </cell>
          <cell r="L58">
            <v>5446</v>
          </cell>
          <cell r="M58">
            <v>5454</v>
          </cell>
          <cell r="O58">
            <v>1977</v>
          </cell>
          <cell r="P58">
            <v>714</v>
          </cell>
          <cell r="Q58">
            <v>734</v>
          </cell>
          <cell r="R58">
            <v>750</v>
          </cell>
          <cell r="S58">
            <v>751</v>
          </cell>
          <cell r="T58">
            <v>742</v>
          </cell>
          <cell r="U58">
            <v>725</v>
          </cell>
          <cell r="V58">
            <v>704</v>
          </cell>
          <cell r="W58">
            <v>734</v>
          </cell>
          <cell r="X58">
            <v>746</v>
          </cell>
          <cell r="Y58">
            <v>754</v>
          </cell>
          <cell r="Z58">
            <v>757</v>
          </cell>
          <cell r="AA58">
            <v>762</v>
          </cell>
          <cell r="AC58">
            <v>1977</v>
          </cell>
          <cell r="AD58">
            <v>5411</v>
          </cell>
          <cell r="AE58">
            <v>5177</v>
          </cell>
          <cell r="AF58">
            <v>5197</v>
          </cell>
          <cell r="AG58">
            <v>5273</v>
          </cell>
          <cell r="AH58">
            <v>5351</v>
          </cell>
          <cell r="AI58">
            <v>5602</v>
          </cell>
          <cell r="AJ58">
            <v>5660</v>
          </cell>
          <cell r="AK58">
            <v>5426</v>
          </cell>
          <cell r="AL58">
            <v>5526</v>
          </cell>
          <cell r="AM58">
            <v>5328</v>
          </cell>
          <cell r="AN58">
            <v>5497</v>
          </cell>
          <cell r="AO58">
            <v>5473</v>
          </cell>
          <cell r="AQ58">
            <v>1977</v>
          </cell>
          <cell r="AR58">
            <v>5.9247695427728612E-3</v>
          </cell>
          <cell r="AS58">
            <v>5.9776258239388896E-3</v>
          </cell>
          <cell r="AT58">
            <v>6.294668727062005E-3</v>
          </cell>
          <cell r="AU58">
            <v>6.3305865563466103E-3</v>
          </cell>
          <cell r="AV58">
            <v>6.2947341804159554E-3</v>
          </cell>
          <cell r="AW58">
            <v>6.2426415623247989E-3</v>
          </cell>
          <cell r="AX58">
            <v>5.9640604545995483E-3</v>
          </cell>
          <cell r="AY58">
            <v>5.9891460541813902E-3</v>
          </cell>
          <cell r="AZ58">
            <v>6.2567668018184055E-3</v>
          </cell>
          <cell r="BA58">
            <v>6.1696284232114857E-3</v>
          </cell>
          <cell r="BB58">
            <v>6.4480449199199198E-3</v>
          </cell>
          <cell r="BC58">
            <v>6.3003274513370932E-3</v>
          </cell>
          <cell r="BE58">
            <v>1977</v>
          </cell>
          <cell r="BF58">
            <v>-2.3967551622419148E-3</v>
          </cell>
          <cell r="BG58">
            <v>-4.3245241175383531E-2</v>
          </cell>
          <cell r="BH58">
            <v>3.8632412594166166E-3</v>
          </cell>
          <cell r="BI58">
            <v>1.4623821435443496E-2</v>
          </cell>
          <cell r="BJ58">
            <v>1.4792338327327847E-2</v>
          </cell>
          <cell r="BK58">
            <v>4.6907120164455307E-2</v>
          </cell>
          <cell r="BL58">
            <v>1.0353445198143518E-2</v>
          </cell>
          <cell r="BM58">
            <v>-4.134275618374561E-2</v>
          </cell>
          <cell r="BN58">
            <v>1.8429782528566196E-2</v>
          </cell>
          <cell r="BO58">
            <v>-3.5830618892508159E-2</v>
          </cell>
          <cell r="BP58">
            <v>3.1719219219219275E-2</v>
          </cell>
          <cell r="BQ58">
            <v>-4.3660178279061324E-3</v>
          </cell>
          <cell r="BS58">
            <v>1977</v>
          </cell>
          <cell r="BT58">
            <v>3.5280143805309465E-3</v>
          </cell>
          <cell r="BU58">
            <v>-3.7267615351444641E-2</v>
          </cell>
          <cell r="BV58">
            <v>1.0157909986478621E-2</v>
          </cell>
          <cell r="BW58">
            <v>2.0954407991790106E-2</v>
          </cell>
          <cell r="BX58">
            <v>2.1087072507743804E-2</v>
          </cell>
          <cell r="BY58">
            <v>5.3149761726780105E-2</v>
          </cell>
          <cell r="BZ58">
            <v>1.6317505652743067E-2</v>
          </cell>
          <cell r="CA58">
            <v>-3.5353610129564221E-2</v>
          </cell>
          <cell r="CB58">
            <v>2.4686549330384604E-2</v>
          </cell>
          <cell r="CC58">
            <v>-2.9660990469296673E-2</v>
          </cell>
          <cell r="CD58">
            <v>3.8167264139139193E-2</v>
          </cell>
          <cell r="CE58">
            <v>1.9343096234309609E-3</v>
          </cell>
          <cell r="CG58">
            <v>1977</v>
          </cell>
          <cell r="CH58">
            <v>8.6431292151616157E-2</v>
          </cell>
        </row>
        <row r="59">
          <cell r="A59">
            <v>1978</v>
          </cell>
          <cell r="B59">
            <v>5240</v>
          </cell>
          <cell r="C59">
            <v>5160</v>
          </cell>
          <cell r="D59">
            <v>5172</v>
          </cell>
          <cell r="E59">
            <v>5216</v>
          </cell>
          <cell r="F59">
            <v>5171</v>
          </cell>
          <cell r="G59">
            <v>5225</v>
          </cell>
          <cell r="H59">
            <v>5232</v>
          </cell>
          <cell r="I59">
            <v>5335</v>
          </cell>
          <cell r="J59">
            <v>5254</v>
          </cell>
          <cell r="K59">
            <v>5128</v>
          </cell>
          <cell r="L59">
            <v>4904</v>
          </cell>
          <cell r="M59">
            <v>4932</v>
          </cell>
          <cell r="O59">
            <v>1978</v>
          </cell>
          <cell r="P59">
            <v>791</v>
          </cell>
          <cell r="Q59">
            <v>811</v>
          </cell>
          <cell r="R59">
            <v>816</v>
          </cell>
          <cell r="S59">
            <v>814</v>
          </cell>
          <cell r="T59">
            <v>828</v>
          </cell>
          <cell r="U59">
            <v>822</v>
          </cell>
          <cell r="V59">
            <v>823</v>
          </cell>
          <cell r="W59">
            <v>815</v>
          </cell>
          <cell r="X59">
            <v>831</v>
          </cell>
          <cell r="Y59">
            <v>847</v>
          </cell>
          <cell r="Z59">
            <v>898</v>
          </cell>
          <cell r="AA59">
            <v>899</v>
          </cell>
          <cell r="AC59">
            <v>1978</v>
          </cell>
          <cell r="AD59">
            <v>5147</v>
          </cell>
          <cell r="AE59">
            <v>5080</v>
          </cell>
          <cell r="AF59">
            <v>5202</v>
          </cell>
          <cell r="AG59">
            <v>5222</v>
          </cell>
          <cell r="AH59">
            <v>5209</v>
          </cell>
          <cell r="AI59">
            <v>5192</v>
          </cell>
          <cell r="AJ59">
            <v>5320</v>
          </cell>
          <cell r="AK59">
            <v>5282</v>
          </cell>
          <cell r="AL59">
            <v>5216</v>
          </cell>
          <cell r="AM59">
            <v>4823</v>
          </cell>
          <cell r="AN59">
            <v>4958</v>
          </cell>
          <cell r="AO59">
            <v>4847</v>
          </cell>
          <cell r="AQ59">
            <v>1978</v>
          </cell>
          <cell r="AR59">
            <v>6.3110420853888785E-3</v>
          </cell>
          <cell r="AS59">
            <v>6.7754031474645433E-3</v>
          </cell>
          <cell r="AT59">
            <v>6.9231496062992122E-3</v>
          </cell>
          <cell r="AU59">
            <v>6.80158913238498E-3</v>
          </cell>
          <cell r="AV59">
            <v>6.8326120260436612E-3</v>
          </cell>
          <cell r="AW59">
            <v>6.8710405068151273E-3</v>
          </cell>
          <cell r="AX59">
            <v>6.9111710323574724E-3</v>
          </cell>
          <cell r="AY59">
            <v>6.8108161027568923E-3</v>
          </cell>
          <cell r="AZ59">
            <v>6.8882904202953428E-3</v>
          </cell>
          <cell r="BA59">
            <v>6.9392510224948866E-3</v>
          </cell>
          <cell r="BB59">
            <v>7.6090123712765217E-3</v>
          </cell>
          <cell r="BC59">
            <v>7.4523799919322302E-3</v>
          </cell>
          <cell r="BE59">
            <v>1978</v>
          </cell>
          <cell r="BF59">
            <v>-5.9565137949936009E-2</v>
          </cell>
          <cell r="BG59">
            <v>-1.3017291626190031E-2</v>
          </cell>
          <cell r="BH59">
            <v>2.4015748031495976E-2</v>
          </cell>
          <cell r="BI59">
            <v>3.8446751249519018E-3</v>
          </cell>
          <cell r="BJ59">
            <v>-2.4894676369207058E-3</v>
          </cell>
          <cell r="BK59">
            <v>-3.263582261470499E-3</v>
          </cell>
          <cell r="BL59">
            <v>2.4653312788905923E-2</v>
          </cell>
          <cell r="BM59">
            <v>-7.1428571428571175E-3</v>
          </cell>
          <cell r="BN59">
            <v>-1.2495266944339223E-2</v>
          </cell>
          <cell r="BO59">
            <v>-7.5345092024539873E-2</v>
          </cell>
          <cell r="BP59">
            <v>2.7990877047480822E-2</v>
          </cell>
          <cell r="BQ59">
            <v>-2.2388059701492491E-2</v>
          </cell>
          <cell r="BS59">
            <v>1978</v>
          </cell>
          <cell r="BT59">
            <v>-5.325409586454713E-2</v>
          </cell>
          <cell r="BU59">
            <v>-6.2418884787254873E-3</v>
          </cell>
          <cell r="BV59">
            <v>3.0938897637795188E-2</v>
          </cell>
          <cell r="BW59">
            <v>1.0646264257336882E-2</v>
          </cell>
          <cell r="BX59">
            <v>4.3431443891229554E-3</v>
          </cell>
          <cell r="BY59">
            <v>3.6074582453446283E-3</v>
          </cell>
          <cell r="BZ59">
            <v>3.1564483821263395E-2</v>
          </cell>
          <cell r="CA59">
            <v>-3.3204104010022516E-4</v>
          </cell>
          <cell r="CB59">
            <v>-5.60697652404388E-3</v>
          </cell>
          <cell r="CC59">
            <v>-6.8405841002044984E-2</v>
          </cell>
          <cell r="CD59">
            <v>3.5599889418757344E-2</v>
          </cell>
          <cell r="CE59">
            <v>-1.4935679709560262E-2</v>
          </cell>
          <cell r="CG59">
            <v>1978</v>
          </cell>
          <cell r="CH59">
            <v>-3.7089803442689417E-2</v>
          </cell>
        </row>
        <row r="60">
          <cell r="A60">
            <v>1979</v>
          </cell>
          <cell r="B60">
            <v>5033</v>
          </cell>
          <cell r="C60">
            <v>5074</v>
          </cell>
          <cell r="D60">
            <v>5062</v>
          </cell>
          <cell r="E60">
            <v>5009</v>
          </cell>
          <cell r="F60">
            <v>4865</v>
          </cell>
          <cell r="G60">
            <v>5057</v>
          </cell>
          <cell r="H60">
            <v>5173</v>
          </cell>
          <cell r="I60">
            <v>5252</v>
          </cell>
          <cell r="J60">
            <v>5116</v>
          </cell>
          <cell r="K60">
            <v>4905</v>
          </cell>
          <cell r="L60">
            <v>4879</v>
          </cell>
          <cell r="M60">
            <v>5050</v>
          </cell>
          <cell r="O60">
            <v>1979</v>
          </cell>
          <cell r="P60">
            <v>893</v>
          </cell>
          <cell r="Q60">
            <v>896</v>
          </cell>
          <cell r="R60">
            <v>897</v>
          </cell>
          <cell r="S60">
            <v>909</v>
          </cell>
          <cell r="T60">
            <v>942</v>
          </cell>
          <cell r="U60">
            <v>907</v>
          </cell>
          <cell r="V60">
            <v>892</v>
          </cell>
          <cell r="W60">
            <v>888</v>
          </cell>
          <cell r="X60">
            <v>920</v>
          </cell>
          <cell r="Y60">
            <v>968</v>
          </cell>
          <cell r="Z60">
            <v>971</v>
          </cell>
          <cell r="AA60">
            <v>943</v>
          </cell>
          <cell r="AC60">
            <v>1979</v>
          </cell>
          <cell r="AD60">
            <v>5145</v>
          </cell>
          <cell r="AE60">
            <v>4998</v>
          </cell>
          <cell r="AF60">
            <v>5058</v>
          </cell>
          <cell r="AG60">
            <v>4894</v>
          </cell>
          <cell r="AH60">
            <v>4929</v>
          </cell>
          <cell r="AI60">
            <v>5081</v>
          </cell>
          <cell r="AJ60">
            <v>5216</v>
          </cell>
          <cell r="AK60">
            <v>5230</v>
          </cell>
          <cell r="AL60">
            <v>5098</v>
          </cell>
          <cell r="AM60">
            <v>4801</v>
          </cell>
          <cell r="AN60">
            <v>5053</v>
          </cell>
          <cell r="AO60">
            <v>5024</v>
          </cell>
          <cell r="AQ60">
            <v>1979</v>
          </cell>
          <cell r="AR60">
            <v>7.7272350594869681E-3</v>
          </cell>
          <cell r="AS60">
            <v>7.363628117913832E-3</v>
          </cell>
          <cell r="AT60">
            <v>7.5707182873149268E-3</v>
          </cell>
          <cell r="AU60">
            <v>7.5016162514827999E-3</v>
          </cell>
          <cell r="AV60">
            <v>7.8034838577850426E-3</v>
          </cell>
          <cell r="AW60">
            <v>7.7546138500033824E-3</v>
          </cell>
          <cell r="AX60">
            <v>7.567926261234665E-3</v>
          </cell>
          <cell r="AY60">
            <v>7.4510736196319012E-3</v>
          </cell>
          <cell r="AZ60">
            <v>7.4995538559592106E-3</v>
          </cell>
          <cell r="BA60">
            <v>7.7612789329148685E-3</v>
          </cell>
          <cell r="BB60">
            <v>8.2231288620426297E-3</v>
          </cell>
          <cell r="BC60">
            <v>7.8536677881126723E-3</v>
          </cell>
          <cell r="BE60">
            <v>1979</v>
          </cell>
          <cell r="BF60">
            <v>6.1481328656901146E-2</v>
          </cell>
          <cell r="BG60">
            <v>-2.8571428571428581E-2</v>
          </cell>
          <cell r="BH60">
            <v>1.200480192076836E-2</v>
          </cell>
          <cell r="BI60">
            <v>-3.2423882957690831E-2</v>
          </cell>
          <cell r="BJ60">
            <v>7.1516142214957945E-3</v>
          </cell>
          <cell r="BK60">
            <v>3.0837898153783794E-2</v>
          </cell>
          <cell r="BL60">
            <v>2.6569572918716755E-2</v>
          </cell>
          <cell r="BM60">
            <v>2.6840490797546135E-3</v>
          </cell>
          <cell r="BN60">
            <v>-2.5239005736137687E-2</v>
          </cell>
          <cell r="BO60">
            <v>-5.8258140447234208E-2</v>
          </cell>
          <cell r="BP60">
            <v>5.2489064778171279E-2</v>
          </cell>
          <cell r="BQ60">
            <v>-5.7391648525628725E-3</v>
          </cell>
          <cell r="BS60">
            <v>1979</v>
          </cell>
          <cell r="BT60">
            <v>6.9208563716388116E-2</v>
          </cell>
          <cell r="BU60">
            <v>-2.1207800453514749E-2</v>
          </cell>
          <cell r="BV60">
            <v>1.9575520208083286E-2</v>
          </cell>
          <cell r="BW60">
            <v>-2.4922266706208032E-2</v>
          </cell>
          <cell r="BX60">
            <v>1.4955098079280837E-2</v>
          </cell>
          <cell r="BY60">
            <v>3.8592512003787174E-2</v>
          </cell>
          <cell r="BZ60">
            <v>3.4137499179951417E-2</v>
          </cell>
          <cell r="CA60">
            <v>1.0135122699386514E-2</v>
          </cell>
          <cell r="CB60">
            <v>-1.7739451880178475E-2</v>
          </cell>
          <cell r="CC60">
            <v>-5.0496861514319341E-2</v>
          </cell>
          <cell r="CD60">
            <v>6.0712193640213907E-2</v>
          </cell>
          <cell r="CE60">
            <v>2.1145029355497998E-3</v>
          </cell>
          <cell r="CG60">
            <v>1979</v>
          </cell>
          <cell r="CH60">
            <v>0.13579344094019286</v>
          </cell>
        </row>
        <row r="61">
          <cell r="A61">
            <v>1980</v>
          </cell>
          <cell r="B61">
            <v>5026</v>
          </cell>
          <cell r="C61">
            <v>4904</v>
          </cell>
          <cell r="D61">
            <v>4540</v>
          </cell>
          <cell r="E61">
            <v>4837</v>
          </cell>
          <cell r="F61">
            <v>5063</v>
          </cell>
          <cell r="G61">
            <v>5248</v>
          </cell>
          <cell r="H61">
            <v>5282</v>
          </cell>
          <cell r="I61">
            <v>5118</v>
          </cell>
          <cell r="J61">
            <v>5110</v>
          </cell>
          <cell r="K61">
            <v>5149</v>
          </cell>
          <cell r="L61">
            <v>5208</v>
          </cell>
          <cell r="M61">
            <v>5166</v>
          </cell>
          <cell r="O61">
            <v>1980</v>
          </cell>
          <cell r="P61">
            <v>953</v>
          </cell>
          <cell r="Q61">
            <v>984</v>
          </cell>
          <cell r="R61">
            <v>1065</v>
          </cell>
          <cell r="S61">
            <v>1010</v>
          </cell>
          <cell r="T61">
            <v>967</v>
          </cell>
          <cell r="U61">
            <v>943</v>
          </cell>
          <cell r="V61">
            <v>946</v>
          </cell>
          <cell r="W61">
            <v>971</v>
          </cell>
          <cell r="X61">
            <v>967</v>
          </cell>
          <cell r="Y61">
            <v>977</v>
          </cell>
          <cell r="Z61">
            <v>965</v>
          </cell>
          <cell r="AA61">
            <v>979</v>
          </cell>
          <cell r="AC61">
            <v>1980</v>
          </cell>
          <cell r="AD61">
            <v>4973</v>
          </cell>
          <cell r="AE61">
            <v>4810</v>
          </cell>
          <cell r="AF61">
            <v>4515</v>
          </cell>
          <cell r="AG61">
            <v>5010</v>
          </cell>
          <cell r="AH61">
            <v>5131</v>
          </cell>
          <cell r="AI61">
            <v>5263</v>
          </cell>
          <cell r="AJ61">
            <v>5200</v>
          </cell>
          <cell r="AK61">
            <v>5086</v>
          </cell>
          <cell r="AL61">
            <v>4987</v>
          </cell>
          <cell r="AM61">
            <v>5082</v>
          </cell>
          <cell r="AN61">
            <v>5295</v>
          </cell>
          <cell r="AO61">
            <v>5245</v>
          </cell>
          <cell r="AQ61">
            <v>1980</v>
          </cell>
          <cell r="AR61">
            <v>7.9448281581740981E-3</v>
          </cell>
          <cell r="AS61">
            <v>8.08622561833903E-3</v>
          </cell>
          <cell r="AT61">
            <v>8.376819126819127E-3</v>
          </cell>
          <cell r="AU61">
            <v>9.016925064599484E-3</v>
          </cell>
          <cell r="AV61">
            <v>8.1435811709913517E-3</v>
          </cell>
          <cell r="AW61">
            <v>8.0375235496654325E-3</v>
          </cell>
          <cell r="AX61">
            <v>7.9117930204572803E-3</v>
          </cell>
          <cell r="AY61">
            <v>7.9640673076923074E-3</v>
          </cell>
          <cell r="AZ61">
            <v>8.0963592869314448E-3</v>
          </cell>
          <cell r="BA61">
            <v>8.4061443085355261E-3</v>
          </cell>
          <cell r="BB61">
            <v>8.2410468319559227E-3</v>
          </cell>
          <cell r="BC61">
            <v>7.9595750708215292E-3</v>
          </cell>
          <cell r="BE61">
            <v>1980</v>
          </cell>
          <cell r="BF61">
            <v>-1.0151273885350309E-2</v>
          </cell>
          <cell r="BG61">
            <v>-3.2776995777196838E-2</v>
          </cell>
          <cell r="BH61">
            <v>-6.1330561330561362E-2</v>
          </cell>
          <cell r="BI61">
            <v>0.10963455149501655</v>
          </cell>
          <cell r="BJ61">
            <v>2.415169660678651E-2</v>
          </cell>
          <cell r="BK61">
            <v>2.5725979341258975E-2</v>
          </cell>
          <cell r="BL61">
            <v>-1.1970359110773376E-2</v>
          </cell>
          <cell r="BM61">
            <v>-2.1923076923076934E-2</v>
          </cell>
          <cell r="BN61">
            <v>-1.9465198584349142E-2</v>
          </cell>
          <cell r="BO61">
            <v>1.9049528774814473E-2</v>
          </cell>
          <cell r="BP61">
            <v>4.1912632821723639E-2</v>
          </cell>
          <cell r="BQ61">
            <v>-9.4428706326723511E-3</v>
          </cell>
          <cell r="BS61">
            <v>1980</v>
          </cell>
          <cell r="BT61">
            <v>-2.2064457271762112E-3</v>
          </cell>
          <cell r="BU61">
            <v>-2.469077015885781E-2</v>
          </cell>
          <cell r="BV61">
            <v>-5.2953742203742236E-2</v>
          </cell>
          <cell r="BW61">
            <v>0.11865147655961604</v>
          </cell>
          <cell r="BX61">
            <v>3.229527777777786E-2</v>
          </cell>
          <cell r="BY61">
            <v>3.3763502890924404E-2</v>
          </cell>
          <cell r="BZ61">
            <v>-4.0585660903160962E-3</v>
          </cell>
          <cell r="CA61">
            <v>-1.3959009615384627E-2</v>
          </cell>
          <cell r="CB61">
            <v>-1.1368839297417697E-2</v>
          </cell>
          <cell r="CC61">
            <v>2.745567308335E-2</v>
          </cell>
          <cell r="CD61">
            <v>5.0153679653679561E-2</v>
          </cell>
          <cell r="CE61">
            <v>-1.4832955618508219E-3</v>
          </cell>
          <cell r="CG61">
            <v>1980</v>
          </cell>
          <cell r="CH61">
            <v>0.15082293658291501</v>
          </cell>
        </row>
        <row r="62">
          <cell r="A62">
            <v>1981</v>
          </cell>
          <cell r="B62">
            <v>5201</v>
          </cell>
          <cell r="C62">
            <v>4981</v>
          </cell>
          <cell r="D62">
            <v>5036</v>
          </cell>
          <cell r="E62">
            <v>5096</v>
          </cell>
          <cell r="F62">
            <v>5037</v>
          </cell>
          <cell r="G62">
            <v>5215</v>
          </cell>
          <cell r="H62">
            <v>5228</v>
          </cell>
          <cell r="I62">
            <v>5406</v>
          </cell>
          <cell r="J62">
            <v>5101</v>
          </cell>
          <cell r="K62">
            <v>5141</v>
          </cell>
          <cell r="L62">
            <v>5452</v>
          </cell>
          <cell r="M62">
            <v>5353</v>
          </cell>
          <cell r="O62">
            <v>1981</v>
          </cell>
          <cell r="P62">
            <v>978</v>
          </cell>
          <cell r="Q62">
            <v>1033</v>
          </cell>
          <cell r="R62">
            <v>1023</v>
          </cell>
          <cell r="S62">
            <v>1016</v>
          </cell>
          <cell r="T62">
            <v>1033</v>
          </cell>
          <cell r="U62">
            <v>1003</v>
          </cell>
          <cell r="V62">
            <v>1007</v>
          </cell>
          <cell r="W62">
            <v>978</v>
          </cell>
          <cell r="X62">
            <v>1049</v>
          </cell>
          <cell r="Y62">
            <v>1046</v>
          </cell>
          <cell r="Z62">
            <v>992</v>
          </cell>
          <cell r="AA62">
            <v>1022</v>
          </cell>
          <cell r="AC62">
            <v>1981</v>
          </cell>
          <cell r="AD62">
            <v>5105</v>
          </cell>
          <cell r="AE62">
            <v>4948</v>
          </cell>
          <cell r="AF62">
            <v>5113</v>
          </cell>
          <cell r="AG62">
            <v>5021</v>
          </cell>
          <cell r="AH62">
            <v>5124</v>
          </cell>
          <cell r="AI62">
            <v>5220</v>
          </cell>
          <cell r="AJ62">
            <v>5354</v>
          </cell>
          <cell r="AK62">
            <v>5297</v>
          </cell>
          <cell r="AL62">
            <v>5036</v>
          </cell>
          <cell r="AM62">
            <v>5302</v>
          </cell>
          <cell r="AN62">
            <v>5512</v>
          </cell>
          <cell r="AO62">
            <v>5298</v>
          </cell>
          <cell r="AQ62">
            <v>1981</v>
          </cell>
          <cell r="AR62">
            <v>8.0816301239275499E-3</v>
          </cell>
          <cell r="AS62">
            <v>8.399237675481553E-3</v>
          </cell>
          <cell r="AT62">
            <v>8.6766168148746971E-3</v>
          </cell>
          <cell r="AU62">
            <v>8.4385162005345855E-3</v>
          </cell>
          <cell r="AV62">
            <v>8.6357647878908574E-3</v>
          </cell>
          <cell r="AW62">
            <v>8.5067736794171202E-3</v>
          </cell>
          <cell r="AX62">
            <v>8.4045274584929764E-3</v>
          </cell>
          <cell r="AY62">
            <v>8.2291557713858789E-3</v>
          </cell>
          <cell r="AZ62">
            <v>8.4182068466427534E-3</v>
          </cell>
          <cell r="BA62">
            <v>8.8984081281440301E-3</v>
          </cell>
          <cell r="BB62">
            <v>8.5005406764742872E-3</v>
          </cell>
          <cell r="BC62">
            <v>8.2709935897435898E-3</v>
          </cell>
          <cell r="BE62">
            <v>1981</v>
          </cell>
          <cell r="BF62">
            <v>-2.6692087702573919E-2</v>
          </cell>
          <cell r="BG62">
            <v>-3.0754162585700295E-2</v>
          </cell>
          <cell r="BH62">
            <v>3.3346806790622407E-2</v>
          </cell>
          <cell r="BI62">
            <v>-1.7993350283590837E-2</v>
          </cell>
          <cell r="BJ62">
            <v>2.0513841864170379E-2</v>
          </cell>
          <cell r="BK62">
            <v>1.87353629976581E-2</v>
          </cell>
          <cell r="BL62">
            <v>2.5670498084291227E-2</v>
          </cell>
          <cell r="BM62">
            <v>-1.0646245797534593E-2</v>
          </cell>
          <cell r="BN62">
            <v>-4.9273173494430833E-2</v>
          </cell>
          <cell r="BO62">
            <v>5.281969817315324E-2</v>
          </cell>
          <cell r="BP62">
            <v>3.9607695209354921E-2</v>
          </cell>
          <cell r="BQ62">
            <v>-3.8824383164005827E-2</v>
          </cell>
          <cell r="BS62">
            <v>1981</v>
          </cell>
          <cell r="BT62">
            <v>-1.8610457578646371E-2</v>
          </cell>
          <cell r="BU62">
            <v>-2.2354924910218742E-2</v>
          </cell>
          <cell r="BV62">
            <v>4.2023423605497101E-2</v>
          </cell>
          <cell r="BW62">
            <v>-9.554834083056251E-3</v>
          </cell>
          <cell r="BX62">
            <v>2.9149606652061236E-2</v>
          </cell>
          <cell r="BY62">
            <v>2.7242136677075222E-2</v>
          </cell>
          <cell r="BZ62">
            <v>3.4075025542784201E-2</v>
          </cell>
          <cell r="CA62">
            <v>-2.4170900261487136E-3</v>
          </cell>
          <cell r="CB62">
            <v>-4.085496664778808E-2</v>
          </cell>
          <cell r="CC62">
            <v>6.1718106301297274E-2</v>
          </cell>
          <cell r="CD62">
            <v>4.8108235885829208E-2</v>
          </cell>
          <cell r="CE62">
            <v>-3.0553389574262235E-2</v>
          </cell>
          <cell r="CG62">
            <v>1981</v>
          </cell>
          <cell r="CH62">
            <v>0.11739438556404891</v>
          </cell>
        </row>
        <row r="63">
          <cell r="A63">
            <v>1982</v>
          </cell>
          <cell r="B63">
            <v>5181</v>
          </cell>
          <cell r="C63">
            <v>5193</v>
          </cell>
          <cell r="D63">
            <v>5233</v>
          </cell>
          <cell r="E63">
            <v>5426</v>
          </cell>
          <cell r="F63">
            <v>5488</v>
          </cell>
          <cell r="G63">
            <v>5213</v>
          </cell>
          <cell r="H63">
            <v>5187</v>
          </cell>
          <cell r="I63">
            <v>5334</v>
          </cell>
          <cell r="J63">
            <v>5648</v>
          </cell>
          <cell r="K63">
            <v>5941</v>
          </cell>
          <cell r="L63">
            <v>6008</v>
          </cell>
          <cell r="M63">
            <v>5933</v>
          </cell>
          <cell r="O63">
            <v>1982</v>
          </cell>
          <cell r="P63">
            <v>1074</v>
          </cell>
          <cell r="Q63">
            <v>1077</v>
          </cell>
          <cell r="R63">
            <v>1061</v>
          </cell>
          <cell r="S63">
            <v>1027</v>
          </cell>
          <cell r="T63">
            <v>1027</v>
          </cell>
          <cell r="U63">
            <v>1087</v>
          </cell>
          <cell r="V63">
            <v>1102</v>
          </cell>
          <cell r="W63">
            <v>1077</v>
          </cell>
          <cell r="X63">
            <v>1022</v>
          </cell>
          <cell r="Y63">
            <v>973</v>
          </cell>
          <cell r="Z63">
            <v>962</v>
          </cell>
          <cell r="AA63">
            <v>983</v>
          </cell>
          <cell r="AC63">
            <v>1982</v>
          </cell>
          <cell r="AD63">
            <v>5271</v>
          </cell>
          <cell r="AE63">
            <v>5206</v>
          </cell>
          <cell r="AF63">
            <v>5247</v>
          </cell>
          <cell r="AG63">
            <v>5488</v>
          </cell>
          <cell r="AH63">
            <v>5338</v>
          </cell>
          <cell r="AI63">
            <v>5205</v>
          </cell>
          <cell r="AJ63">
            <v>5054</v>
          </cell>
          <cell r="AK63">
            <v>5618</v>
          </cell>
          <cell r="AL63">
            <v>5599</v>
          </cell>
          <cell r="AM63">
            <v>5920</v>
          </cell>
          <cell r="AN63">
            <v>5882</v>
          </cell>
          <cell r="AO63">
            <v>6045</v>
          </cell>
          <cell r="AQ63">
            <v>1982</v>
          </cell>
          <cell r="AR63">
            <v>8.7523499433748587E-3</v>
          </cell>
          <cell r="AS63">
            <v>8.8421883892999438E-3</v>
          </cell>
          <cell r="AT63">
            <v>8.8875224100396985E-3</v>
          </cell>
          <cell r="AU63">
            <v>8.8502985833174529E-3</v>
          </cell>
          <cell r="AV63">
            <v>8.5583333333333327E-3</v>
          </cell>
          <cell r="AW63">
            <v>8.846214250031223E-3</v>
          </cell>
          <cell r="AX63">
            <v>9.151575408261288E-3</v>
          </cell>
          <cell r="AY63">
            <v>9.4722299168975062E-3</v>
          </cell>
          <cell r="AZ63">
            <v>8.5621454847513937E-3</v>
          </cell>
          <cell r="BA63">
            <v>8.6036092754658566E-3</v>
          </cell>
          <cell r="BB63">
            <v>8.1358333333333335E-3</v>
          </cell>
          <cell r="BC63">
            <v>8.26269267822736E-3</v>
          </cell>
          <cell r="BE63">
            <v>1982</v>
          </cell>
          <cell r="BF63">
            <v>-5.0962627406568872E-3</v>
          </cell>
          <cell r="BG63">
            <v>-1.2331625877442631E-2</v>
          </cell>
          <cell r="BH63">
            <v>7.8755282366500534E-3</v>
          </cell>
          <cell r="BI63">
            <v>4.5931008195159162E-2</v>
          </cell>
          <cell r="BJ63">
            <v>-2.733236151603502E-2</v>
          </cell>
          <cell r="BK63">
            <v>-2.4915698763581906E-2</v>
          </cell>
          <cell r="BL63">
            <v>-2.9010566762728174E-2</v>
          </cell>
          <cell r="BM63">
            <v>0.11159477641472093</v>
          </cell>
          <cell r="BN63">
            <v>-3.3819864720541215E-3</v>
          </cell>
          <cell r="BO63">
            <v>5.7331666368994449E-2</v>
          </cell>
          <cell r="BP63">
            <v>-6.4189189189188811E-3</v>
          </cell>
          <cell r="BQ63">
            <v>2.7711662699761996E-2</v>
          </cell>
          <cell r="BS63">
            <v>1982</v>
          </cell>
          <cell r="BT63">
            <v>3.6560872027179715E-3</v>
          </cell>
          <cell r="BU63">
            <v>-3.4894374881426875E-3</v>
          </cell>
          <cell r="BV63">
            <v>1.6763050646689752E-2</v>
          </cell>
          <cell r="BW63">
            <v>5.4781306778476618E-2</v>
          </cell>
          <cell r="BX63">
            <v>-1.8774028182701685E-2</v>
          </cell>
          <cell r="BY63">
            <v>-1.6069484513550683E-2</v>
          </cell>
          <cell r="BZ63">
            <v>-1.9858991354466886E-2</v>
          </cell>
          <cell r="CA63">
            <v>0.12106700633161843</v>
          </cell>
          <cell r="CB63">
            <v>5.1801590126972722E-3</v>
          </cell>
          <cell r="CC63">
            <v>6.5935275644460306E-2</v>
          </cell>
          <cell r="CD63">
            <v>1.7169144144144523E-3</v>
          </cell>
          <cell r="CE63">
            <v>3.5974355377989355E-2</v>
          </cell>
          <cell r="CG63">
            <v>1982</v>
          </cell>
          <cell r="CH63">
            <v>0.2652354742962828</v>
          </cell>
        </row>
        <row r="64">
          <cell r="A64">
            <v>1983</v>
          </cell>
          <cell r="B64">
            <v>6189</v>
          </cell>
          <cell r="C64">
            <v>6152</v>
          </cell>
          <cell r="D64">
            <v>6213</v>
          </cell>
          <cell r="E64">
            <v>6295</v>
          </cell>
          <cell r="F64">
            <v>6488</v>
          </cell>
          <cell r="G64">
            <v>6414</v>
          </cell>
          <cell r="H64">
            <v>6506</v>
          </cell>
          <cell r="I64">
            <v>6485</v>
          </cell>
          <cell r="J64">
            <v>6600</v>
          </cell>
          <cell r="K64">
            <v>6909</v>
          </cell>
          <cell r="L64">
            <v>6895</v>
          </cell>
          <cell r="M64">
            <v>6695</v>
          </cell>
          <cell r="O64">
            <v>1983</v>
          </cell>
          <cell r="P64">
            <v>948</v>
          </cell>
          <cell r="Q64">
            <v>960</v>
          </cell>
          <cell r="R64">
            <v>952</v>
          </cell>
          <cell r="S64">
            <v>940</v>
          </cell>
          <cell r="T64">
            <v>912</v>
          </cell>
          <cell r="U64">
            <v>930</v>
          </cell>
          <cell r="V64">
            <v>915</v>
          </cell>
          <cell r="W64">
            <v>920</v>
          </cell>
          <cell r="X64">
            <v>911</v>
          </cell>
          <cell r="Y64">
            <v>875</v>
          </cell>
          <cell r="Z64">
            <v>880</v>
          </cell>
          <cell r="AA64">
            <v>941</v>
          </cell>
          <cell r="AC64">
            <v>1983</v>
          </cell>
          <cell r="AD64">
            <v>6221</v>
          </cell>
          <cell r="AE64">
            <v>6169</v>
          </cell>
          <cell r="AF64">
            <v>6130</v>
          </cell>
          <cell r="AG64">
            <v>6431</v>
          </cell>
          <cell r="AH64">
            <v>6461</v>
          </cell>
          <cell r="AI64">
            <v>6332</v>
          </cell>
          <cell r="AJ64">
            <v>6497</v>
          </cell>
          <cell r="AK64">
            <v>6473</v>
          </cell>
          <cell r="AL64">
            <v>6711</v>
          </cell>
          <cell r="AM64">
            <v>7018</v>
          </cell>
          <cell r="AN64">
            <v>6824</v>
          </cell>
          <cell r="AO64">
            <v>6617</v>
          </cell>
          <cell r="AQ64">
            <v>1983</v>
          </cell>
          <cell r="AR64">
            <v>8.0881885856079402E-3</v>
          </cell>
          <cell r="AS64">
            <v>7.911268284841665E-3</v>
          </cell>
          <cell r="AT64">
            <v>7.9899173285783755E-3</v>
          </cell>
          <cell r="AU64">
            <v>8.0441816204458953E-3</v>
          </cell>
          <cell r="AV64">
            <v>7.6673612190950079E-3</v>
          </cell>
          <cell r="AW64">
            <v>7.6936232781303201E-3</v>
          </cell>
          <cell r="AX64">
            <v>7.8345309538850293E-3</v>
          </cell>
          <cell r="AY64">
            <v>7.652506284952028E-3</v>
          </cell>
          <cell r="AZ64">
            <v>7.7406148617333546E-3</v>
          </cell>
          <cell r="BA64">
            <v>7.5067985397109229E-3</v>
          </cell>
          <cell r="BB64">
            <v>7.2048066875653079E-3</v>
          </cell>
          <cell r="BC64">
            <v>7.6934288296209461E-3</v>
          </cell>
          <cell r="BE64">
            <v>1983</v>
          </cell>
          <cell r="BF64">
            <v>2.9114971050455019E-2</v>
          </cell>
          <cell r="BG64">
            <v>-8.3587847612923705E-3</v>
          </cell>
          <cell r="BH64">
            <v>-6.3219322418543999E-3</v>
          </cell>
          <cell r="BI64">
            <v>4.9102773246329612E-2</v>
          </cell>
          <cell r="BJ64">
            <v>4.664904369460432E-3</v>
          </cell>
          <cell r="BK64">
            <v>-1.9965949543414352E-2</v>
          </cell>
          <cell r="BL64">
            <v>2.6058117498420685E-2</v>
          </cell>
          <cell r="BM64">
            <v>-3.6940126212098301E-3</v>
          </cell>
          <cell r="BN64">
            <v>3.6768113703074201E-2</v>
          </cell>
          <cell r="BO64">
            <v>4.574579049322014E-2</v>
          </cell>
          <cell r="BP64">
            <v>-2.7643203191792587E-2</v>
          </cell>
          <cell r="BQ64">
            <v>-3.0334114888628361E-2</v>
          </cell>
          <cell r="BS64">
            <v>1983</v>
          </cell>
          <cell r="BT64">
            <v>3.7203159636062959E-2</v>
          </cell>
          <cell r="BU64">
            <v>-4.4751647645070551E-4</v>
          </cell>
          <cell r="BV64">
            <v>1.6679850867239755E-3</v>
          </cell>
          <cell r="BW64">
            <v>5.7146954866775505E-2</v>
          </cell>
          <cell r="BX64">
            <v>1.2332265588555439E-2</v>
          </cell>
          <cell r="BY64">
            <v>-1.2272326265284031E-2</v>
          </cell>
          <cell r="BZ64">
            <v>3.3892648452305718E-2</v>
          </cell>
          <cell r="CA64">
            <v>3.9584936637421979E-3</v>
          </cell>
          <cell r="CB64">
            <v>4.4508728564807559E-2</v>
          </cell>
          <cell r="CC64">
            <v>5.3252589032931064E-2</v>
          </cell>
          <cell r="CD64">
            <v>-2.0438396504227279E-2</v>
          </cell>
          <cell r="CE64">
            <v>-2.2640686059007414E-2</v>
          </cell>
          <cell r="CG64">
            <v>1983</v>
          </cell>
          <cell r="CH64">
            <v>0.20008142831247389</v>
          </cell>
        </row>
        <row r="65">
          <cell r="A65">
            <v>1984</v>
          </cell>
          <cell r="B65">
            <v>6850</v>
          </cell>
          <cell r="C65">
            <v>6625</v>
          </cell>
          <cell r="D65">
            <v>6525</v>
          </cell>
          <cell r="E65">
            <v>6434</v>
          </cell>
          <cell r="F65">
            <v>6494</v>
          </cell>
          <cell r="G65">
            <v>6400</v>
          </cell>
          <cell r="H65">
            <v>6466</v>
          </cell>
          <cell r="I65">
            <v>6811</v>
          </cell>
          <cell r="J65">
            <v>6970</v>
          </cell>
          <cell r="K65">
            <v>7202</v>
          </cell>
          <cell r="L65">
            <v>7347</v>
          </cell>
          <cell r="M65">
            <v>7443</v>
          </cell>
          <cell r="O65">
            <v>1984</v>
          </cell>
          <cell r="P65">
            <v>925</v>
          </cell>
          <cell r="Q65">
            <v>958</v>
          </cell>
          <cell r="R65">
            <v>979</v>
          </cell>
          <cell r="S65">
            <v>994</v>
          </cell>
          <cell r="T65">
            <v>982</v>
          </cell>
          <cell r="U65">
            <v>1000</v>
          </cell>
          <cell r="V65">
            <v>996</v>
          </cell>
          <cell r="W65">
            <v>953</v>
          </cell>
          <cell r="X65">
            <v>931</v>
          </cell>
          <cell r="Y65">
            <v>903</v>
          </cell>
          <cell r="Z65">
            <v>885</v>
          </cell>
          <cell r="AA65">
            <v>876</v>
          </cell>
          <cell r="AC65">
            <v>1984</v>
          </cell>
          <cell r="AD65">
            <v>6883</v>
          </cell>
          <cell r="AE65">
            <v>6547</v>
          </cell>
          <cell r="AF65">
            <v>6458</v>
          </cell>
          <cell r="AG65">
            <v>6507</v>
          </cell>
          <cell r="AH65">
            <v>6304</v>
          </cell>
          <cell r="AI65">
            <v>6294</v>
          </cell>
          <cell r="AJ65">
            <v>6513</v>
          </cell>
          <cell r="AK65">
            <v>6880</v>
          </cell>
          <cell r="AL65">
            <v>7127</v>
          </cell>
          <cell r="AM65">
            <v>7267</v>
          </cell>
          <cell r="AN65">
            <v>7409</v>
          </cell>
          <cell r="AO65">
            <v>7589</v>
          </cell>
          <cell r="AQ65">
            <v>1984</v>
          </cell>
          <cell r="AR65">
            <v>7.9797617248501332E-3</v>
          </cell>
          <cell r="AS65">
            <v>7.6840888178604299E-3</v>
          </cell>
          <cell r="AT65">
            <v>8.1309187414082794E-3</v>
          </cell>
          <cell r="AU65">
            <v>8.2525498090224008E-3</v>
          </cell>
          <cell r="AV65">
            <v>8.166984273346653E-3</v>
          </cell>
          <cell r="AW65">
            <v>8.4602368866328256E-3</v>
          </cell>
          <cell r="AX65">
            <v>8.5268191928821093E-3</v>
          </cell>
          <cell r="AY65">
            <v>8.3050348021904887E-3</v>
          </cell>
          <cell r="AZ65">
            <v>7.8598231589147288E-3</v>
          </cell>
          <cell r="BA65">
            <v>7.604188298021607E-3</v>
          </cell>
          <cell r="BB65">
            <v>7.4561889362873262E-3</v>
          </cell>
          <cell r="BC65">
            <v>7.3334997975435289E-3</v>
          </cell>
          <cell r="BE65">
            <v>1984</v>
          </cell>
          <cell r="BF65">
            <v>4.0199486171981214E-2</v>
          </cell>
          <cell r="BG65">
            <v>-4.881592328926343E-2</v>
          </cell>
          <cell r="BH65">
            <v>-1.3594012524820509E-2</v>
          </cell>
          <cell r="BI65">
            <v>7.5874883864974763E-3</v>
          </cell>
          <cell r="BJ65">
            <v>-3.1197172276010487E-2</v>
          </cell>
          <cell r="BK65">
            <v>-1.5862944162436943E-3</v>
          </cell>
          <cell r="BL65">
            <v>3.4795042897998174E-2</v>
          </cell>
          <cell r="BM65">
            <v>5.6348840779978593E-2</v>
          </cell>
          <cell r="BN65">
            <v>3.5901162790697771E-2</v>
          </cell>
          <cell r="BO65">
            <v>1.9643608811561686E-2</v>
          </cell>
          <cell r="BP65">
            <v>1.9540388055593771E-2</v>
          </cell>
          <cell r="BQ65">
            <v>2.4294776623026149E-2</v>
          </cell>
          <cell r="BS65">
            <v>1984</v>
          </cell>
          <cell r="BT65">
            <v>4.8179247896831347E-2</v>
          </cell>
          <cell r="BU65">
            <v>-4.1131834471402999E-2</v>
          </cell>
          <cell r="BV65">
            <v>-5.4630937834122296E-3</v>
          </cell>
          <cell r="BW65">
            <v>1.5840038195519879E-2</v>
          </cell>
          <cell r="BX65">
            <v>-2.3030188002663834E-2</v>
          </cell>
          <cell r="BY65">
            <v>6.8739424703891314E-3</v>
          </cell>
          <cell r="BZ65">
            <v>4.3321862090880285E-2</v>
          </cell>
          <cell r="CA65">
            <v>6.4653875582169076E-2</v>
          </cell>
          <cell r="CB65">
            <v>4.3760985949612502E-2</v>
          </cell>
          <cell r="CC65">
            <v>2.7247797109583291E-2</v>
          </cell>
          <cell r="CD65">
            <v>2.6996576991881099E-2</v>
          </cell>
          <cell r="CE65">
            <v>3.162827642056968E-2</v>
          </cell>
          <cell r="CG65">
            <v>1984</v>
          </cell>
          <cell r="CH65">
            <v>0.26035297952233472</v>
          </cell>
        </row>
        <row r="66">
          <cell r="A66">
            <v>1985</v>
          </cell>
          <cell r="B66">
            <v>7583</v>
          </cell>
          <cell r="C66">
            <v>7814</v>
          </cell>
          <cell r="D66">
            <v>7889</v>
          </cell>
          <cell r="E66">
            <v>8125</v>
          </cell>
          <cell r="F66">
            <v>8360</v>
          </cell>
          <cell r="G66">
            <v>8690</v>
          </cell>
          <cell r="H66">
            <v>8722</v>
          </cell>
          <cell r="I66">
            <v>8321</v>
          </cell>
          <cell r="J66">
            <v>8146</v>
          </cell>
          <cell r="K66">
            <v>8149</v>
          </cell>
          <cell r="L66">
            <v>8680</v>
          </cell>
          <cell r="M66">
            <v>9083</v>
          </cell>
          <cell r="O66">
            <v>1985</v>
          </cell>
          <cell r="P66">
            <v>860</v>
          </cell>
          <cell r="Q66">
            <v>835</v>
          </cell>
          <cell r="R66">
            <v>837</v>
          </cell>
          <cell r="S66">
            <v>831</v>
          </cell>
          <cell r="T66">
            <v>814</v>
          </cell>
          <cell r="U66">
            <v>784</v>
          </cell>
          <cell r="V66">
            <v>784</v>
          </cell>
          <cell r="W66">
            <v>818</v>
          </cell>
          <cell r="X66">
            <v>817</v>
          </cell>
          <cell r="Y66">
            <v>832</v>
          </cell>
          <cell r="Z66">
            <v>784</v>
          </cell>
          <cell r="AA66">
            <v>745</v>
          </cell>
          <cell r="AC66">
            <v>1985</v>
          </cell>
          <cell r="AD66">
            <v>7713</v>
          </cell>
          <cell r="AE66">
            <v>7808</v>
          </cell>
          <cell r="AF66">
            <v>8036</v>
          </cell>
          <cell r="AG66">
            <v>8146</v>
          </cell>
          <cell r="AH66">
            <v>8583</v>
          </cell>
          <cell r="AI66">
            <v>8766</v>
          </cell>
          <cell r="AJ66">
            <v>8335</v>
          </cell>
          <cell r="AK66">
            <v>8429</v>
          </cell>
          <cell r="AL66">
            <v>7934</v>
          </cell>
          <cell r="AM66">
            <v>8384</v>
          </cell>
          <cell r="AN66">
            <v>8765</v>
          </cell>
          <cell r="AO66">
            <v>9317</v>
          </cell>
          <cell r="AQ66">
            <v>1985</v>
          </cell>
          <cell r="AR66">
            <v>7.1610005710018897E-3</v>
          </cell>
          <cell r="AS66">
            <v>7.0494511430917502E-3</v>
          </cell>
          <cell r="AT66">
            <v>7.0473584784836061E-3</v>
          </cell>
          <cell r="AU66">
            <v>7.0016954952712793E-3</v>
          </cell>
          <cell r="AV66">
            <v>6.9615353138554707E-3</v>
          </cell>
          <cell r="AW66">
            <v>6.6147811565497689E-3</v>
          </cell>
          <cell r="AX66">
            <v>6.5005399650163512E-3</v>
          </cell>
          <cell r="AY66">
            <v>6.8052169566086788E-3</v>
          </cell>
          <cell r="AZ66">
            <v>6.5797465100644603E-3</v>
          </cell>
          <cell r="BA66">
            <v>7.1212167044786157E-3</v>
          </cell>
          <cell r="BB66">
            <v>6.7639949109414756E-3</v>
          </cell>
          <cell r="BC66">
            <v>6.4335757748621401E-3</v>
          </cell>
          <cell r="BE66">
            <v>1985</v>
          </cell>
          <cell r="BF66">
            <v>1.6339438661220118E-2</v>
          </cell>
          <cell r="BG66">
            <v>1.2316867626085859E-2</v>
          </cell>
          <cell r="BH66">
            <v>2.9200819672131173E-2</v>
          </cell>
          <cell r="BI66">
            <v>1.3688402190144444E-2</v>
          </cell>
          <cell r="BJ66">
            <v>5.3645961207954729E-2</v>
          </cell>
          <cell r="BK66">
            <v>2.1321216357916839E-2</v>
          </cell>
          <cell r="BL66">
            <v>-4.9167237052247348E-2</v>
          </cell>
          <cell r="BM66">
            <v>1.127774445110985E-2</v>
          </cell>
          <cell r="BN66">
            <v>-5.8725827500296646E-2</v>
          </cell>
          <cell r="BO66">
            <v>5.6717922863624981E-2</v>
          </cell>
          <cell r="BP66">
            <v>4.5443702290076438E-2</v>
          </cell>
          <cell r="BQ66">
            <v>6.2977752424415279E-2</v>
          </cell>
          <cell r="BS66">
            <v>1985</v>
          </cell>
          <cell r="BT66">
            <v>2.3500439232222007E-2</v>
          </cell>
          <cell r="BU66">
            <v>1.9366318769177611E-2</v>
          </cell>
          <cell r="BV66">
            <v>3.6248178150614777E-2</v>
          </cell>
          <cell r="BW66">
            <v>2.0690097685415722E-2</v>
          </cell>
          <cell r="BX66">
            <v>6.0607496521810203E-2</v>
          </cell>
          <cell r="BY66">
            <v>2.7935997514466609E-2</v>
          </cell>
          <cell r="BZ66">
            <v>-4.2666697087230997E-2</v>
          </cell>
          <cell r="CA66">
            <v>1.8082961407718527E-2</v>
          </cell>
          <cell r="CB66">
            <v>-5.2146080990232185E-2</v>
          </cell>
          <cell r="CC66">
            <v>6.3839139568103595E-2</v>
          </cell>
          <cell r="CD66">
            <v>5.2207697201017915E-2</v>
          </cell>
          <cell r="CE66">
            <v>6.9411328199277422E-2</v>
          </cell>
          <cell r="CG66">
            <v>1985</v>
          </cell>
          <cell r="CH66">
            <v>0.33047502748149915</v>
          </cell>
        </row>
        <row r="67">
          <cell r="A67">
            <v>1986</v>
          </cell>
          <cell r="B67">
            <v>9206</v>
          </cell>
          <cell r="C67">
            <v>9751</v>
          </cell>
          <cell r="D67">
            <v>10527</v>
          </cell>
          <cell r="E67">
            <v>10378</v>
          </cell>
          <cell r="F67">
            <v>10239</v>
          </cell>
          <cell r="G67">
            <v>10665</v>
          </cell>
          <cell r="H67">
            <v>11213</v>
          </cell>
          <cell r="I67">
            <v>11853</v>
          </cell>
          <cell r="J67">
            <v>11311</v>
          </cell>
          <cell r="K67">
            <v>11081</v>
          </cell>
          <cell r="L67">
            <v>11410</v>
          </cell>
          <cell r="M67">
            <v>11552</v>
          </cell>
          <cell r="O67">
            <v>1986</v>
          </cell>
          <cell r="P67">
            <v>742</v>
          </cell>
          <cell r="Q67">
            <v>711</v>
          </cell>
          <cell r="R67">
            <v>678</v>
          </cell>
          <cell r="S67">
            <v>668</v>
          </cell>
          <cell r="T67">
            <v>681</v>
          </cell>
          <cell r="U67">
            <v>660</v>
          </cell>
          <cell r="V67">
            <v>628</v>
          </cell>
          <cell r="W67">
            <v>597</v>
          </cell>
          <cell r="X67">
            <v>614</v>
          </cell>
          <cell r="Y67">
            <v>637</v>
          </cell>
          <cell r="Z67">
            <v>619</v>
          </cell>
          <cell r="AA67">
            <v>613</v>
          </cell>
          <cell r="AC67">
            <v>1986</v>
          </cell>
          <cell r="AD67">
            <v>9533</v>
          </cell>
          <cell r="AE67">
            <v>10069</v>
          </cell>
          <cell r="AF67">
            <v>10527</v>
          </cell>
          <cell r="AG67">
            <v>10119</v>
          </cell>
          <cell r="AH67">
            <v>10593</v>
          </cell>
          <cell r="AI67">
            <v>11167</v>
          </cell>
          <cell r="AJ67">
            <v>11424</v>
          </cell>
          <cell r="AK67">
            <v>12374</v>
          </cell>
          <cell r="AL67">
            <v>10909</v>
          </cell>
          <cell r="AM67">
            <v>11401</v>
          </cell>
          <cell r="AN67">
            <v>11582</v>
          </cell>
          <cell r="AO67">
            <v>11229</v>
          </cell>
          <cell r="AQ67">
            <v>1986</v>
          </cell>
          <cell r="AR67">
            <v>6.1096669171049334E-3</v>
          </cell>
          <cell r="AS67">
            <v>6.0604924997377527E-3</v>
          </cell>
          <cell r="AT67">
            <v>5.9069967226139638E-3</v>
          </cell>
          <cell r="AU67">
            <v>5.4878756214179411E-3</v>
          </cell>
          <cell r="AV67">
            <v>5.7422991402312487E-3</v>
          </cell>
          <cell r="AW67">
            <v>5.5373831775700939E-3</v>
          </cell>
          <cell r="AX67">
            <v>5.2548908987791404E-3</v>
          </cell>
          <cell r="AY67">
            <v>5.1618237920168075E-3</v>
          </cell>
          <cell r="AZ67">
            <v>4.6771146489952044E-3</v>
          </cell>
          <cell r="BA67">
            <v>5.3920287530173855E-3</v>
          </cell>
          <cell r="BB67">
            <v>5.1624053445604194E-3</v>
          </cell>
          <cell r="BC67">
            <v>5.0951015944281355E-3</v>
          </cell>
          <cell r="BE67">
            <v>1986</v>
          </cell>
          <cell r="BF67">
            <v>2.3183428142105722E-2</v>
          </cell>
          <cell r="BG67">
            <v>5.6225742158816816E-2</v>
          </cell>
          <cell r="BH67">
            <v>4.548614559539188E-2</v>
          </cell>
          <cell r="BI67">
            <v>-3.8757480763750407E-2</v>
          </cell>
          <cell r="BJ67">
            <v>4.6842573376815855E-2</v>
          </cell>
          <cell r="BK67">
            <v>5.4186727083923358E-2</v>
          </cell>
          <cell r="BL67">
            <v>2.3014238380943963E-2</v>
          </cell>
          <cell r="BM67">
            <v>8.3158263305322055E-2</v>
          </cell>
          <cell r="BN67">
            <v>-0.11839340552771938</v>
          </cell>
          <cell r="BO67">
            <v>4.5100375836465201E-2</v>
          </cell>
          <cell r="BP67">
            <v>1.5875800368388759E-2</v>
          </cell>
          <cell r="BQ67">
            <v>-3.0478328440683766E-2</v>
          </cell>
          <cell r="BS67">
            <v>1986</v>
          </cell>
          <cell r="BT67">
            <v>2.9293095059210655E-2</v>
          </cell>
          <cell r="BU67">
            <v>6.2286234658554568E-2</v>
          </cell>
          <cell r="BV67">
            <v>5.1393142318005847E-2</v>
          </cell>
          <cell r="BW67">
            <v>-3.3269605142332466E-2</v>
          </cell>
          <cell r="BX67">
            <v>5.2584872517047104E-2</v>
          </cell>
          <cell r="BY67">
            <v>5.9724110261493449E-2</v>
          </cell>
          <cell r="BZ67">
            <v>2.8269129279723103E-2</v>
          </cell>
          <cell r="CA67">
            <v>8.8320087097338865E-2</v>
          </cell>
          <cell r="CB67">
            <v>-0.11371629087872417</v>
          </cell>
          <cell r="CC67">
            <v>5.0492404589482585E-2</v>
          </cell>
          <cell r="CD67">
            <v>2.103820571294918E-2</v>
          </cell>
          <cell r="CE67">
            <v>-2.538322684625563E-2</v>
          </cell>
          <cell r="CG67">
            <v>1986</v>
          </cell>
          <cell r="CH67">
            <v>0.28530461296281118</v>
          </cell>
        </row>
        <row r="68">
          <cell r="A68">
            <v>1987</v>
          </cell>
          <cell r="B68">
            <v>12009</v>
          </cell>
          <cell r="C68">
            <v>11987</v>
          </cell>
          <cell r="D68">
            <v>11765</v>
          </cell>
          <cell r="E68">
            <v>10997</v>
          </cell>
          <cell r="F68">
            <v>10806</v>
          </cell>
          <cell r="G68">
            <v>11263</v>
          </cell>
          <cell r="H68">
            <v>11093</v>
          </cell>
          <cell r="I68">
            <v>11770</v>
          </cell>
          <cell r="J68">
            <v>11498</v>
          </cell>
          <cell r="K68">
            <v>11173</v>
          </cell>
          <cell r="L68">
            <v>10649</v>
          </cell>
          <cell r="M68">
            <v>10236</v>
          </cell>
          <cell r="O68">
            <v>1987</v>
          </cell>
          <cell r="P68">
            <v>588</v>
          </cell>
          <cell r="Q68">
            <v>595</v>
          </cell>
          <cell r="R68">
            <v>600</v>
          </cell>
          <cell r="S68">
            <v>668</v>
          </cell>
          <cell r="T68">
            <v>689</v>
          </cell>
          <cell r="U68">
            <v>664</v>
          </cell>
          <cell r="V68">
            <v>669</v>
          </cell>
          <cell r="W68">
            <v>630</v>
          </cell>
          <cell r="X68">
            <v>642</v>
          </cell>
          <cell r="Y68">
            <v>660</v>
          </cell>
          <cell r="Z68">
            <v>695</v>
          </cell>
          <cell r="AA68">
            <v>719</v>
          </cell>
          <cell r="AC68">
            <v>1987</v>
          </cell>
          <cell r="AD68">
            <v>12275</v>
          </cell>
          <cell r="AE68">
            <v>11846</v>
          </cell>
          <cell r="AF68">
            <v>11563</v>
          </cell>
          <cell r="AG68">
            <v>11023</v>
          </cell>
          <cell r="AH68">
            <v>10891</v>
          </cell>
          <cell r="AI68">
            <v>11307</v>
          </cell>
          <cell r="AJ68">
            <v>11217</v>
          </cell>
          <cell r="AK68">
            <v>11747</v>
          </cell>
          <cell r="AL68">
            <v>11711</v>
          </cell>
          <cell r="AM68">
            <v>10825</v>
          </cell>
          <cell r="AN68">
            <v>10163</v>
          </cell>
          <cell r="AO68">
            <v>10212</v>
          </cell>
          <cell r="AQ68">
            <v>1987</v>
          </cell>
          <cell r="AR68">
            <v>5.2403686882180065E-3</v>
          </cell>
          <cell r="AS68">
            <v>4.8419993211133733E-3</v>
          </cell>
          <cell r="AT68">
            <v>4.9658112443018735E-3</v>
          </cell>
          <cell r="AU68">
            <v>5.2941825939058496E-3</v>
          </cell>
          <cell r="AV68">
            <v>5.6286355801505941E-3</v>
          </cell>
          <cell r="AW68">
            <v>5.7223334251522663E-3</v>
          </cell>
          <cell r="AX68">
            <v>5.4694857168125941E-3</v>
          </cell>
          <cell r="AY68">
            <v>5.5088258892752075E-3</v>
          </cell>
          <cell r="AZ68">
            <v>5.2365965778496636E-3</v>
          </cell>
          <cell r="BA68">
            <v>5.247331568610708E-3</v>
          </cell>
          <cell r="BB68">
            <v>5.6975019245573523E-3</v>
          </cell>
          <cell r="BC68">
            <v>6.0347043195906717E-3</v>
          </cell>
          <cell r="BE68">
            <v>1987</v>
          </cell>
          <cell r="BF68">
            <v>9.3151660878083575E-2</v>
          </cell>
          <cell r="BG68">
            <v>-3.4949083503055034E-2</v>
          </cell>
          <cell r="BH68">
            <v>-2.3889920648320073E-2</v>
          </cell>
          <cell r="BI68">
            <v>-4.6700683213698913E-2</v>
          </cell>
          <cell r="BJ68">
            <v>-1.1974961444252918E-2</v>
          </cell>
          <cell r="BK68">
            <v>3.8196676154623077E-2</v>
          </cell>
          <cell r="BL68">
            <v>-7.9596710002652893E-3</v>
          </cell>
          <cell r="BM68">
            <v>4.7249710261210609E-2</v>
          </cell>
          <cell r="BN68">
            <v>-3.0646122414232924E-3</v>
          </cell>
          <cell r="BO68">
            <v>-7.565536674921014E-2</v>
          </cell>
          <cell r="BP68">
            <v>-6.1154734411085432E-2</v>
          </cell>
          <cell r="BQ68">
            <v>4.82141100068878E-3</v>
          </cell>
          <cell r="BS68">
            <v>1987</v>
          </cell>
          <cell r="BT68">
            <v>9.8392029566301581E-2</v>
          </cell>
          <cell r="BU68">
            <v>-3.0107084181941662E-2</v>
          </cell>
          <cell r="BV68">
            <v>-1.8924109404018199E-2</v>
          </cell>
          <cell r="BW68">
            <v>-4.1406500619793063E-2</v>
          </cell>
          <cell r="BX68">
            <v>-6.3463258641023243E-3</v>
          </cell>
          <cell r="BY68">
            <v>4.3919009579775341E-2</v>
          </cell>
          <cell r="BZ68">
            <v>-2.4901852834526951E-3</v>
          </cell>
          <cell r="CA68">
            <v>5.2758536150485813E-2</v>
          </cell>
          <cell r="CB68">
            <v>2.1719843364263712E-3</v>
          </cell>
          <cell r="CC68">
            <v>-7.0408035180599432E-2</v>
          </cell>
          <cell r="CD68">
            <v>-5.5457232486528077E-2</v>
          </cell>
          <cell r="CE68">
            <v>1.0856115320279452E-2</v>
          </cell>
          <cell r="CG68">
            <v>1987</v>
          </cell>
          <cell r="CH68">
            <v>-2.9240544542750824E-2</v>
          </cell>
        </row>
        <row r="69">
          <cell r="A69">
            <v>1988</v>
          </cell>
          <cell r="B69">
            <v>10613</v>
          </cell>
          <cell r="C69">
            <v>11067</v>
          </cell>
          <cell r="D69">
            <v>10724</v>
          </cell>
          <cell r="E69">
            <v>10412</v>
          </cell>
          <cell r="F69">
            <v>10311</v>
          </cell>
          <cell r="G69">
            <v>10986</v>
          </cell>
          <cell r="H69">
            <v>10849</v>
          </cell>
          <cell r="I69">
            <v>10789</v>
          </cell>
          <cell r="J69">
            <v>10967</v>
          </cell>
          <cell r="K69">
            <v>11300</v>
          </cell>
          <cell r="L69">
            <v>11170</v>
          </cell>
          <cell r="M69">
            <v>11302</v>
          </cell>
          <cell r="O69">
            <v>1988</v>
          </cell>
          <cell r="P69">
            <v>704</v>
          </cell>
          <cell r="Q69">
            <v>673</v>
          </cell>
          <cell r="R69">
            <v>699</v>
          </cell>
          <cell r="S69">
            <v>730</v>
          </cell>
          <cell r="T69">
            <v>744</v>
          </cell>
          <cell r="U69">
            <v>696</v>
          </cell>
          <cell r="V69">
            <v>716</v>
          </cell>
          <cell r="W69">
            <v>720</v>
          </cell>
          <cell r="X69">
            <v>709</v>
          </cell>
          <cell r="Y69">
            <v>701</v>
          </cell>
          <cell r="Z69">
            <v>704</v>
          </cell>
          <cell r="AA69">
            <v>698</v>
          </cell>
          <cell r="AC69">
            <v>1988</v>
          </cell>
          <cell r="AD69">
            <v>11327</v>
          </cell>
          <cell r="AE69">
            <v>11066</v>
          </cell>
          <cell r="AF69">
            <v>10421</v>
          </cell>
          <cell r="AG69">
            <v>10377</v>
          </cell>
          <cell r="AH69">
            <v>10790</v>
          </cell>
          <cell r="AI69">
            <v>11066</v>
          </cell>
          <cell r="AJ69">
            <v>11021</v>
          </cell>
          <cell r="AK69">
            <v>10805</v>
          </cell>
          <cell r="AL69">
            <v>11186</v>
          </cell>
          <cell r="AM69">
            <v>11413</v>
          </cell>
          <cell r="AN69">
            <v>11258</v>
          </cell>
          <cell r="AO69">
            <v>11264</v>
          </cell>
          <cell r="AQ69">
            <v>1988</v>
          </cell>
          <cell r="AR69">
            <v>6.0970361666013847E-3</v>
          </cell>
          <cell r="AS69">
            <v>5.4795996292045556E-3</v>
          </cell>
          <cell r="AT69">
            <v>5.6449756009398161E-3</v>
          </cell>
          <cell r="AU69">
            <v>6.0780795189201283E-3</v>
          </cell>
          <cell r="AV69">
            <v>6.1605666377565768E-3</v>
          </cell>
          <cell r="AW69">
            <v>5.9053568118628361E-3</v>
          </cell>
          <cell r="AX69">
            <v>5.8496626302789326E-3</v>
          </cell>
          <cell r="AY69">
            <v>5.8736956718991014E-3</v>
          </cell>
          <cell r="AZ69">
            <v>5.9969173222273629E-3</v>
          </cell>
          <cell r="BA69">
            <v>5.9012009058942733E-3</v>
          </cell>
          <cell r="BB69">
            <v>5.7417564765326083E-3</v>
          </cell>
          <cell r="BC69">
            <v>5.8394001302777285E-3</v>
          </cell>
          <cell r="BE69">
            <v>1988</v>
          </cell>
          <cell r="BF69">
            <v>0.10918527222875052</v>
          </cell>
          <cell r="BG69">
            <v>-2.3042288337600469E-2</v>
          </cell>
          <cell r="BH69">
            <v>-5.8286643773721281E-2</v>
          </cell>
          <cell r="BI69">
            <v>-4.2222435466845454E-3</v>
          </cell>
          <cell r="BJ69">
            <v>3.9799556711959116E-2</v>
          </cell>
          <cell r="BK69">
            <v>2.5579240037071349E-2</v>
          </cell>
          <cell r="BL69">
            <v>-4.0665100307247792E-3</v>
          </cell>
          <cell r="BM69">
            <v>-1.9598947463932537E-2</v>
          </cell>
          <cell r="BN69">
            <v>3.5261453031004253E-2</v>
          </cell>
          <cell r="BO69">
            <v>2.0293223672447791E-2</v>
          </cell>
          <cell r="BP69">
            <v>-1.3581004118110918E-2</v>
          </cell>
          <cell r="BQ69">
            <v>5.3295434357791827E-4</v>
          </cell>
          <cell r="BS69">
            <v>1988</v>
          </cell>
          <cell r="BT69">
            <v>0.1152823083953519</v>
          </cell>
          <cell r="BU69">
            <v>-1.7562688708395915E-2</v>
          </cell>
          <cell r="BV69">
            <v>-5.2641668172781465E-2</v>
          </cell>
          <cell r="BW69">
            <v>1.855835972235583E-3</v>
          </cell>
          <cell r="BX69">
            <v>4.5960123349715692E-2</v>
          </cell>
          <cell r="BY69">
            <v>3.1484596848934183E-2</v>
          </cell>
          <cell r="BZ69">
            <v>1.7831525995541534E-3</v>
          </cell>
          <cell r="CA69">
            <v>-1.3725251792033436E-2</v>
          </cell>
          <cell r="CB69">
            <v>4.1258370353231613E-2</v>
          </cell>
          <cell r="CC69">
            <v>2.6194424578342063E-2</v>
          </cell>
          <cell r="CD69">
            <v>-7.8392476415783084E-3</v>
          </cell>
          <cell r="CE69">
            <v>6.3723544738556468E-3</v>
          </cell>
          <cell r="CG69">
            <v>1988</v>
          </cell>
          <cell r="CH69">
            <v>0.1827353634522757</v>
          </cell>
        </row>
        <row r="70">
          <cell r="A70">
            <v>1989</v>
          </cell>
          <cell r="B70">
            <v>11437</v>
          </cell>
          <cell r="C70">
            <v>11688</v>
          </cell>
          <cell r="D70">
            <v>11665</v>
          </cell>
          <cell r="E70">
            <v>11991</v>
          </cell>
          <cell r="F70">
            <v>12774</v>
          </cell>
          <cell r="G70">
            <v>13350</v>
          </cell>
          <cell r="H70">
            <v>13722</v>
          </cell>
          <cell r="I70">
            <v>14047</v>
          </cell>
          <cell r="J70">
            <v>14098</v>
          </cell>
          <cell r="K70">
            <v>14271</v>
          </cell>
          <cell r="L70">
            <v>14337</v>
          </cell>
          <cell r="M70">
            <v>15218</v>
          </cell>
          <cell r="O70">
            <v>1989</v>
          </cell>
          <cell r="P70">
            <v>699</v>
          </cell>
          <cell r="Q70">
            <v>692</v>
          </cell>
          <cell r="R70">
            <v>706</v>
          </cell>
          <cell r="S70">
            <v>695</v>
          </cell>
          <cell r="T70">
            <v>662</v>
          </cell>
          <cell r="U70">
            <v>635</v>
          </cell>
          <cell r="V70">
            <v>620</v>
          </cell>
          <cell r="W70">
            <v>611</v>
          </cell>
          <cell r="X70">
            <v>605</v>
          </cell>
          <cell r="Y70">
            <v>595</v>
          </cell>
          <cell r="Z70">
            <v>593</v>
          </cell>
          <cell r="AA70">
            <v>553</v>
          </cell>
          <cell r="AC70">
            <v>1989</v>
          </cell>
          <cell r="AD70">
            <v>11841</v>
          </cell>
          <cell r="AE70">
            <v>11519</v>
          </cell>
          <cell r="AF70">
            <v>11760</v>
          </cell>
          <cell r="AG70">
            <v>12436</v>
          </cell>
          <cell r="AH70">
            <v>13087</v>
          </cell>
          <cell r="AI70">
            <v>13227</v>
          </cell>
          <cell r="AJ70">
            <v>14219</v>
          </cell>
          <cell r="AK70">
            <v>14067</v>
          </cell>
          <cell r="AL70">
            <v>14235</v>
          </cell>
          <cell r="AM70">
            <v>14228</v>
          </cell>
          <cell r="AN70">
            <v>14635</v>
          </cell>
          <cell r="AO70">
            <v>15634</v>
          </cell>
          <cell r="AQ70">
            <v>1989</v>
          </cell>
          <cell r="AR70">
            <v>5.9144642223011371E-3</v>
          </cell>
          <cell r="AS70">
            <v>5.6921543788531377E-3</v>
          </cell>
          <cell r="AT70">
            <v>5.9579028850884046E-3</v>
          </cell>
          <cell r="AU70">
            <v>5.9054315476190474E-3</v>
          </cell>
          <cell r="AV70">
            <v>5.6666050176905755E-3</v>
          </cell>
          <cell r="AW70">
            <v>5.3980094750515784E-3</v>
          </cell>
          <cell r="AX70">
            <v>5.3600211688213505E-3</v>
          </cell>
          <cell r="AY70">
            <v>5.0300753686382069E-3</v>
          </cell>
          <cell r="AZ70">
            <v>5.0527771853747542E-3</v>
          </cell>
          <cell r="BA70">
            <v>4.9708728486125746E-3</v>
          </cell>
          <cell r="BB70">
            <v>4.9795245290975548E-3</v>
          </cell>
          <cell r="BC70">
            <v>4.7919109440838171E-3</v>
          </cell>
          <cell r="BE70">
            <v>1989</v>
          </cell>
          <cell r="BF70">
            <v>5.1225142045454586E-2</v>
          </cell>
          <cell r="BG70">
            <v>-2.7193649185035085E-2</v>
          </cell>
          <cell r="BH70">
            <v>2.0921955030818618E-2</v>
          </cell>
          <cell r="BI70">
            <v>5.7482993197278898E-2</v>
          </cell>
          <cell r="BJ70">
            <v>5.2348021871984507E-2</v>
          </cell>
          <cell r="BK70">
            <v>1.0697638878276239E-2</v>
          </cell>
          <cell r="BL70">
            <v>7.4998109926665224E-2</v>
          </cell>
          <cell r="BM70">
            <v>-1.0689921935438496E-2</v>
          </cell>
          <cell r="BN70">
            <v>1.1942844956280618E-2</v>
          </cell>
          <cell r="BO70">
            <v>-4.9174569722509887E-4</v>
          </cell>
          <cell r="BP70">
            <v>2.8605566488614009E-2</v>
          </cell>
          <cell r="BQ70">
            <v>6.8261018107277138E-2</v>
          </cell>
          <cell r="BS70">
            <v>1989</v>
          </cell>
          <cell r="BT70">
            <v>5.7139606267755723E-2</v>
          </cell>
          <cell r="BU70">
            <v>-2.1501494806181947E-2</v>
          </cell>
          <cell r="BV70">
            <v>2.6879857915907024E-2</v>
          </cell>
          <cell r="BW70">
            <v>6.3388424744897948E-2</v>
          </cell>
          <cell r="BX70">
            <v>5.8014626889675083E-2</v>
          </cell>
          <cell r="BY70">
            <v>1.6095648353327816E-2</v>
          </cell>
          <cell r="BZ70">
            <v>8.0358131095486576E-2</v>
          </cell>
          <cell r="CA70">
            <v>-5.6598465668002886E-3</v>
          </cell>
          <cell r="CB70">
            <v>1.6995622141655373E-2</v>
          </cell>
          <cell r="CC70">
            <v>4.4791271513874758E-3</v>
          </cell>
          <cell r="CD70">
            <v>3.3585091017711566E-2</v>
          </cell>
          <cell r="CE70">
            <v>7.305292905136096E-2</v>
          </cell>
          <cell r="CG70">
            <v>1989</v>
          </cell>
          <cell r="CH70">
            <v>0.47795237873354202</v>
          </cell>
        </row>
        <row r="71">
          <cell r="A71">
            <v>1990</v>
          </cell>
          <cell r="B71">
            <v>14604</v>
          </cell>
          <cell r="C71">
            <v>14099</v>
          </cell>
          <cell r="D71">
            <v>14192</v>
          </cell>
          <cell r="E71">
            <v>14089</v>
          </cell>
          <cell r="F71">
            <v>14366</v>
          </cell>
          <cell r="G71">
            <v>14352</v>
          </cell>
          <cell r="H71">
            <v>13786</v>
          </cell>
          <cell r="I71">
            <v>13276</v>
          </cell>
          <cell r="J71">
            <v>13033</v>
          </cell>
          <cell r="K71">
            <v>13791</v>
          </cell>
          <cell r="L71">
            <v>14158</v>
          </cell>
          <cell r="M71">
            <v>14446</v>
          </cell>
          <cell r="O71">
            <v>1990</v>
          </cell>
          <cell r="P71">
            <v>558</v>
          </cell>
          <cell r="Q71">
            <v>584</v>
          </cell>
          <cell r="R71">
            <v>584</v>
          </cell>
          <cell r="S71">
            <v>592</v>
          </cell>
          <cell r="T71">
            <v>578</v>
          </cell>
          <cell r="U71">
            <v>576</v>
          </cell>
          <cell r="V71">
            <v>603</v>
          </cell>
          <cell r="W71">
            <v>617</v>
          </cell>
          <cell r="X71">
            <v>636</v>
          </cell>
          <cell r="Y71">
            <v>602</v>
          </cell>
          <cell r="Z71">
            <v>589</v>
          </cell>
          <cell r="AA71">
            <v>573</v>
          </cell>
          <cell r="AC71">
            <v>1990</v>
          </cell>
          <cell r="AD71">
            <v>14302</v>
          </cell>
          <cell r="AE71">
            <v>14078</v>
          </cell>
          <cell r="AF71">
            <v>14272</v>
          </cell>
          <cell r="AG71">
            <v>13652</v>
          </cell>
          <cell r="AH71">
            <v>14513</v>
          </cell>
          <cell r="AI71">
            <v>14139</v>
          </cell>
          <cell r="AJ71">
            <v>14024</v>
          </cell>
          <cell r="AK71">
            <v>12844</v>
          </cell>
          <cell r="AL71">
            <v>13302</v>
          </cell>
          <cell r="AM71">
            <v>14101</v>
          </cell>
          <cell r="AN71">
            <v>14304</v>
          </cell>
          <cell r="AO71">
            <v>14359</v>
          </cell>
          <cell r="AQ71">
            <v>1990</v>
          </cell>
          <cell r="AR71">
            <v>4.3436484584879111E-3</v>
          </cell>
          <cell r="AS71">
            <v>4.7975900806414024E-3</v>
          </cell>
          <cell r="AT71">
            <v>4.9060756736278837E-3</v>
          </cell>
          <cell r="AU71">
            <v>4.8700766068759341E-3</v>
          </cell>
          <cell r="AV71">
            <v>5.068578474460397E-3</v>
          </cell>
          <cell r="AW71">
            <v>4.7467511885895403E-3</v>
          </cell>
          <cell r="AX71">
            <v>4.8995438149798433E-3</v>
          </cell>
          <cell r="AY71">
            <v>4.867424890663624E-3</v>
          </cell>
          <cell r="AZ71">
            <v>5.37798972282778E-3</v>
          </cell>
          <cell r="BA71">
            <v>5.2010863028116071E-3</v>
          </cell>
          <cell r="BB71">
            <v>4.9281741247665647E-3</v>
          </cell>
          <cell r="BC71">
            <v>4.8224028243847878E-3</v>
          </cell>
          <cell r="BE71">
            <v>1990</v>
          </cell>
          <cell r="BF71">
            <v>-8.5198925418958682E-2</v>
          </cell>
          <cell r="BG71">
            <v>-1.5662145154523799E-2</v>
          </cell>
          <cell r="BH71">
            <v>1.3780366529336563E-2</v>
          </cell>
          <cell r="BI71">
            <v>-4.344170403587444E-2</v>
          </cell>
          <cell r="BJ71">
            <v>6.306768239085847E-2</v>
          </cell>
          <cell r="BK71">
            <v>-2.5769999310962577E-2</v>
          </cell>
          <cell r="BL71">
            <v>-8.1335313671405673E-3</v>
          </cell>
          <cell r="BM71">
            <v>-8.4141471762692488E-2</v>
          </cell>
          <cell r="BN71">
            <v>3.5658673310495104E-2</v>
          </cell>
          <cell r="BO71">
            <v>6.0066155465343662E-2</v>
          </cell>
          <cell r="BP71">
            <v>1.4396142117580224E-2</v>
          </cell>
          <cell r="BQ71">
            <v>3.8450782997763167E-3</v>
          </cell>
          <cell r="BS71">
            <v>1990</v>
          </cell>
          <cell r="BT71">
            <v>-8.0855276960470776E-2</v>
          </cell>
          <cell r="BU71">
            <v>-1.0864555073882396E-2</v>
          </cell>
          <cell r="BV71">
            <v>1.8686442202964448E-2</v>
          </cell>
          <cell r="BW71">
            <v>-3.8571627428998508E-2</v>
          </cell>
          <cell r="BX71">
            <v>6.8136260865318862E-2</v>
          </cell>
          <cell r="BY71">
            <v>-2.1023248122373037E-2</v>
          </cell>
          <cell r="BZ71">
            <v>-3.2339875521607241E-3</v>
          </cell>
          <cell r="CA71">
            <v>-7.9274046872028867E-2</v>
          </cell>
          <cell r="CB71">
            <v>4.1036663033322887E-2</v>
          </cell>
          <cell r="CC71">
            <v>6.5267241768155265E-2</v>
          </cell>
          <cell r="CD71">
            <v>1.932431624234679E-2</v>
          </cell>
          <cell r="CE71">
            <v>8.6674811241611045E-3</v>
          </cell>
          <cell r="CG71">
            <v>1990</v>
          </cell>
          <cell r="CH71">
            <v>-2.5672932216477373E-2</v>
          </cell>
        </row>
        <row r="72">
          <cell r="A72">
            <v>1991</v>
          </cell>
          <cell r="B72">
            <v>13838</v>
          </cell>
          <cell r="C72">
            <v>14319</v>
          </cell>
          <cell r="D72">
            <v>14284</v>
          </cell>
          <cell r="E72">
            <v>14313</v>
          </cell>
          <cell r="F72">
            <v>13866</v>
          </cell>
          <cell r="G72">
            <v>13573</v>
          </cell>
          <cell r="H72">
            <v>13775</v>
          </cell>
          <cell r="I72">
            <v>14088</v>
          </cell>
          <cell r="J72">
            <v>14284</v>
          </cell>
          <cell r="K72">
            <v>14454</v>
          </cell>
          <cell r="L72">
            <v>14666</v>
          </cell>
          <cell r="M72">
            <v>14881</v>
          </cell>
          <cell r="O72">
            <v>1991</v>
          </cell>
          <cell r="P72">
            <v>607</v>
          </cell>
          <cell r="Q72">
            <v>584</v>
          </cell>
          <cell r="R72">
            <v>588</v>
          </cell>
          <cell r="S72">
            <v>588</v>
          </cell>
          <cell r="T72">
            <v>609</v>
          </cell>
          <cell r="U72">
            <v>623</v>
          </cell>
          <cell r="V72">
            <v>611</v>
          </cell>
          <cell r="W72">
            <v>599</v>
          </cell>
          <cell r="X72">
            <v>595</v>
          </cell>
          <cell r="Y72">
            <v>587</v>
          </cell>
          <cell r="Z72">
            <v>580</v>
          </cell>
          <cell r="AA72">
            <v>571</v>
          </cell>
          <cell r="AC72">
            <v>1991</v>
          </cell>
          <cell r="AD72">
            <v>13856</v>
          </cell>
          <cell r="AE72">
            <v>14270</v>
          </cell>
          <cell r="AF72">
            <v>14482</v>
          </cell>
          <cell r="AG72">
            <v>14178</v>
          </cell>
          <cell r="AH72">
            <v>13923</v>
          </cell>
          <cell r="AI72">
            <v>13658</v>
          </cell>
          <cell r="AJ72">
            <v>14008</v>
          </cell>
          <cell r="AK72">
            <v>14300</v>
          </cell>
          <cell r="AL72">
            <v>14518</v>
          </cell>
          <cell r="AM72">
            <v>14737</v>
          </cell>
          <cell r="AN72">
            <v>14522</v>
          </cell>
          <cell r="AO72">
            <v>15516</v>
          </cell>
          <cell r="AQ72">
            <v>1991</v>
          </cell>
          <cell r="AR72">
            <v>4.8747974557188283E-3</v>
          </cell>
          <cell r="AS72">
            <v>5.0292869515011548E-3</v>
          </cell>
          <cell r="AT72">
            <v>4.9048072880168185E-3</v>
          </cell>
          <cell r="AU72">
            <v>4.8428186714542191E-3</v>
          </cell>
          <cell r="AV72">
            <v>4.9633199322894625E-3</v>
          </cell>
          <cell r="AW72">
            <v>5.0611571979219038E-3</v>
          </cell>
          <cell r="AX72">
            <v>5.1352839605603553E-3</v>
          </cell>
          <cell r="AY72">
            <v>5.0201741861793259E-3</v>
          </cell>
          <cell r="AZ72">
            <v>4.9527855477855482E-3</v>
          </cell>
          <cell r="BA72">
            <v>4.8701026312164206E-3</v>
          </cell>
          <cell r="BB72">
            <v>4.8100472733030239E-3</v>
          </cell>
          <cell r="BC72">
            <v>4.8759646283799297E-3</v>
          </cell>
          <cell r="BE72">
            <v>1991</v>
          </cell>
          <cell r="BF72">
            <v>-3.5030294588759614E-2</v>
          </cell>
          <cell r="BG72">
            <v>2.9878752886836057E-2</v>
          </cell>
          <cell r="BH72">
            <v>1.4856341976173804E-2</v>
          </cell>
          <cell r="BI72">
            <v>-2.099157574920596E-2</v>
          </cell>
          <cell r="BJ72">
            <v>-1.7985611510791366E-2</v>
          </cell>
          <cell r="BK72">
            <v>-1.9033254327372018E-2</v>
          </cell>
          <cell r="BL72">
            <v>2.5626006735978812E-2</v>
          </cell>
          <cell r="BM72">
            <v>2.0845231296402034E-2</v>
          </cell>
          <cell r="BN72">
            <v>1.5244755244755215E-2</v>
          </cell>
          <cell r="BO72">
            <v>1.5084722413555518E-2</v>
          </cell>
          <cell r="BP72">
            <v>-1.458912940218493E-2</v>
          </cell>
          <cell r="BQ72">
            <v>6.8447872193912573E-2</v>
          </cell>
          <cell r="BS72">
            <v>1991</v>
          </cell>
          <cell r="BT72">
            <v>-3.0155497133040787E-2</v>
          </cell>
          <cell r="BU72">
            <v>3.4908039838337214E-2</v>
          </cell>
          <cell r="BV72">
            <v>1.9761149264190623E-2</v>
          </cell>
          <cell r="BW72">
            <v>-1.6148757077751742E-2</v>
          </cell>
          <cell r="BX72">
            <v>-1.3022291578501904E-2</v>
          </cell>
          <cell r="BY72">
            <v>-1.3972097129450113E-2</v>
          </cell>
          <cell r="BZ72">
            <v>3.0761290696539167E-2</v>
          </cell>
          <cell r="CA72">
            <v>2.5865405482581358E-2</v>
          </cell>
          <cell r="CB72">
            <v>2.0197540792540762E-2</v>
          </cell>
          <cell r="CC72">
            <v>1.9954825044771939E-2</v>
          </cell>
          <cell r="CD72">
            <v>-9.7790821288819066E-3</v>
          </cell>
          <cell r="CE72">
            <v>7.3323836822292501E-2</v>
          </cell>
          <cell r="CG72">
            <v>1991</v>
          </cell>
          <cell r="CH72">
            <v>0.14605348011329666</v>
          </cell>
        </row>
        <row r="73">
          <cell r="A73">
            <v>1992</v>
          </cell>
          <cell r="B73">
            <v>14970</v>
          </cell>
          <cell r="C73">
            <v>14306</v>
          </cell>
          <cell r="D73">
            <v>13945</v>
          </cell>
          <cell r="E73">
            <v>14161</v>
          </cell>
          <cell r="F73">
            <v>14725</v>
          </cell>
          <cell r="G73">
            <v>14679</v>
          </cell>
          <cell r="H73">
            <v>15370</v>
          </cell>
          <cell r="I73">
            <v>15743</v>
          </cell>
          <cell r="J73">
            <v>15536</v>
          </cell>
          <cell r="K73">
            <v>15426</v>
          </cell>
          <cell r="L73">
            <v>15212</v>
          </cell>
          <cell r="M73">
            <v>15718</v>
          </cell>
          <cell r="O73">
            <v>1992</v>
          </cell>
          <cell r="P73">
            <v>572</v>
          </cell>
          <cell r="Q73">
            <v>599</v>
          </cell>
          <cell r="R73">
            <v>616</v>
          </cell>
          <cell r="S73">
            <v>608</v>
          </cell>
          <cell r="T73">
            <v>580</v>
          </cell>
          <cell r="U73">
            <v>584</v>
          </cell>
          <cell r="V73">
            <v>558</v>
          </cell>
          <cell r="W73">
            <v>547</v>
          </cell>
          <cell r="X73">
            <v>549</v>
          </cell>
          <cell r="Y73">
            <v>552</v>
          </cell>
          <cell r="Z73">
            <v>560</v>
          </cell>
          <cell r="AA73">
            <v>544</v>
          </cell>
          <cell r="AC73">
            <v>1992</v>
          </cell>
          <cell r="AD73">
            <v>14613</v>
          </cell>
          <cell r="AE73">
            <v>14143</v>
          </cell>
          <cell r="AF73">
            <v>13868</v>
          </cell>
          <cell r="AG73">
            <v>14690</v>
          </cell>
          <cell r="AH73">
            <v>14598</v>
          </cell>
          <cell r="AI73">
            <v>14733</v>
          </cell>
          <cell r="AJ73">
            <v>15825</v>
          </cell>
          <cell r="AK73">
            <v>15636</v>
          </cell>
          <cell r="AL73">
            <v>15679</v>
          </cell>
          <cell r="AM73">
            <v>15461</v>
          </cell>
          <cell r="AN73">
            <v>15367</v>
          </cell>
          <cell r="AO73">
            <v>15846</v>
          </cell>
          <cell r="AQ73">
            <v>1992</v>
          </cell>
          <cell r="AR73">
            <v>4.5989301366331529E-3</v>
          </cell>
          <cell r="AS73">
            <v>4.8867982846324057E-3</v>
          </cell>
          <cell r="AT73">
            <v>5.0614673925852604E-3</v>
          </cell>
          <cell r="AU73">
            <v>5.1737140659551964E-3</v>
          </cell>
          <cell r="AV73">
            <v>4.8448491036986617E-3</v>
          </cell>
          <cell r="AW73">
            <v>4.8936703658035352E-3</v>
          </cell>
          <cell r="AX73">
            <v>4.8510486662594176E-3</v>
          </cell>
          <cell r="AY73">
            <v>4.5347135334386519E-3</v>
          </cell>
          <cell r="AZ73">
            <v>4.5457405986185726E-3</v>
          </cell>
          <cell r="BA73">
            <v>4.5257733273805726E-3</v>
          </cell>
          <cell r="BB73">
            <v>4.591509820408339E-3</v>
          </cell>
          <cell r="BC73">
            <v>4.6368798941454634E-3</v>
          </cell>
          <cell r="BE73">
            <v>1992</v>
          </cell>
          <cell r="BF73">
            <v>-5.8197989172467102E-2</v>
          </cell>
          <cell r="BG73">
            <v>-3.2163142407445444E-2</v>
          </cell>
          <cell r="BH73">
            <v>-1.944424803789857E-2</v>
          </cell>
          <cell r="BI73">
            <v>5.9273146812806488E-2</v>
          </cell>
          <cell r="BJ73">
            <v>-6.2627637848876594E-3</v>
          </cell>
          <cell r="BK73">
            <v>9.2478421701602809E-3</v>
          </cell>
          <cell r="BL73">
            <v>7.4119323966605588E-2</v>
          </cell>
          <cell r="BM73">
            <v>-1.1943127962085298E-2</v>
          </cell>
          <cell r="BN73">
            <v>2.7500639549757899E-3</v>
          </cell>
          <cell r="BO73">
            <v>-1.3903947955864582E-2</v>
          </cell>
          <cell r="BP73">
            <v>-6.079813724856109E-3</v>
          </cell>
          <cell r="BQ73">
            <v>3.1170690440554427E-2</v>
          </cell>
          <cell r="BS73">
            <v>1992</v>
          </cell>
          <cell r="BT73">
            <v>-5.3599059035833951E-2</v>
          </cell>
          <cell r="BU73">
            <v>-2.7276344122813038E-2</v>
          </cell>
          <cell r="BV73">
            <v>-1.4382780645313311E-2</v>
          </cell>
          <cell r="BW73">
            <v>6.4446860878761683E-2</v>
          </cell>
          <cell r="BX73">
            <v>-1.4179146811889977E-3</v>
          </cell>
          <cell r="BY73">
            <v>1.4141512535963817E-2</v>
          </cell>
          <cell r="BZ73">
            <v>7.8970372632865007E-2</v>
          </cell>
          <cell r="CA73">
            <v>-7.4084144286466463E-3</v>
          </cell>
          <cell r="CB73">
            <v>7.2958045535943625E-3</v>
          </cell>
          <cell r="CC73">
            <v>-9.3781746284840092E-3</v>
          </cell>
          <cell r="CD73">
            <v>-1.48830390444777E-3</v>
          </cell>
          <cell r="CE73">
            <v>3.580757033469989E-2</v>
          </cell>
          <cell r="CG73">
            <v>1992</v>
          </cell>
          <cell r="CH73">
            <v>8.1076689380070066E-2</v>
          </cell>
        </row>
        <row r="74">
          <cell r="A74">
            <v>1993</v>
          </cell>
          <cell r="B74">
            <v>15979</v>
          </cell>
          <cell r="C74">
            <v>16641</v>
          </cell>
          <cell r="D74">
            <v>17048</v>
          </cell>
          <cell r="E74">
            <v>17227</v>
          </cell>
          <cell r="F74">
            <v>16751</v>
          </cell>
          <cell r="G74">
            <v>17165</v>
          </cell>
          <cell r="H74">
            <v>17650</v>
          </cell>
          <cell r="I74">
            <v>18006</v>
          </cell>
          <cell r="J74">
            <v>18676</v>
          </cell>
          <cell r="K74">
            <v>18350</v>
          </cell>
          <cell r="L74">
            <v>17543</v>
          </cell>
          <cell r="M74">
            <v>17443</v>
          </cell>
          <cell r="O74">
            <v>1993</v>
          </cell>
          <cell r="P74">
            <v>537</v>
          </cell>
          <cell r="Q74">
            <v>515</v>
          </cell>
          <cell r="R74">
            <v>499</v>
          </cell>
          <cell r="S74">
            <v>498</v>
          </cell>
          <cell r="T74">
            <v>510</v>
          </cell>
          <cell r="U74">
            <v>502</v>
          </cell>
          <cell r="V74">
            <v>490</v>
          </cell>
          <cell r="W74">
            <v>483</v>
          </cell>
          <cell r="X74">
            <v>465</v>
          </cell>
          <cell r="Y74">
            <v>469</v>
          </cell>
          <cell r="Z74">
            <v>492</v>
          </cell>
          <cell r="AA74">
            <v>496</v>
          </cell>
          <cell r="AC74">
            <v>1993</v>
          </cell>
          <cell r="AD74">
            <v>16024</v>
          </cell>
          <cell r="AE74">
            <v>17107</v>
          </cell>
          <cell r="AF74">
            <v>17345</v>
          </cell>
          <cell r="AG74">
            <v>17227</v>
          </cell>
          <cell r="AH74">
            <v>16827</v>
          </cell>
          <cell r="AI74">
            <v>17534</v>
          </cell>
          <cell r="AJ74">
            <v>17858</v>
          </cell>
          <cell r="AK74">
            <v>18649</v>
          </cell>
          <cell r="AL74">
            <v>18539</v>
          </cell>
          <cell r="AM74">
            <v>18428</v>
          </cell>
          <cell r="AN74">
            <v>17422</v>
          </cell>
          <cell r="AO74">
            <v>17258</v>
          </cell>
          <cell r="AQ74">
            <v>1993</v>
          </cell>
          <cell r="AR74">
            <v>4.5125599520383693E-3</v>
          </cell>
          <cell r="AS74">
            <v>4.4569161882176732E-3</v>
          </cell>
          <cell r="AT74">
            <v>4.1439917382747804E-3</v>
          </cell>
          <cell r="AU74">
            <v>4.1217670798501015E-3</v>
          </cell>
          <cell r="AV74">
            <v>4.1325680617635106E-3</v>
          </cell>
          <cell r="AW74">
            <v>4.267362968245478E-3</v>
          </cell>
          <cell r="AX74">
            <v>4.1103475153036004E-3</v>
          </cell>
          <cell r="AY74">
            <v>4.058357598835256E-3</v>
          </cell>
          <cell r="AZ74">
            <v>3.8806102203871517E-3</v>
          </cell>
          <cell r="BA74">
            <v>3.8684889512199503E-3</v>
          </cell>
          <cell r="BB74">
            <v>3.9030985456913391E-3</v>
          </cell>
          <cell r="BC74">
            <v>4.1383155397390278E-3</v>
          </cell>
          <cell r="BE74">
            <v>1993</v>
          </cell>
          <cell r="BF74">
            <v>1.1233118768143369E-2</v>
          </cell>
          <cell r="BG74">
            <v>6.75861208187718E-2</v>
          </cell>
          <cell r="BH74">
            <v>1.3912433506751531E-2</v>
          </cell>
          <cell r="BI74">
            <v>-6.803113289132301E-3</v>
          </cell>
          <cell r="BJ74">
            <v>-2.3219364950368582E-2</v>
          </cell>
          <cell r="BK74">
            <v>4.2015807927735294E-2</v>
          </cell>
          <cell r="BL74">
            <v>1.8478384852286922E-2</v>
          </cell>
          <cell r="BM74">
            <v>4.4293873894053037E-2</v>
          </cell>
          <cell r="BN74">
            <v>-5.8984395946163337E-3</v>
          </cell>
          <cell r="BO74">
            <v>-5.9873779599762811E-3</v>
          </cell>
          <cell r="BP74">
            <v>-5.4590840026047305E-2</v>
          </cell>
          <cell r="BQ74">
            <v>-9.4133853748133989E-3</v>
          </cell>
          <cell r="BS74">
            <v>1993</v>
          </cell>
          <cell r="BT74">
            <v>1.574567872018174E-2</v>
          </cell>
          <cell r="BU74">
            <v>7.2043037006989469E-2</v>
          </cell>
          <cell r="BV74">
            <v>1.8056425245026313E-2</v>
          </cell>
          <cell r="BW74">
            <v>-2.6813462092821995E-3</v>
          </cell>
          <cell r="BX74">
            <v>-1.9086796888605071E-2</v>
          </cell>
          <cell r="BY74">
            <v>4.6283170895980774E-2</v>
          </cell>
          <cell r="BZ74">
            <v>2.2588732367590521E-2</v>
          </cell>
          <cell r="CA74">
            <v>4.8352231492888295E-2</v>
          </cell>
          <cell r="CB74">
            <v>-2.017829374229182E-3</v>
          </cell>
          <cell r="CC74">
            <v>-2.1188890087563308E-3</v>
          </cell>
          <cell r="CD74">
            <v>-5.0687741480355965E-2</v>
          </cell>
          <cell r="CE74">
            <v>-5.275069835074371E-3</v>
          </cell>
          <cell r="CG74">
            <v>1993</v>
          </cell>
          <cell r="CH74">
            <v>0.14394387710675538</v>
          </cell>
        </row>
        <row r="75">
          <cell r="A75">
            <v>1994</v>
          </cell>
          <cell r="B75">
            <v>16870</v>
          </cell>
          <cell r="C75">
            <v>16441</v>
          </cell>
          <cell r="D75">
            <v>16097</v>
          </cell>
          <cell r="E75">
            <v>15757</v>
          </cell>
          <cell r="F75">
            <v>15374</v>
          </cell>
          <cell r="G75">
            <v>15541</v>
          </cell>
          <cell r="H75">
            <v>15509</v>
          </cell>
          <cell r="I75">
            <v>15841</v>
          </cell>
          <cell r="J75">
            <v>15202</v>
          </cell>
          <cell r="K75">
            <v>15089</v>
          </cell>
          <cell r="L75">
            <v>14990</v>
          </cell>
          <cell r="M75">
            <v>15120</v>
          </cell>
          <cell r="O75">
            <v>1994</v>
          </cell>
          <cell r="P75">
            <v>516</v>
          </cell>
          <cell r="Q75">
            <v>529</v>
          </cell>
          <cell r="R75">
            <v>544</v>
          </cell>
          <cell r="S75">
            <v>573</v>
          </cell>
          <cell r="T75">
            <v>586</v>
          </cell>
          <cell r="U75">
            <v>577</v>
          </cell>
          <cell r="V75">
            <v>577</v>
          </cell>
          <cell r="W75">
            <v>563</v>
          </cell>
          <cell r="X75">
            <v>586</v>
          </cell>
          <cell r="Y75">
            <v>594</v>
          </cell>
          <cell r="Z75">
            <v>596</v>
          </cell>
          <cell r="AA75">
            <v>590</v>
          </cell>
          <cell r="AC75">
            <v>1994</v>
          </cell>
          <cell r="AD75">
            <v>17310</v>
          </cell>
          <cell r="AE75">
            <v>16256</v>
          </cell>
          <cell r="AF75">
            <v>15633</v>
          </cell>
          <cell r="AG75">
            <v>15943</v>
          </cell>
          <cell r="AH75">
            <v>15441</v>
          </cell>
          <cell r="AI75">
            <v>15399</v>
          </cell>
          <cell r="AJ75">
            <v>15843</v>
          </cell>
          <cell r="AK75">
            <v>15724</v>
          </cell>
          <cell r="AL75">
            <v>15250</v>
          </cell>
          <cell r="AM75">
            <v>15307</v>
          </cell>
          <cell r="AN75">
            <v>15009</v>
          </cell>
          <cell r="AO75">
            <v>15012</v>
          </cell>
          <cell r="AQ75">
            <v>1994</v>
          </cell>
          <cell r="AR75">
            <v>4.2033259937420322E-3</v>
          </cell>
          <cell r="AS75">
            <v>4.1870253225495865E-3</v>
          </cell>
          <cell r="AT75">
            <v>4.4889927821522308E-3</v>
          </cell>
          <cell r="AU75">
            <v>4.8128750079959063E-3</v>
          </cell>
          <cell r="AV75">
            <v>4.7090489033849757E-3</v>
          </cell>
          <cell r="AW75">
            <v>4.8394733717591698E-3</v>
          </cell>
          <cell r="AX75">
            <v>4.8426808017836658E-3</v>
          </cell>
          <cell r="AY75">
            <v>4.6910743966841299E-3</v>
          </cell>
          <cell r="AZ75">
            <v>4.7212180954803703E-3</v>
          </cell>
          <cell r="BA75">
            <v>4.8977409836065576E-3</v>
          </cell>
          <cell r="BB75">
            <v>4.8638095860281793E-3</v>
          </cell>
          <cell r="BC75">
            <v>4.9530281830901454E-3</v>
          </cell>
          <cell r="BE75">
            <v>1994</v>
          </cell>
          <cell r="BF75">
            <v>3.0130953760574286E-3</v>
          </cell>
          <cell r="BG75">
            <v>-6.0889659156556863E-2</v>
          </cell>
          <cell r="BH75">
            <v>-3.8324311023621993E-2</v>
          </cell>
          <cell r="BI75">
            <v>1.9829847118275401E-2</v>
          </cell>
          <cell r="BJ75">
            <v>-3.1487173054004947E-2</v>
          </cell>
          <cell r="BK75">
            <v>-2.720031086069552E-3</v>
          </cell>
          <cell r="BL75">
            <v>2.8833041106565371E-2</v>
          </cell>
          <cell r="BM75">
            <v>-7.5112036861705311E-3</v>
          </cell>
          <cell r="BN75">
            <v>-3.0145001271940974E-2</v>
          </cell>
          <cell r="BO75">
            <v>3.7377049180327138E-3</v>
          </cell>
          <cell r="BP75">
            <v>-1.9468217155549694E-2</v>
          </cell>
          <cell r="BQ75">
            <v>1.9988007195692603E-4</v>
          </cell>
          <cell r="BS75">
            <v>1994</v>
          </cell>
          <cell r="BT75">
            <v>7.2164213697994608E-3</v>
          </cell>
          <cell r="BU75">
            <v>-5.6702633834007275E-2</v>
          </cell>
          <cell r="BV75">
            <v>-3.3835318241469764E-2</v>
          </cell>
          <cell r="BW75">
            <v>2.4642722126271308E-2</v>
          </cell>
          <cell r="BX75">
            <v>-2.6778124150619972E-2</v>
          </cell>
          <cell r="BY75">
            <v>2.1194422856896178E-3</v>
          </cell>
          <cell r="BZ75">
            <v>3.3675721908349041E-2</v>
          </cell>
          <cell r="CA75">
            <v>-2.8201292894864012E-3</v>
          </cell>
          <cell r="CB75">
            <v>-2.5423783176460605E-2</v>
          </cell>
          <cell r="CC75">
            <v>8.6354459016392722E-3</v>
          </cell>
          <cell r="CD75">
            <v>-1.4604407569521515E-2</v>
          </cell>
          <cell r="CE75">
            <v>5.1529082550470715E-3</v>
          </cell>
          <cell r="CG75">
            <v>1994</v>
          </cell>
          <cell r="CH75">
            <v>-7.9387238778824032E-2</v>
          </cell>
        </row>
        <row r="76">
          <cell r="A76">
            <v>1995</v>
          </cell>
          <cell r="B76">
            <v>15387</v>
          </cell>
          <cell r="C76">
            <v>16017</v>
          </cell>
          <cell r="D76">
            <v>15817</v>
          </cell>
          <cell r="E76">
            <v>16223</v>
          </cell>
          <cell r="F76">
            <v>16413</v>
          </cell>
          <cell r="G76">
            <v>16758</v>
          </cell>
          <cell r="H76">
            <v>16949</v>
          </cell>
          <cell r="I76">
            <v>17215</v>
          </cell>
          <cell r="J76">
            <v>17898</v>
          </cell>
          <cell r="K76">
            <v>18649</v>
          </cell>
          <cell r="L76">
            <v>18922</v>
          </cell>
          <cell r="M76">
            <v>19753</v>
          </cell>
          <cell r="O76">
            <v>1995</v>
          </cell>
          <cell r="P76">
            <v>584</v>
          </cell>
          <cell r="Q76">
            <v>559</v>
          </cell>
          <cell r="R76">
            <v>568</v>
          </cell>
          <cell r="S76">
            <v>555</v>
          </cell>
          <cell r="T76">
            <v>548</v>
          </cell>
          <cell r="U76">
            <v>538</v>
          </cell>
          <cell r="V76">
            <v>533</v>
          </cell>
          <cell r="W76">
            <v>524</v>
          </cell>
          <cell r="X76">
            <v>505</v>
          </cell>
          <cell r="Y76">
            <v>482</v>
          </cell>
          <cell r="Z76">
            <v>483</v>
          </cell>
          <cell r="AA76">
            <v>463</v>
          </cell>
          <cell r="AC76">
            <v>1995</v>
          </cell>
          <cell r="AD76">
            <v>16107</v>
          </cell>
          <cell r="AE76">
            <v>16009</v>
          </cell>
          <cell r="AF76">
            <v>15838</v>
          </cell>
          <cell r="AG76">
            <v>16341</v>
          </cell>
          <cell r="AH76">
            <v>16783</v>
          </cell>
          <cell r="AI76">
            <v>16786</v>
          </cell>
          <cell r="AJ76">
            <v>17139</v>
          </cell>
          <cell r="AK76">
            <v>17410</v>
          </cell>
          <cell r="AL76">
            <v>18446</v>
          </cell>
          <cell r="AM76">
            <v>18809</v>
          </cell>
          <cell r="AN76">
            <v>18990</v>
          </cell>
          <cell r="AO76">
            <v>20258</v>
          </cell>
          <cell r="AQ76">
            <v>1995</v>
          </cell>
          <cell r="AR76">
            <v>4.9882360778044227E-3</v>
          </cell>
          <cell r="AS76">
            <v>4.6323042776432611E-3</v>
          </cell>
          <cell r="AT76">
            <v>4.6765652653715621E-3</v>
          </cell>
          <cell r="AU76">
            <v>4.7374273898219471E-3</v>
          </cell>
          <cell r="AV76">
            <v>4.5867878342818677E-3</v>
          </cell>
          <cell r="AW76">
            <v>4.4766549484597509E-3</v>
          </cell>
          <cell r="AX76">
            <v>4.4847973509670762E-3</v>
          </cell>
          <cell r="AY76">
            <v>4.3860299122858194E-3</v>
          </cell>
          <cell r="AZ76">
            <v>4.3262923607122342E-3</v>
          </cell>
          <cell r="BA76">
            <v>4.0608704687556466E-3</v>
          </cell>
          <cell r="BB76">
            <v>4.0491812430219574E-3</v>
          </cell>
          <cell r="BC76">
            <v>4.0133574688432511E-3</v>
          </cell>
          <cell r="BE76">
            <v>1995</v>
          </cell>
          <cell r="BF76">
            <v>7.2941646682653793E-2</v>
          </cell>
          <cell r="BG76">
            <v>-6.084311169056944E-3</v>
          </cell>
          <cell r="BH76">
            <v>-1.0681491660940678E-2</v>
          </cell>
          <cell r="BI76">
            <v>3.1759060487435375E-2</v>
          </cell>
          <cell r="BJ76">
            <v>2.704852824184556E-2</v>
          </cell>
          <cell r="BK76">
            <v>1.7875230888408922E-4</v>
          </cell>
          <cell r="BL76">
            <v>2.102942928631002E-2</v>
          </cell>
          <cell r="BM76">
            <v>1.5811891008810308E-2</v>
          </cell>
          <cell r="BN76">
            <v>5.9506031016657079E-2</v>
          </cell>
          <cell r="BO76">
            <v>1.9679063211536452E-2</v>
          </cell>
          <cell r="BP76">
            <v>9.6230527938752086E-3</v>
          </cell>
          <cell r="BQ76">
            <v>6.6771985255397626E-2</v>
          </cell>
          <cell r="BS76">
            <v>1995</v>
          </cell>
          <cell r="BT76">
            <v>7.7929882760458216E-2</v>
          </cell>
          <cell r="BU76">
            <v>-1.4520068914136829E-3</v>
          </cell>
          <cell r="BV76">
            <v>-6.0049263955691164E-3</v>
          </cell>
          <cell r="BW76">
            <v>3.6496487877257323E-2</v>
          </cell>
          <cell r="BX76">
            <v>3.1635316076127427E-2</v>
          </cell>
          <cell r="BY76">
            <v>4.6554072573438401E-3</v>
          </cell>
          <cell r="BZ76">
            <v>2.5514226637277097E-2</v>
          </cell>
          <cell r="CA76">
            <v>2.0197920921096128E-2</v>
          </cell>
          <cell r="CB76">
            <v>6.3832323377369313E-2</v>
          </cell>
          <cell r="CC76">
            <v>2.3739933680292098E-2</v>
          </cell>
          <cell r="CD76">
            <v>1.3672234036897166E-2</v>
          </cell>
          <cell r="CE76">
            <v>7.0785342724240877E-2</v>
          </cell>
          <cell r="CG76">
            <v>1995</v>
          </cell>
          <cell r="CH76">
            <v>0.42148986345089368</v>
          </cell>
        </row>
        <row r="77">
          <cell r="A77">
            <v>1996</v>
          </cell>
          <cell r="B77">
            <v>20257</v>
          </cell>
          <cell r="C77">
            <v>20443</v>
          </cell>
          <cell r="D77">
            <v>19248</v>
          </cell>
          <cell r="E77">
            <v>19025</v>
          </cell>
          <cell r="F77">
            <v>19291</v>
          </cell>
          <cell r="G77">
            <v>19072</v>
          </cell>
          <cell r="H77">
            <v>19071</v>
          </cell>
          <cell r="I77">
            <v>18997</v>
          </cell>
          <cell r="J77">
            <v>18867</v>
          </cell>
          <cell r="K77">
            <v>19332</v>
          </cell>
          <cell r="L77">
            <v>20145</v>
          </cell>
          <cell r="M77">
            <v>19831</v>
          </cell>
          <cell r="O77">
            <v>1996</v>
          </cell>
          <cell r="P77">
            <v>454</v>
          </cell>
          <cell r="Q77">
            <v>451</v>
          </cell>
          <cell r="R77">
            <v>477</v>
          </cell>
          <cell r="S77">
            <v>484</v>
          </cell>
          <cell r="T77">
            <v>477</v>
          </cell>
          <cell r="U77">
            <v>487</v>
          </cell>
          <cell r="V77">
            <v>531</v>
          </cell>
          <cell r="W77">
            <v>533</v>
          </cell>
          <cell r="X77">
            <v>538</v>
          </cell>
          <cell r="Y77">
            <v>525</v>
          </cell>
          <cell r="Z77">
            <v>505</v>
          </cell>
          <cell r="AA77">
            <v>505</v>
          </cell>
          <cell r="AC77">
            <v>1996</v>
          </cell>
          <cell r="AD77">
            <v>20443</v>
          </cell>
          <cell r="AE77">
            <v>19558</v>
          </cell>
          <cell r="AF77">
            <v>19084</v>
          </cell>
          <cell r="AG77">
            <v>19217</v>
          </cell>
          <cell r="AH77">
            <v>19092</v>
          </cell>
          <cell r="AI77">
            <v>19808</v>
          </cell>
          <cell r="AJ77">
            <v>18478</v>
          </cell>
          <cell r="AK77">
            <v>18786</v>
          </cell>
          <cell r="AL77">
            <v>18880</v>
          </cell>
          <cell r="AM77">
            <v>19755</v>
          </cell>
          <cell r="AN77">
            <v>20086</v>
          </cell>
          <cell r="AO77">
            <v>19881</v>
          </cell>
          <cell r="AQ77">
            <v>1996</v>
          </cell>
          <cell r="AR77">
            <v>3.7831465758383521E-3</v>
          </cell>
          <cell r="AS77">
            <v>3.7583333333333336E-3</v>
          </cell>
          <cell r="AT77">
            <v>3.9119950915226503E-3</v>
          </cell>
          <cell r="AU77">
            <v>4.0208638999510932E-3</v>
          </cell>
          <cell r="AV77">
            <v>3.9903067596399021E-3</v>
          </cell>
          <cell r="AW77">
            <v>4.0540819889657098E-3</v>
          </cell>
          <cell r="AX77">
            <v>4.2603581886106624E-3</v>
          </cell>
          <cell r="AY77">
            <v>4.5664217808565142E-3</v>
          </cell>
          <cell r="AZ77">
            <v>4.5026642180347066E-3</v>
          </cell>
          <cell r="BA77">
            <v>4.4797404661016949E-3</v>
          </cell>
          <cell r="BB77">
            <v>4.2914135661857753E-3</v>
          </cell>
          <cell r="BC77">
            <v>4.1549068173520531E-3</v>
          </cell>
          <cell r="BE77">
            <v>1996</v>
          </cell>
          <cell r="BF77">
            <v>9.1321946885181138E-3</v>
          </cell>
          <cell r="BG77">
            <v>-4.3291102088734545E-2</v>
          </cell>
          <cell r="BH77">
            <v>-2.4235606912772267E-2</v>
          </cell>
          <cell r="BI77">
            <v>6.9691888492977583E-3</v>
          </cell>
          <cell r="BJ77">
            <v>-6.5046573346516645E-3</v>
          </cell>
          <cell r="BK77">
            <v>3.7502618897967688E-2</v>
          </cell>
          <cell r="BL77">
            <v>-6.7144588045234266E-2</v>
          </cell>
          <cell r="BM77">
            <v>1.6668470613702802E-2</v>
          </cell>
          <cell r="BN77">
            <v>5.0037261790694121E-3</v>
          </cell>
          <cell r="BO77">
            <v>4.6345338983050821E-2</v>
          </cell>
          <cell r="BP77">
            <v>1.6755251834978502E-2</v>
          </cell>
          <cell r="BQ77">
            <v>-1.0206113711042519E-2</v>
          </cell>
          <cell r="BS77">
            <v>1996</v>
          </cell>
          <cell r="BT77">
            <v>1.2915341264356466E-2</v>
          </cell>
          <cell r="BU77">
            <v>-3.953276875540121E-2</v>
          </cell>
          <cell r="BV77">
            <v>-2.0323611821249615E-2</v>
          </cell>
          <cell r="BW77">
            <v>1.0990052749248851E-2</v>
          </cell>
          <cell r="BX77">
            <v>-2.5143505750117624E-3</v>
          </cell>
          <cell r="BY77">
            <v>4.1556700886933397E-2</v>
          </cell>
          <cell r="BZ77">
            <v>-6.2884229856623605E-2</v>
          </cell>
          <cell r="CA77">
            <v>2.1234892394559314E-2</v>
          </cell>
          <cell r="CB77">
            <v>9.5063903971041187E-3</v>
          </cell>
          <cell r="CC77">
            <v>5.0825079449152516E-2</v>
          </cell>
          <cell r="CD77">
            <v>2.1046665401164278E-2</v>
          </cell>
          <cell r="CE77">
            <v>-6.0512068936904662E-3</v>
          </cell>
          <cell r="CG77">
            <v>1996</v>
          </cell>
          <cell r="CH77">
            <v>3.1437206561902631E-2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A</v>
          </cell>
          <cell r="C5">
            <v>16</v>
          </cell>
        </row>
        <row r="6">
          <cell r="B6" t="str">
            <v>A-</v>
          </cell>
          <cell r="C6">
            <v>15</v>
          </cell>
        </row>
        <row r="7">
          <cell r="B7" t="str">
            <v>A+</v>
          </cell>
          <cell r="C7">
            <v>17</v>
          </cell>
        </row>
        <row r="8">
          <cell r="B8" t="str">
            <v>AA</v>
          </cell>
          <cell r="C8">
            <v>19</v>
          </cell>
        </row>
        <row r="9">
          <cell r="B9" t="str">
            <v>AA-</v>
          </cell>
          <cell r="C9">
            <v>18</v>
          </cell>
        </row>
        <row r="10">
          <cell r="B10" t="str">
            <v>AA+</v>
          </cell>
          <cell r="C10">
            <v>20</v>
          </cell>
        </row>
        <row r="11">
          <cell r="B11" t="str">
            <v>AAA</v>
          </cell>
          <cell r="C11">
            <v>21</v>
          </cell>
        </row>
        <row r="12">
          <cell r="B12" t="str">
            <v>B</v>
          </cell>
          <cell r="C12">
            <v>7</v>
          </cell>
        </row>
        <row r="13">
          <cell r="B13" t="str">
            <v>B-</v>
          </cell>
          <cell r="C13">
            <v>6</v>
          </cell>
        </row>
        <row r="14">
          <cell r="B14" t="str">
            <v>B+</v>
          </cell>
          <cell r="C14">
            <v>8</v>
          </cell>
        </row>
        <row r="15">
          <cell r="B15" t="str">
            <v>BB</v>
          </cell>
          <cell r="C15">
            <v>10</v>
          </cell>
        </row>
        <row r="16">
          <cell r="B16" t="str">
            <v>BB-</v>
          </cell>
          <cell r="C16">
            <v>9</v>
          </cell>
        </row>
        <row r="17">
          <cell r="B17" t="str">
            <v>BB+</v>
          </cell>
          <cell r="C17">
            <v>11</v>
          </cell>
        </row>
        <row r="18">
          <cell r="B18" t="str">
            <v>BBB</v>
          </cell>
          <cell r="C18">
            <v>13</v>
          </cell>
        </row>
        <row r="19">
          <cell r="B19" t="str">
            <v>BBB-</v>
          </cell>
          <cell r="C19">
            <v>12</v>
          </cell>
        </row>
        <row r="20">
          <cell r="B20" t="str">
            <v>BBB+</v>
          </cell>
          <cell r="C20">
            <v>14</v>
          </cell>
        </row>
        <row r="21">
          <cell r="B21" t="str">
            <v>C</v>
          </cell>
          <cell r="C21">
            <v>1</v>
          </cell>
        </row>
        <row r="22">
          <cell r="B22" t="str">
            <v>CC</v>
          </cell>
          <cell r="C22">
            <v>2</v>
          </cell>
        </row>
        <row r="23">
          <cell r="B23" t="str">
            <v>CCC</v>
          </cell>
          <cell r="C23">
            <v>4</v>
          </cell>
        </row>
        <row r="24">
          <cell r="B24" t="str">
            <v>CCC-</v>
          </cell>
          <cell r="C24">
            <v>3</v>
          </cell>
        </row>
        <row r="25">
          <cell r="B25" t="str">
            <v>CCC+</v>
          </cell>
          <cell r="C25">
            <v>5</v>
          </cell>
        </row>
        <row r="26">
          <cell r="B26" t="str">
            <v>NR</v>
          </cell>
          <cell r="C26">
            <v>0</v>
          </cell>
        </row>
      </sheetData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 List"/>
      <sheetName val="Inputs"/>
      <sheetName val="CapStruct Raw"/>
      <sheetName val="CapStruct"/>
      <sheetName val="EOY Raw"/>
      <sheetName val="EOY"/>
      <sheetName val="CapWksht Template"/>
      <sheetName val="IBES Prices Raw"/>
      <sheetName val="IBES"/>
      <sheetName val="Dividends Raw"/>
      <sheetName val="Dividends"/>
      <sheetName val="Bond Ratings Data"/>
      <sheetName val="IBES Data Raw"/>
      <sheetName val="VLine Data Raw"/>
      <sheetName val="lnt"/>
      <sheetName val="aee"/>
      <sheetName val="cnl"/>
      <sheetName val="ede"/>
      <sheetName val="gxp"/>
      <sheetName val="he"/>
      <sheetName val="pgn"/>
      <sheetName val="psd"/>
      <sheetName val="ALK2"/>
      <sheetName val="WP1 ALK2"/>
      <sheetName val="ALK3"/>
      <sheetName val="ALK4"/>
      <sheetName val="ALK5"/>
      <sheetName val="WP1 ALK5"/>
      <sheetName val="WP2 ALK5"/>
      <sheetName val="WP3 ALK5"/>
      <sheetName val="ALK6"/>
      <sheetName val="WP1 ALK6"/>
      <sheetName val="WP2 ALK6"/>
      <sheetName val="WP3 ALK6"/>
      <sheetName val="ALK7"/>
      <sheetName val="WP1 ALK7"/>
      <sheetName val="ALK8"/>
    </sheetNames>
    <sheetDataSet>
      <sheetData sheetId="0">
        <row r="16">
          <cell r="D16" t="str">
            <v>2002 Electric Sample</v>
          </cell>
        </row>
      </sheetData>
      <sheetData sheetId="1">
        <row r="6">
          <cell r="G6">
            <v>7.6600000000000001E-2</v>
          </cell>
        </row>
      </sheetData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"/>
      <sheetName val="Capitalization"/>
      <sheetName val="Pfd Stock"/>
      <sheetName val="WCLTD"/>
      <sheetName val="MTN-C"/>
      <sheetName val="MTN-D"/>
      <sheetName val="92 EIRR"/>
      <sheetName val="93 EIRR"/>
      <sheetName val="Mates A"/>
      <sheetName val="Mates B"/>
      <sheetName val="94 EIRR"/>
      <sheetName val="98 EIRR A&amp;B"/>
      <sheetName val="Sheet1"/>
      <sheetName val="TOPrs"/>
      <sheetName val="Annual Exp 2003"/>
      <sheetName val="Int Rate Hedg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3)"/>
      <sheetName val="3"/>
      <sheetName val="4 (1)"/>
      <sheetName val="4 (2)"/>
      <sheetName val="4 (3)"/>
      <sheetName val="5"/>
      <sheetName val="6 (1)"/>
      <sheetName val="6 (2)"/>
      <sheetName val="7 (1)"/>
      <sheetName val="7 (2)"/>
      <sheetName val="7 (3,4)"/>
      <sheetName val="8"/>
      <sheetName val="9"/>
      <sheetName val="10"/>
      <sheetName val="Utility Proxy Group"/>
      <sheetName val="Proxy Group Risk Measures"/>
      <sheetName val="Stock Price (Combination)"/>
      <sheetName val="Stock Price (Non-Utility)"/>
      <sheetName val="2012 05 Market DCF"/>
      <sheetName val="Bond Yields"/>
      <sheetName val="Yield Spread"/>
      <sheetName val="Size Premium"/>
      <sheetName val="Ordinal Ratings"/>
      <sheetName val="Value Line Data"/>
      <sheetName val="CS Data-Operating Cos"/>
      <sheetName val="CS Data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AVA</v>
          </cell>
          <cell r="G1" t="str">
            <v>BKH</v>
          </cell>
          <cell r="H1" t="str">
            <v>DTE</v>
          </cell>
          <cell r="I1" t="str">
            <v>EDE</v>
          </cell>
          <cell r="J1" t="str">
            <v>EXC</v>
          </cell>
          <cell r="K1" t="str">
            <v>NWE</v>
          </cell>
          <cell r="L1" t="str">
            <v>PCG</v>
          </cell>
          <cell r="M1" t="str">
            <v>PPL</v>
          </cell>
          <cell r="N1" t="str">
            <v>PEG</v>
          </cell>
          <cell r="O1" t="str">
            <v>SCG</v>
          </cell>
          <cell r="P1" t="str">
            <v>SRE</v>
          </cell>
          <cell r="Q1" t="str">
            <v>TE</v>
          </cell>
          <cell r="R1" t="str">
            <v>UIL</v>
          </cell>
        </row>
        <row r="2">
          <cell r="C2">
            <v>39.979999999999997</v>
          </cell>
          <cell r="D2">
            <v>43.9</v>
          </cell>
          <cell r="E2">
            <v>32.369999999999997</v>
          </cell>
          <cell r="F2">
            <v>25.55</v>
          </cell>
          <cell r="G2">
            <v>32.14</v>
          </cell>
          <cell r="H2">
            <v>55.76</v>
          </cell>
          <cell r="I2">
            <v>19.98</v>
          </cell>
          <cell r="J2">
            <v>38.53</v>
          </cell>
          <cell r="K2">
            <v>34.799999999999997</v>
          </cell>
          <cell r="L2">
            <v>44.43</v>
          </cell>
          <cell r="M2">
            <v>27.35</v>
          </cell>
          <cell r="N2">
            <v>31.64</v>
          </cell>
          <cell r="O2">
            <v>45.67</v>
          </cell>
          <cell r="P2">
            <v>64.92</v>
          </cell>
          <cell r="Q2">
            <v>17.850000000000001</v>
          </cell>
          <cell r="R2">
            <v>33.369999999999997</v>
          </cell>
        </row>
        <row r="3">
          <cell r="C3">
            <v>40.450000000000003</v>
          </cell>
          <cell r="D3">
            <v>44.66</v>
          </cell>
          <cell r="E3">
            <v>32.43</v>
          </cell>
          <cell r="F3">
            <v>25.68</v>
          </cell>
          <cell r="G3">
            <v>32.200000000000003</v>
          </cell>
          <cell r="H3">
            <v>56.15</v>
          </cell>
          <cell r="I3">
            <v>19.97</v>
          </cell>
          <cell r="J3">
            <v>38.82</v>
          </cell>
          <cell r="K3">
            <v>34.840000000000003</v>
          </cell>
          <cell r="L3">
            <v>44.37</v>
          </cell>
          <cell r="M3">
            <v>27.25</v>
          </cell>
          <cell r="N3">
            <v>31.5</v>
          </cell>
          <cell r="O3">
            <v>45.87</v>
          </cell>
          <cell r="P3">
            <v>64.45</v>
          </cell>
          <cell r="Q3">
            <v>17.989999999999998</v>
          </cell>
          <cell r="R3">
            <v>33.61</v>
          </cell>
        </row>
        <row r="4">
          <cell r="C4">
            <v>40.67</v>
          </cell>
          <cell r="D4">
            <v>45.24</v>
          </cell>
          <cell r="E4">
            <v>32.69</v>
          </cell>
          <cell r="F4">
            <v>26</v>
          </cell>
          <cell r="G4">
            <v>32.54</v>
          </cell>
          <cell r="H4">
            <v>56.31</v>
          </cell>
          <cell r="I4">
            <v>20.21</v>
          </cell>
          <cell r="J4">
            <v>39.28</v>
          </cell>
          <cell r="K4">
            <v>35.29</v>
          </cell>
          <cell r="L4">
            <v>44.11</v>
          </cell>
          <cell r="M4">
            <v>27.46</v>
          </cell>
          <cell r="N4">
            <v>31.39</v>
          </cell>
          <cell r="O4">
            <v>45.97</v>
          </cell>
          <cell r="P4">
            <v>63.88</v>
          </cell>
          <cell r="Q4">
            <v>17.850000000000001</v>
          </cell>
          <cell r="R4">
            <v>34.229999999999997</v>
          </cell>
        </row>
        <row r="5">
          <cell r="C5">
            <v>41.15</v>
          </cell>
          <cell r="D5">
            <v>45.33</v>
          </cell>
          <cell r="E5">
            <v>33</v>
          </cell>
          <cell r="F5">
            <v>26.35</v>
          </cell>
          <cell r="G5">
            <v>33.08</v>
          </cell>
          <cell r="H5">
            <v>56.8</v>
          </cell>
          <cell r="I5">
            <v>20.37</v>
          </cell>
          <cell r="J5">
            <v>39.299999999999997</v>
          </cell>
          <cell r="K5">
            <v>35.4</v>
          </cell>
          <cell r="L5">
            <v>44.19</v>
          </cell>
          <cell r="M5">
            <v>27.58</v>
          </cell>
          <cell r="N5">
            <v>31.47</v>
          </cell>
          <cell r="O5">
            <v>46.37</v>
          </cell>
          <cell r="P5">
            <v>65.06</v>
          </cell>
          <cell r="Q5">
            <v>17.98</v>
          </cell>
          <cell r="R5">
            <v>34.46</v>
          </cell>
        </row>
        <row r="6">
          <cell r="C6">
            <v>41.21</v>
          </cell>
          <cell r="D6">
            <v>45.24</v>
          </cell>
          <cell r="E6">
            <v>32.79</v>
          </cell>
          <cell r="F6">
            <v>26.44</v>
          </cell>
          <cell r="G6">
            <v>33.01</v>
          </cell>
          <cell r="H6">
            <v>56.38</v>
          </cell>
          <cell r="I6">
            <v>20.52</v>
          </cell>
          <cell r="J6">
            <v>39.01</v>
          </cell>
          <cell r="K6">
            <v>35.520000000000003</v>
          </cell>
          <cell r="L6">
            <v>44.18</v>
          </cell>
          <cell r="M6">
            <v>27.35</v>
          </cell>
          <cell r="N6">
            <v>31.15</v>
          </cell>
          <cell r="O6">
            <v>46.12</v>
          </cell>
          <cell r="P6">
            <v>64.739999999999995</v>
          </cell>
          <cell r="Q6">
            <v>18.02</v>
          </cell>
          <cell r="R6">
            <v>34.369999999999997</v>
          </cell>
        </row>
        <row r="7">
          <cell r="C7">
            <v>41.3</v>
          </cell>
          <cell r="D7">
            <v>45.17</v>
          </cell>
          <cell r="E7">
            <v>32.76</v>
          </cell>
          <cell r="F7">
            <v>26.45</v>
          </cell>
          <cell r="G7">
            <v>33.1</v>
          </cell>
          <cell r="H7">
            <v>56.4</v>
          </cell>
          <cell r="I7">
            <v>20.57</v>
          </cell>
          <cell r="J7">
            <v>38.92</v>
          </cell>
          <cell r="K7">
            <v>35.33</v>
          </cell>
          <cell r="L7">
            <v>43.88</v>
          </cell>
          <cell r="M7">
            <v>27.31</v>
          </cell>
          <cell r="N7">
            <v>31.19</v>
          </cell>
          <cell r="O7">
            <v>46.12</v>
          </cell>
          <cell r="P7">
            <v>64.8</v>
          </cell>
          <cell r="Q7">
            <v>17.940000000000001</v>
          </cell>
          <cell r="R7">
            <v>34.299999999999997</v>
          </cell>
        </row>
        <row r="8">
          <cell r="C8">
            <v>41.13</v>
          </cell>
          <cell r="D8">
            <v>44.78</v>
          </cell>
          <cell r="E8">
            <v>32.54</v>
          </cell>
          <cell r="F8">
            <v>26.37</v>
          </cell>
          <cell r="G8">
            <v>33.18</v>
          </cell>
          <cell r="H8">
            <v>56.53</v>
          </cell>
          <cell r="I8">
            <v>20.36</v>
          </cell>
          <cell r="J8">
            <v>38.590000000000003</v>
          </cell>
          <cell r="K8">
            <v>35.11</v>
          </cell>
          <cell r="L8">
            <v>43.65</v>
          </cell>
          <cell r="M8">
            <v>27.38</v>
          </cell>
          <cell r="N8">
            <v>30.95</v>
          </cell>
          <cell r="O8">
            <v>45.85</v>
          </cell>
          <cell r="P8">
            <v>63.91</v>
          </cell>
          <cell r="Q8">
            <v>17.88</v>
          </cell>
          <cell r="R8">
            <v>34.29</v>
          </cell>
        </row>
        <row r="9">
          <cell r="C9">
            <v>41.06</v>
          </cell>
          <cell r="D9">
            <v>45</v>
          </cell>
          <cell r="E9">
            <v>32.29</v>
          </cell>
          <cell r="F9">
            <v>26.23</v>
          </cell>
          <cell r="G9">
            <v>33.08</v>
          </cell>
          <cell r="H9">
            <v>56.24</v>
          </cell>
          <cell r="I9">
            <v>20.41</v>
          </cell>
          <cell r="J9">
            <v>38.159999999999997</v>
          </cell>
          <cell r="K9">
            <v>34.75</v>
          </cell>
          <cell r="L9">
            <v>43.54</v>
          </cell>
          <cell r="M9">
            <v>27.09</v>
          </cell>
          <cell r="N9">
            <v>30.55</v>
          </cell>
          <cell r="O9">
            <v>45.64</v>
          </cell>
          <cell r="P9">
            <v>64.12</v>
          </cell>
          <cell r="Q9">
            <v>17.8</v>
          </cell>
          <cell r="R9">
            <v>33.94</v>
          </cell>
        </row>
        <row r="10">
          <cell r="C10">
            <v>40.89</v>
          </cell>
          <cell r="D10">
            <v>44.68</v>
          </cell>
          <cell r="E10">
            <v>31.93</v>
          </cell>
          <cell r="F10">
            <v>26.06</v>
          </cell>
          <cell r="G10">
            <v>32.6</v>
          </cell>
          <cell r="H10">
            <v>55.98</v>
          </cell>
          <cell r="I10">
            <v>20.329999999999998</v>
          </cell>
          <cell r="J10">
            <v>37.94</v>
          </cell>
          <cell r="K10">
            <v>34.270000000000003</v>
          </cell>
          <cell r="L10">
            <v>43.48</v>
          </cell>
          <cell r="M10">
            <v>27.27</v>
          </cell>
          <cell r="N10">
            <v>30.4</v>
          </cell>
          <cell r="O10">
            <v>45.59</v>
          </cell>
          <cell r="P10">
            <v>64.09</v>
          </cell>
          <cell r="Q10">
            <v>17.8</v>
          </cell>
          <cell r="R10">
            <v>33.53</v>
          </cell>
        </row>
        <row r="11">
          <cell r="C11">
            <v>40.35</v>
          </cell>
          <cell r="D11">
            <v>44.04</v>
          </cell>
          <cell r="E11">
            <v>31.43</v>
          </cell>
          <cell r="F11">
            <v>25.7</v>
          </cell>
          <cell r="G11">
            <v>32.28</v>
          </cell>
          <cell r="H11">
            <v>55.27</v>
          </cell>
          <cell r="I11">
            <v>20.04</v>
          </cell>
          <cell r="J11">
            <v>37.69</v>
          </cell>
          <cell r="K11">
            <v>33.979999999999997</v>
          </cell>
          <cell r="L11">
            <v>43.09</v>
          </cell>
          <cell r="M11">
            <v>27.06</v>
          </cell>
          <cell r="N11">
            <v>30.35</v>
          </cell>
          <cell r="O11">
            <v>45.18</v>
          </cell>
          <cell r="P11">
            <v>63.46</v>
          </cell>
          <cell r="Q11">
            <v>17.649999999999999</v>
          </cell>
          <cell r="R11">
            <v>33.18</v>
          </cell>
        </row>
        <row r="12">
          <cell r="C12">
            <v>40.590000000000003</v>
          </cell>
          <cell r="D12">
            <v>44.17</v>
          </cell>
          <cell r="E12">
            <v>31.68</v>
          </cell>
          <cell r="F12">
            <v>25.95</v>
          </cell>
          <cell r="G12">
            <v>32.72</v>
          </cell>
          <cell r="H12">
            <v>55.46</v>
          </cell>
          <cell r="I12">
            <v>20.2</v>
          </cell>
          <cell r="J12">
            <v>37.75</v>
          </cell>
          <cell r="K12">
            <v>34.380000000000003</v>
          </cell>
          <cell r="L12">
            <v>43.2</v>
          </cell>
          <cell r="M12">
            <v>27.15</v>
          </cell>
          <cell r="N12">
            <v>30.41</v>
          </cell>
          <cell r="O12">
            <v>45.59</v>
          </cell>
          <cell r="P12">
            <v>64.510000000000005</v>
          </cell>
          <cell r="Q12">
            <v>17.850000000000001</v>
          </cell>
          <cell r="R12">
            <v>33.5</v>
          </cell>
        </row>
        <row r="13">
          <cell r="C13">
            <v>40.08</v>
          </cell>
          <cell r="D13">
            <v>43.47</v>
          </cell>
          <cell r="E13">
            <v>31.29</v>
          </cell>
          <cell r="F13">
            <v>25.58</v>
          </cell>
          <cell r="G13">
            <v>32.340000000000003</v>
          </cell>
          <cell r="H13">
            <v>54.72</v>
          </cell>
          <cell r="I13">
            <v>19.79</v>
          </cell>
          <cell r="J13">
            <v>37.61</v>
          </cell>
          <cell r="K13">
            <v>34.14</v>
          </cell>
          <cell r="L13">
            <v>42.79</v>
          </cell>
          <cell r="M13">
            <v>26.9</v>
          </cell>
          <cell r="N13">
            <v>30.08</v>
          </cell>
          <cell r="O13">
            <v>44.86</v>
          </cell>
          <cell r="P13">
            <v>63.51</v>
          </cell>
          <cell r="Q13">
            <v>17.73</v>
          </cell>
          <cell r="R13">
            <v>33.29</v>
          </cell>
        </row>
        <row r="14">
          <cell r="C14">
            <v>40.299999999999997</v>
          </cell>
          <cell r="D14">
            <v>43.51</v>
          </cell>
          <cell r="E14">
            <v>31.49</v>
          </cell>
          <cell r="F14">
            <v>25.77</v>
          </cell>
          <cell r="G14">
            <v>32.57</v>
          </cell>
          <cell r="H14">
            <v>55.13</v>
          </cell>
          <cell r="I14">
            <v>19.84</v>
          </cell>
          <cell r="J14">
            <v>37.65</v>
          </cell>
          <cell r="K14">
            <v>34.409999999999997</v>
          </cell>
          <cell r="L14">
            <v>42.9</v>
          </cell>
          <cell r="M14">
            <v>26.9</v>
          </cell>
          <cell r="N14">
            <v>30.1</v>
          </cell>
          <cell r="O14">
            <v>44.84</v>
          </cell>
          <cell r="P14">
            <v>63.45</v>
          </cell>
          <cell r="Q14">
            <v>17.61</v>
          </cell>
          <cell r="R14">
            <v>33.56</v>
          </cell>
        </row>
        <row r="15">
          <cell r="C15">
            <v>40.69</v>
          </cell>
          <cell r="D15">
            <v>43.64</v>
          </cell>
          <cell r="E15">
            <v>31.86</v>
          </cell>
          <cell r="F15">
            <v>25.91</v>
          </cell>
          <cell r="G15">
            <v>32.97</v>
          </cell>
          <cell r="H15">
            <v>55.36</v>
          </cell>
          <cell r="I15">
            <v>20.22</v>
          </cell>
          <cell r="J15">
            <v>38.07</v>
          </cell>
          <cell r="K15">
            <v>34.659999999999997</v>
          </cell>
          <cell r="L15">
            <v>43.08</v>
          </cell>
          <cell r="M15">
            <v>27.09</v>
          </cell>
          <cell r="N15">
            <v>30.32</v>
          </cell>
          <cell r="O15">
            <v>44.95</v>
          </cell>
          <cell r="P15">
            <v>64.03</v>
          </cell>
          <cell r="Q15">
            <v>17.61</v>
          </cell>
          <cell r="R15">
            <v>33.75</v>
          </cell>
        </row>
        <row r="16">
          <cell r="C16">
            <v>40.340000000000003</v>
          </cell>
          <cell r="D16">
            <v>43.15</v>
          </cell>
          <cell r="E16">
            <v>31.64</v>
          </cell>
          <cell r="F16">
            <v>25.63</v>
          </cell>
          <cell r="G16">
            <v>32.619999999999997</v>
          </cell>
          <cell r="H16">
            <v>55.01</v>
          </cell>
          <cell r="I16">
            <v>20.11</v>
          </cell>
          <cell r="J16">
            <v>37.81</v>
          </cell>
          <cell r="K16">
            <v>34.44</v>
          </cell>
          <cell r="L16">
            <v>43.01</v>
          </cell>
          <cell r="M16">
            <v>26.93</v>
          </cell>
          <cell r="N16">
            <v>30.02</v>
          </cell>
          <cell r="O16">
            <v>44.36</v>
          </cell>
          <cell r="P16">
            <v>63.18</v>
          </cell>
          <cell r="Q16">
            <v>17.36</v>
          </cell>
          <cell r="R16">
            <v>33.590000000000003</v>
          </cell>
        </row>
        <row r="17">
          <cell r="C17">
            <v>39.92</v>
          </cell>
          <cell r="D17">
            <v>42.81</v>
          </cell>
          <cell r="E17">
            <v>31.47</v>
          </cell>
          <cell r="F17">
            <v>25.35</v>
          </cell>
          <cell r="G17">
            <v>32.299999999999997</v>
          </cell>
          <cell r="H17">
            <v>54.25</v>
          </cell>
          <cell r="I17">
            <v>19.61</v>
          </cell>
          <cell r="J17">
            <v>37.49</v>
          </cell>
          <cell r="K17">
            <v>34.19</v>
          </cell>
          <cell r="L17">
            <v>42.26</v>
          </cell>
          <cell r="M17">
            <v>26.77</v>
          </cell>
          <cell r="N17">
            <v>29.69</v>
          </cell>
          <cell r="O17">
            <v>44.28</v>
          </cell>
          <cell r="P17">
            <v>62.39</v>
          </cell>
          <cell r="Q17">
            <v>17.18</v>
          </cell>
          <cell r="R17">
            <v>33.39</v>
          </cell>
        </row>
        <row r="18">
          <cell r="C18">
            <v>40.11</v>
          </cell>
          <cell r="D18">
            <v>42.84</v>
          </cell>
          <cell r="E18">
            <v>31.56</v>
          </cell>
          <cell r="F18">
            <v>25.38</v>
          </cell>
          <cell r="G18">
            <v>32.5</v>
          </cell>
          <cell r="H18">
            <v>54.52</v>
          </cell>
          <cell r="I18">
            <v>19.649999999999999</v>
          </cell>
          <cell r="J18">
            <v>37.89</v>
          </cell>
          <cell r="K18">
            <v>34.31</v>
          </cell>
          <cell r="L18">
            <v>42.65</v>
          </cell>
          <cell r="M18">
            <v>27.1</v>
          </cell>
          <cell r="N18">
            <v>29.41</v>
          </cell>
          <cell r="O18">
            <v>44.4</v>
          </cell>
          <cell r="P18">
            <v>62.89</v>
          </cell>
          <cell r="Q18">
            <v>17.329999999999998</v>
          </cell>
          <cell r="R18">
            <v>33.51</v>
          </cell>
        </row>
        <row r="19">
          <cell r="C19">
            <v>40.06</v>
          </cell>
          <cell r="D19">
            <v>42.35</v>
          </cell>
          <cell r="E19">
            <v>31.47</v>
          </cell>
          <cell r="F19">
            <v>25.24</v>
          </cell>
          <cell r="G19">
            <v>32.21</v>
          </cell>
          <cell r="H19">
            <v>54.12</v>
          </cell>
          <cell r="I19">
            <v>19.68</v>
          </cell>
          <cell r="J19">
            <v>38.18</v>
          </cell>
          <cell r="K19">
            <v>34.19</v>
          </cell>
          <cell r="L19">
            <v>42.19</v>
          </cell>
          <cell r="M19">
            <v>27.07</v>
          </cell>
          <cell r="N19">
            <v>29.36</v>
          </cell>
          <cell r="O19">
            <v>44</v>
          </cell>
          <cell r="P19">
            <v>62.68</v>
          </cell>
          <cell r="Q19">
            <v>17.11</v>
          </cell>
          <cell r="R19">
            <v>33.409999999999997</v>
          </cell>
        </row>
        <row r="20">
          <cell r="C20">
            <v>40.049999999999997</v>
          </cell>
          <cell r="D20">
            <v>42.31</v>
          </cell>
          <cell r="E20">
            <v>31.39</v>
          </cell>
          <cell r="F20">
            <v>25.04</v>
          </cell>
          <cell r="G20">
            <v>32.26</v>
          </cell>
          <cell r="H20">
            <v>53.83</v>
          </cell>
          <cell r="I20">
            <v>19.63</v>
          </cell>
          <cell r="J20">
            <v>38.01</v>
          </cell>
          <cell r="K20">
            <v>34.369999999999997</v>
          </cell>
          <cell r="L20">
            <v>42.04</v>
          </cell>
          <cell r="M20">
            <v>27.06</v>
          </cell>
          <cell r="N20">
            <v>29.09</v>
          </cell>
          <cell r="O20">
            <v>44.01</v>
          </cell>
          <cell r="P20">
            <v>62</v>
          </cell>
          <cell r="Q20">
            <v>16.93</v>
          </cell>
          <cell r="R20">
            <v>33.369999999999997</v>
          </cell>
        </row>
        <row r="21">
          <cell r="C21">
            <v>40.6</v>
          </cell>
          <cell r="D21">
            <v>42.97</v>
          </cell>
          <cell r="E21">
            <v>31.92</v>
          </cell>
          <cell r="F21">
            <v>25.31</v>
          </cell>
          <cell r="G21">
            <v>32.85</v>
          </cell>
          <cell r="H21">
            <v>54.48</v>
          </cell>
          <cell r="I21">
            <v>19.78</v>
          </cell>
          <cell r="J21">
            <v>38.229999999999997</v>
          </cell>
          <cell r="K21">
            <v>35</v>
          </cell>
          <cell r="L21">
            <v>42.55</v>
          </cell>
          <cell r="M21">
            <v>27.66</v>
          </cell>
          <cell r="N21">
            <v>29.53</v>
          </cell>
          <cell r="O21">
            <v>44.77</v>
          </cell>
          <cell r="P21">
            <v>62.29</v>
          </cell>
          <cell r="Q21">
            <v>17.14</v>
          </cell>
          <cell r="R21">
            <v>33.9</v>
          </cell>
        </row>
        <row r="22">
          <cell r="C22">
            <v>40.869999999999997</v>
          </cell>
          <cell r="D22">
            <v>42.98</v>
          </cell>
          <cell r="E22">
            <v>32.090000000000003</v>
          </cell>
          <cell r="F22">
            <v>25.46</v>
          </cell>
          <cell r="G22">
            <v>33.369999999999997</v>
          </cell>
          <cell r="H22">
            <v>54.78</v>
          </cell>
          <cell r="I22">
            <v>20.010000000000002</v>
          </cell>
          <cell r="J22">
            <v>38.369999999999997</v>
          </cell>
          <cell r="K22">
            <v>35.33</v>
          </cell>
          <cell r="L22">
            <v>42.88</v>
          </cell>
          <cell r="M22">
            <v>27.63</v>
          </cell>
          <cell r="N22">
            <v>29.71</v>
          </cell>
          <cell r="O22">
            <v>45.05</v>
          </cell>
          <cell r="P22">
            <v>62.43</v>
          </cell>
          <cell r="Q22">
            <v>17.29</v>
          </cell>
          <cell r="R22">
            <v>34.15</v>
          </cell>
        </row>
        <row r="23">
          <cell r="C23">
            <v>41.45</v>
          </cell>
          <cell r="D23">
            <v>43.33</v>
          </cell>
          <cell r="E23">
            <v>32.32</v>
          </cell>
          <cell r="F23">
            <v>25.7</v>
          </cell>
          <cell r="G23">
            <v>34.01</v>
          </cell>
          <cell r="H23">
            <v>55.19</v>
          </cell>
          <cell r="I23">
            <v>20.170000000000002</v>
          </cell>
          <cell r="J23">
            <v>38.89</v>
          </cell>
          <cell r="K23">
            <v>35.549999999999997</v>
          </cell>
          <cell r="L23">
            <v>43.28</v>
          </cell>
          <cell r="M23">
            <v>27.89</v>
          </cell>
          <cell r="N23">
            <v>30.21</v>
          </cell>
          <cell r="O23">
            <v>45.2</v>
          </cell>
          <cell r="P23">
            <v>62.16</v>
          </cell>
          <cell r="Q23">
            <v>17.489999999999998</v>
          </cell>
          <cell r="R23">
            <v>34.619999999999997</v>
          </cell>
        </row>
        <row r="24">
          <cell r="C24">
            <v>41.68</v>
          </cell>
          <cell r="D24">
            <v>43.45</v>
          </cell>
          <cell r="E24">
            <v>32.409999999999997</v>
          </cell>
          <cell r="F24">
            <v>25.83</v>
          </cell>
          <cell r="G24">
            <v>34.07</v>
          </cell>
          <cell r="H24">
            <v>55.22</v>
          </cell>
          <cell r="I24">
            <v>20.38</v>
          </cell>
          <cell r="J24">
            <v>38.93</v>
          </cell>
          <cell r="K24">
            <v>35.81</v>
          </cell>
          <cell r="L24">
            <v>43.19</v>
          </cell>
          <cell r="M24">
            <v>28.17</v>
          </cell>
          <cell r="N24">
            <v>30.39</v>
          </cell>
          <cell r="O24">
            <v>45.34</v>
          </cell>
          <cell r="P24">
            <v>62.28</v>
          </cell>
          <cell r="Q24">
            <v>17.57</v>
          </cell>
          <cell r="R24">
            <v>34.950000000000003</v>
          </cell>
        </row>
        <row r="25">
          <cell r="C25">
            <v>41.81</v>
          </cell>
          <cell r="D25">
            <v>43.34</v>
          </cell>
          <cell r="E25">
            <v>32.5</v>
          </cell>
          <cell r="F25">
            <v>25.97</v>
          </cell>
          <cell r="G25">
            <v>34.22</v>
          </cell>
          <cell r="H25">
            <v>55.2</v>
          </cell>
          <cell r="I25">
            <v>20.57</v>
          </cell>
          <cell r="J25">
            <v>39.21</v>
          </cell>
          <cell r="K25">
            <v>35.92</v>
          </cell>
          <cell r="L25">
            <v>43.49</v>
          </cell>
          <cell r="M25">
            <v>28.2</v>
          </cell>
          <cell r="N25">
            <v>30.62</v>
          </cell>
          <cell r="O25">
            <v>45.6</v>
          </cell>
          <cell r="P25">
            <v>61.14</v>
          </cell>
          <cell r="Q25">
            <v>17.59</v>
          </cell>
          <cell r="R25">
            <v>35.200000000000003</v>
          </cell>
        </row>
        <row r="26">
          <cell r="C26">
            <v>41.49</v>
          </cell>
          <cell r="D26">
            <v>43.32</v>
          </cell>
          <cell r="E26">
            <v>32.58</v>
          </cell>
          <cell r="F26">
            <v>25.58</v>
          </cell>
          <cell r="G26">
            <v>33.53</v>
          </cell>
          <cell r="H26">
            <v>55.03</v>
          </cell>
          <cell r="I26">
            <v>20.350000000000001</v>
          </cell>
          <cell r="J26">
            <v>39.21</v>
          </cell>
          <cell r="K26">
            <v>35.46</v>
          </cell>
          <cell r="L26">
            <v>43.41</v>
          </cell>
          <cell r="M26">
            <v>28.26</v>
          </cell>
          <cell r="N26">
            <v>30.61</v>
          </cell>
          <cell r="O26">
            <v>45.61</v>
          </cell>
          <cell r="P26">
            <v>59.96</v>
          </cell>
          <cell r="Q26">
            <v>17.55</v>
          </cell>
          <cell r="R26">
            <v>34.76</v>
          </cell>
        </row>
        <row r="27">
          <cell r="C27">
            <v>41.49</v>
          </cell>
          <cell r="D27">
            <v>43.6</v>
          </cell>
          <cell r="E27">
            <v>32.14</v>
          </cell>
          <cell r="F27">
            <v>25.57</v>
          </cell>
          <cell r="G27">
            <v>33.6</v>
          </cell>
          <cell r="H27">
            <v>54.86</v>
          </cell>
          <cell r="I27">
            <v>20.12</v>
          </cell>
          <cell r="J27">
            <v>39.119999999999997</v>
          </cell>
          <cell r="K27">
            <v>35.340000000000003</v>
          </cell>
          <cell r="L27">
            <v>42.99</v>
          </cell>
          <cell r="M27">
            <v>28.01</v>
          </cell>
          <cell r="N27">
            <v>30.25</v>
          </cell>
          <cell r="O27">
            <v>45.65</v>
          </cell>
          <cell r="P27">
            <v>59.25</v>
          </cell>
          <cell r="Q27">
            <v>17.63</v>
          </cell>
          <cell r="R27">
            <v>34.869999999999997</v>
          </cell>
        </row>
        <row r="28">
          <cell r="C28">
            <v>41.31</v>
          </cell>
          <cell r="D28">
            <v>43.17</v>
          </cell>
          <cell r="E28">
            <v>31.99</v>
          </cell>
          <cell r="F28">
            <v>25.48</v>
          </cell>
          <cell r="G28">
            <v>33.630000000000003</v>
          </cell>
          <cell r="H28">
            <v>54.82</v>
          </cell>
          <cell r="I28">
            <v>20.21</v>
          </cell>
          <cell r="J28">
            <v>38.85</v>
          </cell>
          <cell r="K28">
            <v>35.229999999999997</v>
          </cell>
          <cell r="L28">
            <v>42.86</v>
          </cell>
          <cell r="M28">
            <v>27.92</v>
          </cell>
          <cell r="N28">
            <v>30.11</v>
          </cell>
          <cell r="O28">
            <v>45.36</v>
          </cell>
          <cell r="P28">
            <v>58.36</v>
          </cell>
          <cell r="Q28">
            <v>17.64</v>
          </cell>
          <cell r="R28">
            <v>34.729999999999997</v>
          </cell>
        </row>
        <row r="29">
          <cell r="C29">
            <v>41.49</v>
          </cell>
          <cell r="D29">
            <v>43.16</v>
          </cell>
          <cell r="E29">
            <v>32.47</v>
          </cell>
          <cell r="F29">
            <v>25.44</v>
          </cell>
          <cell r="G29">
            <v>33.89</v>
          </cell>
          <cell r="H29">
            <v>55.34</v>
          </cell>
          <cell r="I29">
            <v>20.399999999999999</v>
          </cell>
          <cell r="J29">
            <v>39.090000000000003</v>
          </cell>
          <cell r="K29">
            <v>35.450000000000003</v>
          </cell>
          <cell r="L29">
            <v>43.72</v>
          </cell>
          <cell r="M29">
            <v>28.16</v>
          </cell>
          <cell r="N29">
            <v>30.24</v>
          </cell>
          <cell r="O29">
            <v>45.34</v>
          </cell>
          <cell r="P29">
            <v>59.05</v>
          </cell>
          <cell r="Q29">
            <v>17.72</v>
          </cell>
          <cell r="R29">
            <v>34.880000000000003</v>
          </cell>
        </row>
        <row r="30">
          <cell r="C30">
            <v>41.42</v>
          </cell>
          <cell r="D30">
            <v>43.25</v>
          </cell>
          <cell r="E30">
            <v>32.18</v>
          </cell>
          <cell r="F30">
            <v>25.34</v>
          </cell>
          <cell r="G30">
            <v>33.68</v>
          </cell>
          <cell r="H30">
            <v>55.44</v>
          </cell>
          <cell r="I30">
            <v>20.420000000000002</v>
          </cell>
          <cell r="J30">
            <v>38.979999999999997</v>
          </cell>
          <cell r="K30">
            <v>35.36</v>
          </cell>
          <cell r="L30">
            <v>43.6</v>
          </cell>
          <cell r="M30">
            <v>27.74</v>
          </cell>
          <cell r="N30">
            <v>29.98</v>
          </cell>
          <cell r="O30">
            <v>45.2</v>
          </cell>
          <cell r="P30">
            <v>58.62</v>
          </cell>
          <cell r="Q30">
            <v>17.75</v>
          </cell>
          <cell r="R30">
            <v>34.659999999999997</v>
          </cell>
        </row>
        <row r="31">
          <cell r="C31">
            <v>40.869999999999997</v>
          </cell>
          <cell r="D31">
            <v>42.29</v>
          </cell>
          <cell r="E31">
            <v>31.77</v>
          </cell>
          <cell r="F31">
            <v>24.99</v>
          </cell>
          <cell r="G31">
            <v>33.25</v>
          </cell>
          <cell r="H31">
            <v>54.66</v>
          </cell>
          <cell r="I31">
            <v>20.170000000000002</v>
          </cell>
          <cell r="J31">
            <v>38.840000000000003</v>
          </cell>
          <cell r="K31">
            <v>34.869999999999997</v>
          </cell>
          <cell r="L31">
            <v>43.39</v>
          </cell>
          <cell r="M31">
            <v>27.67</v>
          </cell>
          <cell r="N31">
            <v>29.67</v>
          </cell>
          <cell r="O31">
            <v>44.61</v>
          </cell>
          <cell r="P31">
            <v>58.13</v>
          </cell>
          <cell r="Q31">
            <v>17.53</v>
          </cell>
          <cell r="R31">
            <v>34.450000000000003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</row>
        <row r="33">
          <cell r="C33">
            <v>40.826999999999998</v>
          </cell>
          <cell r="D33">
            <v>43.705000000000005</v>
          </cell>
          <cell r="E33">
            <v>32.081666666666671</v>
          </cell>
          <cell r="F33">
            <v>25.71166666666668</v>
          </cell>
          <cell r="G33">
            <v>32.993333333333332</v>
          </cell>
          <cell r="H33">
            <v>55.308</v>
          </cell>
          <cell r="I33">
            <v>20.135666666666665</v>
          </cell>
          <cell r="J33">
            <v>38.480666666666664</v>
          </cell>
          <cell r="K33">
            <v>34.923333333333332</v>
          </cell>
          <cell r="L33">
            <v>43.279999999999994</v>
          </cell>
          <cell r="M33">
            <v>27.445999999999991</v>
          </cell>
          <cell r="N33">
            <v>30.346333333333337</v>
          </cell>
          <cell r="O33">
            <v>45.246666666666655</v>
          </cell>
          <cell r="P33">
            <v>62.524666666666675</v>
          </cell>
          <cell r="Q33">
            <v>17.612333333333332</v>
          </cell>
          <cell r="R33">
            <v>34.060666666666663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"/>
      <sheetName val="Capitalization"/>
      <sheetName val="Pfd Stock"/>
      <sheetName val="WCLTD"/>
      <sheetName val="MTN-C"/>
      <sheetName val="MTN-D"/>
      <sheetName val="92 EIRR"/>
      <sheetName val="93 EIRR"/>
      <sheetName val="Mates A"/>
      <sheetName val="Mates B"/>
      <sheetName val="94 EIRR"/>
      <sheetName val="98 EIRR A&amp;B"/>
      <sheetName val="TOPrs"/>
      <sheetName val="Int Rate Hedging-1"/>
      <sheetName val="Int Rate Hedging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</sheetData>
      <sheetData sheetId="3"/>
      <sheetData sheetId="4"/>
      <sheetData sheetId="5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 B3"/>
      <sheetName val="WP B6.2 Attachmt"/>
      <sheetName val="WP C-1-1"/>
      <sheetName val="WP_C-1-2"/>
      <sheetName val="WP's E"/>
      <sheetName val="WP_C1_1"/>
      <sheetName val="WP_C1_2"/>
      <sheetName val="WP_E2_Detail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/>
      <sheetData sheetId="55"/>
      <sheetData sheetId="56"/>
      <sheetData sheetId="57"/>
      <sheetData sheetId="58" refreshError="1"/>
      <sheetData sheetId="59"/>
      <sheetData sheetId="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"/>
      <sheetName val="Per Books"/>
      <sheetName val="Current Rates"/>
      <sheetName val="Projected"/>
      <sheetName val="Fuel Cost"/>
      <sheetName val="Rate 10"/>
      <sheetName val="Rate 11"/>
      <sheetName val="Rate 13"/>
      <sheetName val="Rate 16"/>
      <sheetName val="Rate 20"/>
      <sheetName val="Rate 22"/>
      <sheetName val="Rate 25"/>
      <sheetName val="Rate 26"/>
      <sheetName val="Rate 27"/>
      <sheetName val="Rate 29"/>
      <sheetName val="Rate 30"/>
      <sheetName val="Rate 31"/>
      <sheetName val="Rate 34"/>
      <sheetName val="Rate 39"/>
      <sheetName val="Rate 40"/>
      <sheetName val="Rate 41"/>
      <sheetName val="Rate 48"/>
      <sheetName val="Rate 50"/>
      <sheetName val="Rate 52"/>
      <sheetName val="Rate 56"/>
      <sheetName val="Rate 95"/>
      <sheetName val="Adj Factors"/>
      <sheetName val="ST-9 Demand"/>
      <sheetName val="Primary Service Accts"/>
      <sheetName val="Primary_Secondary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Notes"/>
      <sheetName val="Variables"/>
      <sheetName val="Report"/>
      <sheetName val="Operating Lease Adj."/>
      <sheetName val="Captive Finance Adj."/>
      <sheetName val="FAS106 Adj."/>
      <sheetName val="Net Debt Adj."/>
      <sheetName val="Structural Subordination"/>
      <sheetName val="Graphs"/>
      <sheetName val="Import"/>
      <sheetName val="BLR Worksheet"/>
      <sheetName val="TBSheet"/>
      <sheetName val="Main"/>
      <sheetName val="ProForma 2001 1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35F6-A303-42E6-889C-0AE8B39674BA}">
  <sheetPr codeName="Sheet45">
    <pageSetUpPr fitToPage="1"/>
  </sheetPr>
  <dimension ref="A1:P35"/>
  <sheetViews>
    <sheetView tabSelected="1" view="pageLayout" zoomScaleNormal="100" zoomScaleSheetLayoutView="100" workbookViewId="0">
      <selection sqref="A1:N1"/>
    </sheetView>
  </sheetViews>
  <sheetFormatPr defaultColWidth="12.44140625" defaultRowHeight="15" x14ac:dyDescent="0.25"/>
  <cols>
    <col min="1" max="1" width="13.44140625" style="6" customWidth="1"/>
    <col min="2" max="2" width="3.44140625" style="6" customWidth="1"/>
    <col min="3" max="3" width="12.44140625" style="6" customWidth="1"/>
    <col min="4" max="4" width="4.109375" style="6" customWidth="1"/>
    <col min="5" max="5" width="3.44140625" style="6" customWidth="1"/>
    <col min="6" max="6" width="12" style="6" customWidth="1"/>
    <col min="7" max="8" width="3.44140625" style="6" customWidth="1"/>
    <col min="9" max="9" width="12" style="6" customWidth="1"/>
    <col min="10" max="10" width="3.44140625" style="6" customWidth="1"/>
    <col min="11" max="11" width="2.88671875" style="6" customWidth="1"/>
    <col min="12" max="12" width="12.88671875" style="6" customWidth="1"/>
    <col min="13" max="13" width="3.44140625" style="6" bestFit="1" customWidth="1"/>
    <col min="14" max="14" width="3" style="6" customWidth="1"/>
    <col min="15" max="15" width="12.44140625" style="6" customWidth="1"/>
    <col min="16" max="16" width="7" style="6" bestFit="1" customWidth="1"/>
    <col min="17" max="24" width="12.44140625" style="6" customWidth="1"/>
    <col min="25" max="16384" width="12.44140625" style="6"/>
  </cols>
  <sheetData>
    <row r="1" spans="1:16" x14ac:dyDescent="0.25">
      <c r="A1" s="64" t="s">
        <v>52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16"/>
      <c r="P1" s="16"/>
    </row>
    <row r="2" spans="1:16" x14ac:dyDescent="0.25">
      <c r="A2" s="65" t="s">
        <v>54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6" x14ac:dyDescent="0.25">
      <c r="A3" s="64" t="s">
        <v>55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16"/>
      <c r="P3" s="16"/>
    </row>
    <row r="4" spans="1:16" x14ac:dyDescent="0.25">
      <c r="A4" s="40"/>
      <c r="B4" s="40"/>
      <c r="C4" s="40"/>
      <c r="D4" s="40"/>
      <c r="E4" s="40"/>
      <c r="F4" s="40"/>
      <c r="G4" s="40"/>
      <c r="H4" s="40"/>
      <c r="I4" s="41"/>
      <c r="J4" s="41"/>
      <c r="K4" s="41"/>
      <c r="L4" s="41"/>
    </row>
    <row r="5" spans="1:16" ht="15" customHeight="1" x14ac:dyDescent="0.25">
      <c r="A5" s="40"/>
      <c r="B5" s="40"/>
      <c r="C5" s="40"/>
      <c r="D5" s="40"/>
      <c r="E5" s="40"/>
      <c r="F5" s="40"/>
      <c r="G5" s="40"/>
      <c r="H5" s="40"/>
      <c r="I5" s="41"/>
      <c r="J5" s="41"/>
      <c r="K5" s="41"/>
      <c r="L5" s="41"/>
    </row>
    <row r="6" spans="1:16" x14ac:dyDescent="0.25">
      <c r="A6" s="64" t="s">
        <v>56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16"/>
      <c r="P6" s="16"/>
    </row>
    <row r="7" spans="1:16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x14ac:dyDescent="0.25">
      <c r="A8" s="42"/>
      <c r="B8" s="42"/>
      <c r="C8" s="65" t="s">
        <v>57</v>
      </c>
      <c r="D8" s="65"/>
      <c r="E8" s="8"/>
      <c r="F8" s="65" t="s">
        <v>58</v>
      </c>
      <c r="G8" s="65"/>
      <c r="H8" s="8"/>
      <c r="I8" s="65" t="s">
        <v>59</v>
      </c>
      <c r="J8" s="65"/>
      <c r="K8" s="8"/>
      <c r="L8" s="65" t="s">
        <v>73</v>
      </c>
      <c r="M8" s="65"/>
    </row>
    <row r="10" spans="1:16" s="8" customFormat="1" ht="50.25" customHeight="1" x14ac:dyDescent="0.25">
      <c r="A10" s="43"/>
      <c r="C10" s="66" t="s">
        <v>60</v>
      </c>
      <c r="D10" s="66"/>
      <c r="E10" s="44"/>
      <c r="F10" s="66" t="s">
        <v>72</v>
      </c>
      <c r="G10" s="66"/>
      <c r="H10" s="44"/>
      <c r="I10" s="66" t="s">
        <v>61</v>
      </c>
      <c r="J10" s="66"/>
      <c r="K10" s="45"/>
      <c r="L10" s="66" t="s">
        <v>62</v>
      </c>
      <c r="M10" s="66"/>
    </row>
    <row r="11" spans="1:16" s="8" customFormat="1" x14ac:dyDescent="0.25">
      <c r="A11" s="43"/>
      <c r="C11" s="45"/>
      <c r="D11" s="45"/>
      <c r="E11" s="44"/>
      <c r="F11" s="44"/>
      <c r="G11" s="44"/>
      <c r="H11" s="44"/>
      <c r="I11" s="45"/>
      <c r="J11" s="45"/>
      <c r="K11" s="45"/>
      <c r="L11" s="45"/>
      <c r="M11" s="45"/>
    </row>
    <row r="12" spans="1:16" x14ac:dyDescent="0.25">
      <c r="A12" s="46">
        <v>44286</v>
      </c>
      <c r="C12" s="47">
        <v>3.04</v>
      </c>
      <c r="D12" s="6" t="s">
        <v>63</v>
      </c>
      <c r="E12" s="48"/>
      <c r="F12" s="48">
        <v>3.27</v>
      </c>
      <c r="G12" s="48"/>
      <c r="H12" s="48"/>
      <c r="I12" s="47">
        <v>3.44</v>
      </c>
      <c r="J12" s="6" t="s">
        <v>63</v>
      </c>
      <c r="K12" s="48"/>
      <c r="L12" s="47">
        <v>3.72</v>
      </c>
      <c r="M12" s="6" t="s">
        <v>63</v>
      </c>
    </row>
    <row r="13" spans="1:16" x14ac:dyDescent="0.25">
      <c r="A13" s="46">
        <v>44253</v>
      </c>
      <c r="C13" s="47">
        <v>2.7</v>
      </c>
      <c r="D13" s="49"/>
      <c r="E13" s="49"/>
      <c r="F13" s="49">
        <v>2.93</v>
      </c>
      <c r="G13" s="49"/>
      <c r="H13" s="49"/>
      <c r="I13" s="47">
        <v>3.09</v>
      </c>
      <c r="J13" s="47"/>
      <c r="K13" s="47"/>
      <c r="L13" s="47">
        <v>3.37</v>
      </c>
      <c r="M13" s="50"/>
    </row>
    <row r="14" spans="1:16" x14ac:dyDescent="0.25">
      <c r="A14" s="46">
        <v>44227</v>
      </c>
      <c r="C14" s="51">
        <v>2.4500000000000002</v>
      </c>
      <c r="D14" s="49"/>
      <c r="E14" s="49"/>
      <c r="F14" s="60">
        <v>2.73</v>
      </c>
      <c r="G14" s="49"/>
      <c r="H14" s="49"/>
      <c r="I14" s="51">
        <v>2.91</v>
      </c>
      <c r="J14" s="47"/>
      <c r="K14" s="47"/>
      <c r="L14" s="51">
        <v>3.18</v>
      </c>
      <c r="M14" s="50"/>
    </row>
    <row r="16" spans="1:16" ht="15.6" thickBot="1" x14ac:dyDescent="0.3">
      <c r="A16" s="6" t="s">
        <v>5</v>
      </c>
      <c r="C16" s="52">
        <f>ROUND(AVERAGE(C12:C14),2)</f>
        <v>2.73</v>
      </c>
      <c r="D16" s="6" t="s">
        <v>63</v>
      </c>
      <c r="F16" s="52">
        <f>ROUND(AVERAGE(F12:F14),2)</f>
        <v>2.98</v>
      </c>
      <c r="G16" s="6" t="s">
        <v>63</v>
      </c>
      <c r="I16" s="52">
        <f>ROUND(AVERAGE(I12:I14),2)</f>
        <v>3.15</v>
      </c>
      <c r="J16" s="6" t="s">
        <v>63</v>
      </c>
      <c r="L16" s="52">
        <f>ROUND(AVERAGE(L12:L14),2)</f>
        <v>3.42</v>
      </c>
      <c r="M16" s="6" t="s">
        <v>63</v>
      </c>
    </row>
    <row r="17" spans="1:16" ht="15.6" thickTop="1" x14ac:dyDescent="0.25"/>
    <row r="18" spans="1:16" x14ac:dyDescent="0.25">
      <c r="A18" s="64" t="s">
        <v>64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1:16" x14ac:dyDescent="0.25">
      <c r="O19" s="42"/>
    </row>
    <row r="20" spans="1:16" x14ac:dyDescent="0.25">
      <c r="A20" s="53" t="s">
        <v>65</v>
      </c>
    </row>
    <row r="21" spans="1:16" ht="15.6" thickBot="1" x14ac:dyDescent="0.3">
      <c r="A21" s="53"/>
      <c r="L21" s="52">
        <f>I16-C16</f>
        <v>0.41999999999999993</v>
      </c>
      <c r="M21" s="54" t="s">
        <v>66</v>
      </c>
    </row>
    <row r="22" spans="1:16" ht="15.6" thickTop="1" x14ac:dyDescent="0.25">
      <c r="A22" s="53"/>
    </row>
    <row r="23" spans="1:16" x14ac:dyDescent="0.25">
      <c r="A23" s="53" t="s">
        <v>67</v>
      </c>
    </row>
    <row r="24" spans="1:16" ht="15.6" thickBot="1" x14ac:dyDescent="0.3">
      <c r="L24" s="52">
        <f>ROUND(L16-I16,2)</f>
        <v>0.27</v>
      </c>
      <c r="M24" s="55" t="s">
        <v>68</v>
      </c>
    </row>
    <row r="25" spans="1:16" ht="15.6" thickTop="1" x14ac:dyDescent="0.25">
      <c r="O25" s="56"/>
      <c r="P25" s="55"/>
    </row>
    <row r="26" spans="1:16" x14ac:dyDescent="0.25">
      <c r="A26" s="53" t="s">
        <v>77</v>
      </c>
      <c r="O26" s="56"/>
      <c r="P26" s="55"/>
    </row>
    <row r="27" spans="1:16" ht="15.6" thickBot="1" x14ac:dyDescent="0.3">
      <c r="L27" s="52">
        <f>I16-F16</f>
        <v>0.16999999999999993</v>
      </c>
      <c r="M27" s="55" t="s">
        <v>78</v>
      </c>
      <c r="O27" s="56"/>
      <c r="P27" s="55"/>
    </row>
    <row r="28" spans="1:16" ht="15.6" thickTop="1" x14ac:dyDescent="0.25">
      <c r="O28" s="56"/>
      <c r="P28" s="55"/>
    </row>
    <row r="29" spans="1:16" x14ac:dyDescent="0.25">
      <c r="A29" s="32" t="s">
        <v>8</v>
      </c>
      <c r="O29" s="56"/>
      <c r="P29" s="55"/>
    </row>
    <row r="30" spans="1:16" x14ac:dyDescent="0.25">
      <c r="A30" s="57" t="s">
        <v>9</v>
      </c>
      <c r="B30" s="6" t="s">
        <v>74</v>
      </c>
      <c r="O30" s="56"/>
      <c r="P30" s="55"/>
    </row>
    <row r="31" spans="1:16" x14ac:dyDescent="0.25">
      <c r="A31" s="57" t="s">
        <v>11</v>
      </c>
      <c r="B31" s="6" t="s">
        <v>75</v>
      </c>
      <c r="O31" s="56"/>
      <c r="P31" s="55"/>
    </row>
    <row r="32" spans="1:16" x14ac:dyDescent="0.25">
      <c r="A32" s="57" t="s">
        <v>76</v>
      </c>
      <c r="B32" s="6" t="s">
        <v>69</v>
      </c>
      <c r="O32" s="56"/>
      <c r="P32" s="55"/>
    </row>
    <row r="34" spans="1:1" x14ac:dyDescent="0.25">
      <c r="A34" s="6" t="s">
        <v>70</v>
      </c>
    </row>
    <row r="35" spans="1:1" x14ac:dyDescent="0.25">
      <c r="A35" s="58" t="s">
        <v>71</v>
      </c>
    </row>
  </sheetData>
  <mergeCells count="13">
    <mergeCell ref="C10:D10"/>
    <mergeCell ref="I10:J10"/>
    <mergeCell ref="L10:M10"/>
    <mergeCell ref="A18:P18"/>
    <mergeCell ref="F10:G10"/>
    <mergeCell ref="A1:N1"/>
    <mergeCell ref="A2:N2"/>
    <mergeCell ref="A3:N3"/>
    <mergeCell ref="A6:N6"/>
    <mergeCell ref="C8:D8"/>
    <mergeCell ref="I8:J8"/>
    <mergeCell ref="L8:M8"/>
    <mergeCell ref="F8:G8"/>
  </mergeCells>
  <printOptions horizontalCentered="1"/>
  <pageMargins left="1" right="1" top="1" bottom="1" header="0.5" footer="0.5"/>
  <pageSetup scale="73" orientation="portrait" horizontalDpi="4294967293" r:id="rId1"/>
  <headerFooter alignWithMargins="0">
    <oddHeader>&amp;R&amp;"Times New Roman,Bold"KyPSC Case No. 2021-00190
STAFF-DR-03-010(d)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2F7E-0B95-4711-A467-E65ECD2D3326}">
  <sheetPr codeName="Sheet34"/>
  <dimension ref="A1:Q172"/>
  <sheetViews>
    <sheetView view="pageLayout" zoomScaleNormal="100" zoomScaleSheetLayoutView="85" workbookViewId="0">
      <selection sqref="A1:N1"/>
    </sheetView>
  </sheetViews>
  <sheetFormatPr defaultColWidth="9.109375" defaultRowHeight="15" x14ac:dyDescent="0.25"/>
  <cols>
    <col min="1" max="1" width="9.109375" style="6"/>
    <col min="2" max="2" width="39" style="6" customWidth="1"/>
    <col min="3" max="3" width="4.44140625" style="6" customWidth="1"/>
    <col min="4" max="4" width="3.44140625" style="6" customWidth="1"/>
    <col min="5" max="5" width="11.44140625" style="6" customWidth="1"/>
    <col min="6" max="6" width="5.109375" style="6" customWidth="1"/>
    <col min="7" max="7" width="15.44140625" style="6" customWidth="1"/>
    <col min="8" max="8" width="4.44140625" style="6" customWidth="1"/>
    <col min="9" max="9" width="14" style="6" customWidth="1"/>
    <col min="10" max="10" width="4.109375" style="6" customWidth="1"/>
    <col min="11" max="16384" width="9.109375" style="6"/>
  </cols>
  <sheetData>
    <row r="1" spans="1:17" x14ac:dyDescent="0.25">
      <c r="B1" s="64" t="s">
        <v>52</v>
      </c>
      <c r="C1" s="64"/>
      <c r="D1" s="64"/>
      <c r="E1" s="64"/>
      <c r="F1" s="64"/>
      <c r="G1" s="64"/>
      <c r="H1" s="64"/>
      <c r="I1" s="64"/>
      <c r="J1" s="64"/>
      <c r="K1" s="7"/>
      <c r="L1" s="7"/>
      <c r="M1" s="7"/>
      <c r="N1" s="7"/>
      <c r="O1" s="7"/>
      <c r="P1" s="7"/>
      <c r="Q1" s="7"/>
    </row>
    <row r="2" spans="1:17" x14ac:dyDescent="0.25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7"/>
      <c r="L2" s="7"/>
      <c r="M2" s="7"/>
      <c r="N2" s="7"/>
      <c r="O2" s="7"/>
      <c r="P2" s="7"/>
      <c r="Q2" s="7"/>
    </row>
    <row r="3" spans="1:17" x14ac:dyDescent="0.25">
      <c r="B3" s="64" t="s">
        <v>79</v>
      </c>
      <c r="C3" s="65"/>
      <c r="D3" s="65"/>
      <c r="E3" s="65"/>
      <c r="F3" s="65"/>
      <c r="G3" s="65"/>
      <c r="H3" s="65"/>
      <c r="I3" s="65"/>
      <c r="J3" s="65"/>
      <c r="K3" s="7"/>
      <c r="L3" s="7"/>
      <c r="M3" s="7"/>
      <c r="N3" s="7"/>
      <c r="O3" s="7"/>
      <c r="P3" s="7"/>
      <c r="Q3" s="7"/>
    </row>
    <row r="4" spans="1:17" x14ac:dyDescent="0.25">
      <c r="B4" s="8"/>
      <c r="C4" s="8"/>
      <c r="D4" s="8"/>
      <c r="E4" s="8"/>
      <c r="F4" s="8"/>
      <c r="G4" s="8"/>
      <c r="H4" s="8"/>
      <c r="I4" s="8"/>
      <c r="J4" s="8"/>
      <c r="K4" s="7"/>
      <c r="L4" s="7"/>
      <c r="M4" s="7"/>
      <c r="N4" s="7"/>
      <c r="O4" s="7"/>
      <c r="P4" s="7"/>
      <c r="Q4" s="7"/>
    </row>
    <row r="6" spans="1:17" x14ac:dyDescent="0.25">
      <c r="E6" s="9" t="s">
        <v>1</v>
      </c>
      <c r="F6" s="9"/>
      <c r="G6" s="10"/>
      <c r="I6" s="67"/>
      <c r="J6" s="67"/>
    </row>
    <row r="7" spans="1:17" ht="15" customHeight="1" x14ac:dyDescent="0.25">
      <c r="E7" s="9" t="s">
        <v>2</v>
      </c>
      <c r="F7" s="9"/>
      <c r="G7" s="10"/>
      <c r="I7" s="33"/>
      <c r="J7" s="33"/>
    </row>
    <row r="8" spans="1:17" x14ac:dyDescent="0.25">
      <c r="C8" s="7"/>
      <c r="D8" s="7"/>
      <c r="E8" s="11" t="s">
        <v>95</v>
      </c>
      <c r="F8" s="9"/>
      <c r="G8" s="10"/>
      <c r="I8" s="34"/>
      <c r="J8" s="33"/>
      <c r="K8" s="7"/>
      <c r="L8" s="7"/>
      <c r="M8" s="7"/>
      <c r="N8" s="7"/>
      <c r="O8" s="7"/>
      <c r="P8" s="7"/>
      <c r="Q8" s="7"/>
    </row>
    <row r="9" spans="1:17" x14ac:dyDescent="0.25">
      <c r="C9" s="7"/>
      <c r="D9" s="7"/>
      <c r="G9" s="12"/>
      <c r="H9" s="7"/>
      <c r="I9" s="35"/>
      <c r="J9" s="35"/>
      <c r="K9" s="7"/>
      <c r="L9" s="7"/>
      <c r="M9" s="7"/>
      <c r="N9" s="7"/>
      <c r="O9" s="7"/>
      <c r="P9" s="7"/>
      <c r="Q9" s="7"/>
    </row>
    <row r="10" spans="1:17" ht="15" customHeight="1" x14ac:dyDescent="0.25">
      <c r="B10" s="7"/>
      <c r="C10" s="7"/>
      <c r="D10" s="7"/>
      <c r="E10" s="8"/>
      <c r="G10" s="13"/>
      <c r="I10" s="8"/>
      <c r="K10" s="7"/>
      <c r="L10" s="7"/>
      <c r="M10" s="7"/>
      <c r="N10" s="7"/>
      <c r="O10" s="7"/>
      <c r="P10" s="7"/>
      <c r="Q10" s="7"/>
    </row>
    <row r="11" spans="1:17" ht="63" customHeight="1" x14ac:dyDescent="0.25">
      <c r="B11" s="14" t="str">
        <f>B3</f>
        <v>Proxy Group of Seven Natural Gas Distribution Companies</v>
      </c>
      <c r="C11" s="7"/>
      <c r="D11" s="7"/>
      <c r="E11" s="15" t="s">
        <v>3</v>
      </c>
      <c r="F11" s="16"/>
      <c r="G11" s="17" t="s">
        <v>4</v>
      </c>
      <c r="H11" s="16"/>
      <c r="I11" s="15" t="s">
        <v>53</v>
      </c>
      <c r="J11" s="16"/>
      <c r="K11" s="7"/>
      <c r="L11" s="7"/>
      <c r="M11" s="7"/>
      <c r="N11" s="7"/>
      <c r="O11" s="7"/>
      <c r="P11" s="7"/>
      <c r="Q11" s="7"/>
    </row>
    <row r="12" spans="1:17" x14ac:dyDescent="0.25">
      <c r="B12" s="18"/>
      <c r="C12" s="18"/>
      <c r="D12" s="7"/>
      <c r="E12" s="8"/>
      <c r="F12" s="8"/>
      <c r="G12" s="13"/>
      <c r="H12" s="8"/>
      <c r="I12" s="8"/>
      <c r="J12" s="8"/>
      <c r="K12" s="7"/>
      <c r="L12" s="19"/>
      <c r="M12" s="19"/>
      <c r="N12" s="20"/>
      <c r="O12" s="7"/>
      <c r="P12" s="7"/>
      <c r="Q12" s="7"/>
    </row>
    <row r="13" spans="1:17" x14ac:dyDescent="0.25">
      <c r="A13" s="6" t="s">
        <v>80</v>
      </c>
      <c r="B13" s="21" t="s">
        <v>81</v>
      </c>
      <c r="C13" s="22"/>
      <c r="D13" s="21"/>
      <c r="E13" s="8" t="s">
        <v>29</v>
      </c>
      <c r="F13" s="8"/>
      <c r="G13" s="23">
        <f>IFERROR(INDEX('3.6 MOODY_S&amp;P numbericl'!D$6:D$26,MATCH('3.5 Bond Ratings'!E13,'3.6 MOODY_S&amp;P numbericl'!B$6:B$26,0)), " - -")</f>
        <v>5</v>
      </c>
      <c r="H13" s="8"/>
      <c r="I13" s="59">
        <f>-ROUND(((1/3)*'3.4 Moody''s Bond Yields'!$L$27+(1/6)*'3.4 Moody''s Bond Yields'!$L$24),2)/100</f>
        <v>-1E-3</v>
      </c>
      <c r="J13" s="8"/>
      <c r="L13" s="20"/>
      <c r="M13" s="20"/>
      <c r="N13" s="20"/>
      <c r="O13" s="20"/>
    </row>
    <row r="14" spans="1:17" x14ac:dyDescent="0.25">
      <c r="A14" s="6" t="s">
        <v>82</v>
      </c>
      <c r="B14" s="21" t="s">
        <v>83</v>
      </c>
      <c r="C14" s="22"/>
      <c r="D14" s="21"/>
      <c r="E14" s="8" t="s">
        <v>29</v>
      </c>
      <c r="F14" s="8"/>
      <c r="G14" s="23">
        <f>IFERROR(INDEX('3.6 MOODY_S&amp;P numbericl'!D$6:D$26,MATCH('3.5 Bond Ratings'!E14,'3.6 MOODY_S&amp;P numbericl'!B$6:B$26,0)), " - -")</f>
        <v>5</v>
      </c>
      <c r="H14" s="8"/>
      <c r="I14" s="59">
        <f>-ROUND(((1/3)*'3.4 Moody''s Bond Yields'!$L$27+(1/6)*'3.4 Moody''s Bond Yields'!$L$24),2)/100</f>
        <v>-1E-3</v>
      </c>
      <c r="J14" s="8"/>
      <c r="L14" s="20"/>
      <c r="M14" s="20"/>
      <c r="N14" s="20"/>
    </row>
    <row r="15" spans="1:17" x14ac:dyDescent="0.25">
      <c r="A15" s="6" t="s">
        <v>84</v>
      </c>
      <c r="B15" s="21" t="s">
        <v>85</v>
      </c>
      <c r="C15" s="22"/>
      <c r="D15" s="21"/>
      <c r="E15" s="8" t="s">
        <v>34</v>
      </c>
      <c r="F15" s="8"/>
      <c r="G15" s="23">
        <f>IFERROR(INDEX('3.6 MOODY_S&amp;P numbericl'!D$6:D$26,MATCH('3.5 Bond Ratings'!E15,'3.6 MOODY_S&amp;P numbericl'!B$6:B$26,0)), " - -")</f>
        <v>8</v>
      </c>
      <c r="H15" s="8"/>
      <c r="I15" s="59">
        <f>ROUND((1/2)*'3.4 Moody''s Bond Yields'!$L$24,2)/100</f>
        <v>1.4000000000000002E-3</v>
      </c>
      <c r="J15" s="8"/>
      <c r="L15" s="20"/>
      <c r="M15" s="20"/>
      <c r="N15" s="20"/>
    </row>
    <row r="16" spans="1:17" x14ac:dyDescent="0.25">
      <c r="A16" s="6" t="s">
        <v>86</v>
      </c>
      <c r="B16" s="21" t="s">
        <v>87</v>
      </c>
      <c r="C16" s="22"/>
      <c r="D16" s="21"/>
      <c r="E16" s="8" t="s">
        <v>33</v>
      </c>
      <c r="F16" s="8"/>
      <c r="G16" s="23">
        <f>IFERROR(INDEX('3.6 MOODY_S&amp;P numbericl'!D$6:D$26,MATCH('3.5 Bond Ratings'!E16,'3.6 MOODY_S&amp;P numbericl'!B$6:B$26,0)), " - -")</f>
        <v>7</v>
      </c>
      <c r="H16" s="8"/>
      <c r="I16" s="59">
        <f>ROUND((1/6)*'3.4 Moody''s Bond Yields'!$L$24,2)/100</f>
        <v>5.0000000000000001E-4</v>
      </c>
      <c r="J16" s="8"/>
      <c r="L16" s="20"/>
      <c r="M16" s="20"/>
      <c r="N16" s="20"/>
    </row>
    <row r="17" spans="1:14" x14ac:dyDescent="0.25">
      <c r="A17" s="6" t="s">
        <v>88</v>
      </c>
      <c r="B17" s="21" t="s">
        <v>89</v>
      </c>
      <c r="C17" s="22"/>
      <c r="D17" s="21"/>
      <c r="E17" s="8" t="s">
        <v>33</v>
      </c>
      <c r="F17" s="8"/>
      <c r="G17" s="23">
        <f>IFERROR(INDEX('3.6 MOODY_S&amp;P numbericl'!D$6:D$26,MATCH('3.5 Bond Ratings'!E17,'3.6 MOODY_S&amp;P numbericl'!B$6:B$26,0)), " - -")</f>
        <v>7</v>
      </c>
      <c r="H17" s="8"/>
      <c r="I17" s="59">
        <f>ROUND((1/6)*'3.4 Moody''s Bond Yields'!$L$24,2)/100</f>
        <v>5.0000000000000001E-4</v>
      </c>
      <c r="J17" s="8"/>
      <c r="L17" s="20"/>
      <c r="M17" s="20"/>
      <c r="N17" s="20"/>
    </row>
    <row r="18" spans="1:14" x14ac:dyDescent="0.25">
      <c r="A18" s="6" t="s">
        <v>90</v>
      </c>
      <c r="B18" s="21" t="s">
        <v>91</v>
      </c>
      <c r="C18" s="22"/>
      <c r="D18" s="21"/>
      <c r="E18" s="8" t="s">
        <v>34</v>
      </c>
      <c r="F18" s="8"/>
      <c r="G18" s="23">
        <f>IFERROR(INDEX('3.6 MOODY_S&amp;P numbericl'!D$6:D$26,MATCH('3.5 Bond Ratings'!E18,'3.6 MOODY_S&amp;P numbericl'!B$6:B$26,0)), " - -")</f>
        <v>8</v>
      </c>
      <c r="H18" s="8"/>
      <c r="I18" s="59">
        <f>ROUND((1/2)*'3.4 Moody''s Bond Yields'!$L$24,2)/100</f>
        <v>1.4000000000000002E-3</v>
      </c>
      <c r="J18" s="8"/>
      <c r="L18" s="20"/>
      <c r="M18" s="20"/>
      <c r="N18" s="20"/>
    </row>
    <row r="19" spans="1:14" x14ac:dyDescent="0.25">
      <c r="A19" s="6" t="s">
        <v>92</v>
      </c>
      <c r="B19" s="21" t="s">
        <v>93</v>
      </c>
      <c r="C19" s="22"/>
      <c r="D19" s="21"/>
      <c r="E19" s="24" t="s">
        <v>94</v>
      </c>
      <c r="F19" s="8"/>
      <c r="G19" s="25">
        <v>5.5</v>
      </c>
      <c r="H19" s="8"/>
      <c r="I19" s="63">
        <f>-ROUND(((1/6)*'3.4 Moody''s Bond Yields'!$L$27+(1/6)*'3.4 Moody''s Bond Yields'!$L$24),2)/100</f>
        <v>-7.000000000000001E-4</v>
      </c>
      <c r="J19" s="8"/>
      <c r="L19" s="20"/>
      <c r="M19" s="20"/>
      <c r="N19" s="20"/>
    </row>
    <row r="20" spans="1:14" x14ac:dyDescent="0.25">
      <c r="B20" s="21"/>
      <c r="C20" s="22"/>
      <c r="E20" s="8"/>
      <c r="F20" s="8"/>
      <c r="G20" s="23"/>
      <c r="H20" s="8"/>
      <c r="I20" s="8"/>
      <c r="J20" s="8"/>
    </row>
    <row r="21" spans="1:14" ht="15.6" thickBot="1" x14ac:dyDescent="0.3">
      <c r="B21" s="26"/>
      <c r="C21" s="27" t="s">
        <v>5</v>
      </c>
      <c r="D21" s="26"/>
      <c r="E21" s="28" t="s">
        <v>6</v>
      </c>
      <c r="F21" s="26"/>
      <c r="G21" s="29">
        <f>ROUND(AVERAGE(G12:G19),1)</f>
        <v>6.5</v>
      </c>
      <c r="H21" s="8"/>
      <c r="I21" s="37"/>
      <c r="J21" s="8"/>
    </row>
    <row r="22" spans="1:14" ht="15.6" thickTop="1" x14ac:dyDescent="0.25">
      <c r="B22" s="26"/>
      <c r="C22" s="26"/>
      <c r="D22" s="26"/>
      <c r="E22" s="26"/>
      <c r="F22" s="26"/>
      <c r="G22" s="13"/>
      <c r="H22" s="8"/>
      <c r="I22" s="38"/>
      <c r="J22" s="8"/>
    </row>
    <row r="23" spans="1:14" ht="15" customHeight="1" x14ac:dyDescent="0.25">
      <c r="B23" s="26" t="s">
        <v>52</v>
      </c>
      <c r="C23" s="26"/>
      <c r="D23" s="26"/>
      <c r="E23" s="39" t="s">
        <v>34</v>
      </c>
      <c r="F23" s="26"/>
      <c r="G23" s="23">
        <f>IFERROR(INDEX('3.6 MOODY_S&amp;P numbericl'!D$6:D$26,MATCH('3.5 Bond Ratings'!E23,'3.6 MOODY_S&amp;P numbericl'!B$6:B$26,0)), " - -")</f>
        <v>8</v>
      </c>
      <c r="H23" s="8"/>
      <c r="I23" s="59">
        <f>ROUND((1/2)*'3.4 Moody''s Bond Yields'!$L$24,2)/100</f>
        <v>1.4000000000000002E-3</v>
      </c>
      <c r="J23" s="8"/>
    </row>
    <row r="24" spans="1:14" ht="15" customHeight="1" x14ac:dyDescent="0.25">
      <c r="B24" s="26"/>
      <c r="C24" s="26"/>
      <c r="D24" s="26"/>
      <c r="E24" s="26"/>
      <c r="F24" s="26"/>
      <c r="G24" s="8"/>
      <c r="H24" s="8"/>
      <c r="I24" s="21"/>
      <c r="J24" s="8"/>
    </row>
    <row r="25" spans="1:14" ht="15" customHeight="1" x14ac:dyDescent="0.25">
      <c r="B25" s="26"/>
      <c r="C25" s="26"/>
      <c r="D25" s="26"/>
      <c r="E25" s="26"/>
      <c r="F25" s="26"/>
      <c r="G25" s="8"/>
      <c r="H25" s="8"/>
      <c r="I25" s="21"/>
      <c r="J25" s="8"/>
    </row>
    <row r="26" spans="1:14" ht="15" customHeight="1" x14ac:dyDescent="0.25">
      <c r="B26" s="27" t="s">
        <v>8</v>
      </c>
      <c r="C26" s="26"/>
      <c r="D26" s="26"/>
      <c r="E26" s="26"/>
      <c r="F26" s="26"/>
      <c r="G26" s="8"/>
      <c r="H26" s="8"/>
      <c r="I26" s="21"/>
      <c r="J26" s="8"/>
    </row>
    <row r="27" spans="1:14" ht="15" customHeight="1" x14ac:dyDescent="0.25">
      <c r="B27" s="27"/>
      <c r="C27" s="26"/>
      <c r="D27" s="26"/>
      <c r="E27" s="26"/>
      <c r="F27" s="26"/>
      <c r="G27" s="8"/>
      <c r="H27" s="8"/>
      <c r="I27" s="21"/>
      <c r="J27" s="8"/>
    </row>
    <row r="28" spans="1:14" ht="15" customHeight="1" x14ac:dyDescent="0.25">
      <c r="B28" s="30" t="s">
        <v>9</v>
      </c>
      <c r="C28" s="68" t="s">
        <v>10</v>
      </c>
      <c r="D28" s="68"/>
      <c r="E28" s="68"/>
      <c r="F28" s="68"/>
      <c r="G28" s="68"/>
      <c r="H28" s="68"/>
      <c r="I28" s="68"/>
      <c r="J28" s="68"/>
    </row>
    <row r="29" spans="1:14" ht="15" customHeight="1" x14ac:dyDescent="0.25">
      <c r="B29" s="30" t="s">
        <v>11</v>
      </c>
      <c r="C29" s="31" t="s">
        <v>12</v>
      </c>
      <c r="D29" s="31"/>
      <c r="E29" s="26"/>
      <c r="F29" s="26"/>
      <c r="G29" s="26"/>
      <c r="H29" s="26"/>
      <c r="I29" s="26"/>
      <c r="J29" s="26"/>
    </row>
    <row r="30" spans="1:14" x14ac:dyDescent="0.25">
      <c r="G30" s="8"/>
      <c r="H30" s="8"/>
      <c r="I30" s="21"/>
      <c r="J30" s="8"/>
    </row>
    <row r="31" spans="1:14" x14ac:dyDescent="0.25">
      <c r="C31" s="32" t="s">
        <v>13</v>
      </c>
      <c r="E31" s="6" t="s">
        <v>14</v>
      </c>
      <c r="G31" s="8"/>
      <c r="H31" s="8"/>
      <c r="I31" s="21"/>
      <c r="J31" s="8"/>
    </row>
    <row r="32" spans="1:14" x14ac:dyDescent="0.25">
      <c r="C32" s="32"/>
      <c r="E32" s="6" t="s">
        <v>15</v>
      </c>
      <c r="G32" s="8"/>
      <c r="H32" s="8"/>
      <c r="I32" s="21"/>
      <c r="J32" s="8"/>
    </row>
    <row r="33" spans="7:10" x14ac:dyDescent="0.25">
      <c r="G33" s="8"/>
      <c r="H33" s="8"/>
      <c r="I33" s="21"/>
      <c r="J33" s="8"/>
    </row>
    <row r="34" spans="7:10" x14ac:dyDescent="0.25">
      <c r="G34" s="8"/>
      <c r="H34" s="8"/>
      <c r="I34" s="21"/>
      <c r="J34" s="8"/>
    </row>
    <row r="35" spans="7:10" x14ac:dyDescent="0.25">
      <c r="G35" s="8"/>
      <c r="H35" s="8"/>
      <c r="I35" s="21"/>
      <c r="J35" s="8"/>
    </row>
    <row r="36" spans="7:10" x14ac:dyDescent="0.25">
      <c r="G36" s="8"/>
      <c r="H36" s="8"/>
      <c r="I36" s="21"/>
      <c r="J36" s="8"/>
    </row>
    <row r="37" spans="7:10" x14ac:dyDescent="0.25">
      <c r="G37" s="8"/>
      <c r="H37" s="8"/>
      <c r="I37" s="21"/>
      <c r="J37" s="8"/>
    </row>
    <row r="38" spans="7:10" x14ac:dyDescent="0.25">
      <c r="G38" s="8"/>
      <c r="H38" s="8"/>
      <c r="I38" s="21"/>
      <c r="J38" s="8"/>
    </row>
    <row r="39" spans="7:10" x14ac:dyDescent="0.25">
      <c r="G39" s="8"/>
      <c r="H39" s="8"/>
      <c r="I39" s="21"/>
      <c r="J39" s="8"/>
    </row>
    <row r="40" spans="7:10" x14ac:dyDescent="0.25">
      <c r="G40" s="8"/>
      <c r="H40" s="8"/>
      <c r="I40" s="21"/>
      <c r="J40" s="8"/>
    </row>
    <row r="41" spans="7:10" x14ac:dyDescent="0.25">
      <c r="G41" s="8"/>
      <c r="H41" s="8"/>
      <c r="I41" s="21"/>
      <c r="J41" s="8"/>
    </row>
    <row r="42" spans="7:10" x14ac:dyDescent="0.25">
      <c r="G42" s="8"/>
      <c r="H42" s="8"/>
      <c r="I42" s="21"/>
      <c r="J42" s="8"/>
    </row>
    <row r="43" spans="7:10" x14ac:dyDescent="0.25">
      <c r="G43" s="8"/>
      <c r="H43" s="8"/>
      <c r="I43" s="21"/>
      <c r="J43" s="8"/>
    </row>
    <row r="44" spans="7:10" x14ac:dyDescent="0.25">
      <c r="G44" s="8"/>
      <c r="H44" s="8"/>
      <c r="I44" s="21"/>
      <c r="J44" s="8"/>
    </row>
    <row r="45" spans="7:10" x14ac:dyDescent="0.25">
      <c r="G45" s="8"/>
      <c r="H45" s="8"/>
      <c r="I45" s="21"/>
      <c r="J45" s="8"/>
    </row>
    <row r="46" spans="7:10" x14ac:dyDescent="0.25">
      <c r="G46" s="8"/>
      <c r="H46" s="8"/>
      <c r="I46" s="21"/>
      <c r="J46" s="8"/>
    </row>
    <row r="47" spans="7:10" x14ac:dyDescent="0.25">
      <c r="G47" s="8"/>
      <c r="H47" s="8"/>
      <c r="I47" s="21"/>
      <c r="J47" s="8"/>
    </row>
    <row r="48" spans="7:10" x14ac:dyDescent="0.25">
      <c r="G48" s="8"/>
      <c r="H48" s="8"/>
      <c r="I48" s="21"/>
      <c r="J48" s="8"/>
    </row>
    <row r="49" spans="3:10" x14ac:dyDescent="0.25">
      <c r="G49" s="8"/>
      <c r="H49" s="8"/>
      <c r="I49" s="21"/>
      <c r="J49" s="8"/>
    </row>
    <row r="50" spans="3:10" x14ac:dyDescent="0.25">
      <c r="G50" s="8"/>
      <c r="H50" s="8"/>
      <c r="I50" s="21"/>
      <c r="J50" s="8"/>
    </row>
    <row r="51" spans="3:10" x14ac:dyDescent="0.25">
      <c r="G51" s="8"/>
      <c r="H51" s="8"/>
      <c r="I51" s="21"/>
      <c r="J51" s="8"/>
    </row>
    <row r="52" spans="3:10" x14ac:dyDescent="0.25">
      <c r="G52" s="8"/>
      <c r="H52" s="8"/>
      <c r="I52" s="21"/>
      <c r="J52" s="8"/>
    </row>
    <row r="53" spans="3:10" x14ac:dyDescent="0.25">
      <c r="G53" s="8"/>
      <c r="H53" s="8"/>
      <c r="I53" s="21"/>
      <c r="J53" s="8"/>
    </row>
    <row r="54" spans="3:10" x14ac:dyDescent="0.25">
      <c r="G54" s="8"/>
      <c r="H54" s="8"/>
      <c r="I54" s="21"/>
      <c r="J54" s="8"/>
    </row>
    <row r="55" spans="3:10" x14ac:dyDescent="0.25">
      <c r="C55" s="7"/>
      <c r="D55" s="7"/>
      <c r="E55" s="7"/>
      <c r="F55" s="7"/>
      <c r="G55" s="8"/>
      <c r="H55" s="8"/>
      <c r="I55" s="21"/>
      <c r="J55" s="8"/>
    </row>
    <row r="56" spans="3:10" x14ac:dyDescent="0.25">
      <c r="C56" s="7"/>
      <c r="D56" s="7"/>
      <c r="E56" s="7"/>
      <c r="F56" s="7"/>
      <c r="G56" s="8"/>
      <c r="H56" s="8"/>
      <c r="I56" s="21"/>
      <c r="J56" s="8"/>
    </row>
    <row r="57" spans="3:10" x14ac:dyDescent="0.25">
      <c r="C57" s="7"/>
      <c r="D57" s="7"/>
      <c r="E57" s="7"/>
      <c r="F57" s="7"/>
      <c r="G57" s="8"/>
      <c r="H57" s="8"/>
      <c r="I57" s="21"/>
      <c r="J57" s="8"/>
    </row>
    <row r="58" spans="3:10" x14ac:dyDescent="0.25">
      <c r="C58" s="7"/>
      <c r="D58" s="7"/>
      <c r="E58" s="7"/>
      <c r="F58" s="7"/>
      <c r="G58" s="8"/>
      <c r="H58" s="8"/>
      <c r="I58" s="21"/>
      <c r="J58" s="8"/>
    </row>
    <row r="59" spans="3:10" x14ac:dyDescent="0.25">
      <c r="C59" s="7"/>
      <c r="D59" s="7"/>
      <c r="E59" s="7"/>
      <c r="F59" s="7"/>
      <c r="G59" s="8"/>
      <c r="H59" s="8"/>
      <c r="I59" s="21"/>
      <c r="J59" s="8"/>
    </row>
    <row r="60" spans="3:10" x14ac:dyDescent="0.25">
      <c r="C60" s="7"/>
      <c r="D60" s="7"/>
      <c r="E60" s="7"/>
      <c r="F60" s="7"/>
      <c r="G60" s="8"/>
      <c r="H60" s="8"/>
      <c r="I60" s="21"/>
      <c r="J60" s="8"/>
    </row>
    <row r="61" spans="3:10" x14ac:dyDescent="0.25">
      <c r="C61" s="7"/>
      <c r="D61" s="7"/>
      <c r="E61" s="7"/>
      <c r="F61" s="7"/>
      <c r="G61" s="8"/>
      <c r="H61" s="8"/>
      <c r="I61" s="21"/>
      <c r="J61" s="8"/>
    </row>
    <row r="62" spans="3:10" x14ac:dyDescent="0.25">
      <c r="C62" s="7"/>
      <c r="D62" s="7"/>
      <c r="E62" s="7"/>
      <c r="F62" s="7"/>
      <c r="G62" s="8"/>
      <c r="H62" s="8"/>
      <c r="I62" s="21"/>
      <c r="J62" s="8"/>
    </row>
    <row r="63" spans="3:10" x14ac:dyDescent="0.25">
      <c r="C63" s="7"/>
      <c r="D63" s="7"/>
      <c r="E63" s="7"/>
      <c r="F63" s="7"/>
      <c r="G63" s="8"/>
      <c r="H63" s="8"/>
      <c r="I63" s="21"/>
      <c r="J63" s="8"/>
    </row>
    <row r="64" spans="3:10" x14ac:dyDescent="0.25">
      <c r="C64" s="7"/>
      <c r="D64" s="7"/>
      <c r="E64" s="7"/>
      <c r="F64" s="7"/>
      <c r="G64" s="8"/>
      <c r="H64" s="8"/>
      <c r="I64" s="21"/>
      <c r="J64" s="8"/>
    </row>
    <row r="65" spans="3:10" x14ac:dyDescent="0.25">
      <c r="C65" s="7"/>
      <c r="D65" s="7"/>
      <c r="E65" s="7"/>
      <c r="F65" s="7"/>
      <c r="G65" s="8"/>
      <c r="H65" s="8"/>
      <c r="I65" s="21"/>
      <c r="J65" s="8"/>
    </row>
    <row r="66" spans="3:10" x14ac:dyDescent="0.25">
      <c r="C66" s="32"/>
      <c r="D66" s="7"/>
      <c r="E66" s="7"/>
      <c r="F66" s="7"/>
      <c r="G66" s="8"/>
      <c r="H66" s="8"/>
      <c r="I66" s="21"/>
      <c r="J66" s="8"/>
    </row>
    <row r="67" spans="3:10" x14ac:dyDescent="0.25">
      <c r="C67" s="7"/>
      <c r="D67" s="7"/>
      <c r="E67" s="7"/>
      <c r="F67" s="7"/>
      <c r="G67" s="8"/>
      <c r="H67" s="8"/>
      <c r="I67" s="21"/>
      <c r="J67" s="8"/>
    </row>
    <row r="68" spans="3:10" x14ac:dyDescent="0.25">
      <c r="C68" s="7"/>
      <c r="D68" s="7"/>
      <c r="E68" s="7"/>
      <c r="F68" s="7"/>
      <c r="G68" s="8"/>
      <c r="H68" s="8"/>
      <c r="I68" s="21"/>
      <c r="J68" s="8"/>
    </row>
    <row r="69" spans="3:10" x14ac:dyDescent="0.25">
      <c r="C69" s="7"/>
      <c r="D69" s="7"/>
      <c r="E69" s="7"/>
      <c r="F69" s="7"/>
      <c r="G69" s="8"/>
      <c r="H69" s="8"/>
      <c r="I69" s="21"/>
      <c r="J69" s="8"/>
    </row>
    <row r="70" spans="3:10" x14ac:dyDescent="0.25">
      <c r="C70" s="7"/>
      <c r="D70" s="7"/>
      <c r="E70" s="7"/>
      <c r="F70" s="7"/>
      <c r="G70" s="8"/>
      <c r="H70" s="8"/>
      <c r="I70" s="21"/>
      <c r="J70" s="8"/>
    </row>
    <row r="71" spans="3:10" x14ac:dyDescent="0.25">
      <c r="C71" s="7"/>
      <c r="D71" s="7"/>
      <c r="E71" s="7"/>
      <c r="F71" s="7"/>
      <c r="G71" s="8"/>
      <c r="H71" s="8"/>
      <c r="I71" s="21"/>
      <c r="J71" s="8"/>
    </row>
    <row r="72" spans="3:10" x14ac:dyDescent="0.25">
      <c r="C72" s="7"/>
      <c r="D72" s="7"/>
      <c r="E72" s="7"/>
      <c r="F72" s="7"/>
      <c r="G72" s="8"/>
      <c r="H72" s="8"/>
      <c r="I72" s="21"/>
      <c r="J72" s="8"/>
    </row>
    <row r="73" spans="3:10" x14ac:dyDescent="0.25">
      <c r="C73" s="7"/>
      <c r="D73" s="7"/>
      <c r="E73" s="7"/>
      <c r="F73" s="7"/>
      <c r="G73" s="8"/>
      <c r="H73" s="8"/>
      <c r="I73" s="21"/>
      <c r="J73" s="8"/>
    </row>
    <row r="74" spans="3:10" x14ac:dyDescent="0.25">
      <c r="C74" s="7"/>
      <c r="D74" s="7"/>
      <c r="E74" s="7"/>
      <c r="F74" s="7"/>
      <c r="G74" s="8"/>
      <c r="H74" s="8"/>
      <c r="I74" s="21"/>
      <c r="J74" s="8"/>
    </row>
    <row r="75" spans="3:10" x14ac:dyDescent="0.25">
      <c r="C75" s="7"/>
      <c r="D75" s="7"/>
      <c r="E75" s="7"/>
      <c r="F75" s="7"/>
      <c r="G75" s="8"/>
      <c r="H75" s="8"/>
      <c r="I75" s="21"/>
      <c r="J75" s="8"/>
    </row>
    <row r="76" spans="3:10" x14ac:dyDescent="0.25">
      <c r="C76" s="7"/>
      <c r="D76" s="7"/>
      <c r="E76" s="7"/>
      <c r="F76" s="7"/>
      <c r="G76" s="8"/>
      <c r="H76" s="8"/>
      <c r="I76" s="21"/>
      <c r="J76" s="8"/>
    </row>
    <row r="77" spans="3:10" x14ac:dyDescent="0.25">
      <c r="C77" s="7"/>
      <c r="D77" s="7"/>
      <c r="E77" s="7"/>
      <c r="F77" s="7"/>
      <c r="G77" s="8"/>
      <c r="H77" s="8"/>
      <c r="I77" s="21"/>
      <c r="J77" s="8"/>
    </row>
    <row r="78" spans="3:10" x14ac:dyDescent="0.25">
      <c r="C78" s="7"/>
      <c r="D78" s="7"/>
      <c r="E78" s="7"/>
      <c r="F78" s="7"/>
      <c r="G78" s="8"/>
      <c r="H78" s="8"/>
      <c r="I78" s="21"/>
      <c r="J78" s="8"/>
    </row>
    <row r="79" spans="3:10" x14ac:dyDescent="0.25">
      <c r="C79" s="7"/>
      <c r="D79" s="7"/>
      <c r="E79" s="7"/>
      <c r="F79" s="7"/>
      <c r="G79" s="8"/>
      <c r="H79" s="8"/>
      <c r="I79" s="21"/>
      <c r="J79" s="8"/>
    </row>
    <row r="80" spans="3:10" x14ac:dyDescent="0.25">
      <c r="C80" s="7"/>
      <c r="D80" s="7"/>
      <c r="E80" s="7"/>
      <c r="F80" s="7"/>
      <c r="G80" s="8"/>
      <c r="H80" s="8"/>
      <c r="I80" s="21"/>
      <c r="J80" s="8"/>
    </row>
    <row r="81" spans="3:10" x14ac:dyDescent="0.25">
      <c r="C81" s="7"/>
      <c r="D81" s="7"/>
      <c r="E81" s="7"/>
      <c r="F81" s="7"/>
      <c r="G81" s="8"/>
      <c r="H81" s="8"/>
      <c r="I81" s="21"/>
      <c r="J81" s="8"/>
    </row>
    <row r="82" spans="3:10" x14ac:dyDescent="0.25">
      <c r="C82" s="7"/>
      <c r="D82" s="7"/>
      <c r="E82" s="7"/>
      <c r="F82" s="7"/>
      <c r="G82" s="8"/>
      <c r="H82" s="8"/>
      <c r="I82" s="21"/>
      <c r="J82" s="8"/>
    </row>
    <row r="83" spans="3:10" x14ac:dyDescent="0.25">
      <c r="C83" s="7"/>
      <c r="D83" s="7"/>
      <c r="E83" s="7"/>
      <c r="F83" s="7"/>
      <c r="G83" s="8"/>
      <c r="H83" s="8"/>
      <c r="I83" s="21"/>
      <c r="J83" s="8"/>
    </row>
    <row r="84" spans="3:10" x14ac:dyDescent="0.25">
      <c r="C84" s="7"/>
      <c r="D84" s="7"/>
      <c r="E84" s="7"/>
      <c r="F84" s="7"/>
      <c r="G84" s="8"/>
      <c r="H84" s="8"/>
      <c r="I84" s="21"/>
      <c r="J84" s="8"/>
    </row>
    <row r="85" spans="3:10" x14ac:dyDescent="0.25">
      <c r="C85" s="7"/>
      <c r="D85" s="7"/>
      <c r="E85" s="7"/>
      <c r="F85" s="7"/>
      <c r="G85" s="8"/>
      <c r="H85" s="8"/>
      <c r="I85" s="21"/>
      <c r="J85" s="8"/>
    </row>
    <row r="86" spans="3:10" x14ac:dyDescent="0.25">
      <c r="C86" s="7"/>
      <c r="D86" s="7"/>
      <c r="E86" s="7"/>
      <c r="F86" s="7"/>
      <c r="G86" s="8"/>
      <c r="H86" s="8"/>
      <c r="I86" s="21"/>
      <c r="J86" s="8"/>
    </row>
    <row r="87" spans="3:10" x14ac:dyDescent="0.25">
      <c r="G87" s="8"/>
      <c r="H87" s="8"/>
      <c r="I87" s="21"/>
      <c r="J87" s="8"/>
    </row>
    <row r="88" spans="3:10" x14ac:dyDescent="0.25">
      <c r="G88" s="8"/>
      <c r="H88" s="8"/>
      <c r="I88" s="21"/>
      <c r="J88" s="8"/>
    </row>
    <row r="89" spans="3:10" x14ac:dyDescent="0.25">
      <c r="G89" s="8"/>
      <c r="H89" s="8"/>
      <c r="I89" s="21"/>
      <c r="J89" s="8"/>
    </row>
    <row r="90" spans="3:10" x14ac:dyDescent="0.25">
      <c r="G90" s="8"/>
      <c r="H90" s="8"/>
      <c r="I90" s="21"/>
      <c r="J90" s="8"/>
    </row>
    <row r="91" spans="3:10" x14ac:dyDescent="0.25">
      <c r="G91" s="8"/>
      <c r="H91" s="8"/>
      <c r="I91" s="21"/>
      <c r="J91" s="8"/>
    </row>
    <row r="92" spans="3:10" x14ac:dyDescent="0.25">
      <c r="G92" s="8"/>
      <c r="H92" s="8"/>
      <c r="I92" s="21"/>
      <c r="J92" s="8"/>
    </row>
    <row r="93" spans="3:10" x14ac:dyDescent="0.25">
      <c r="G93" s="8"/>
      <c r="H93" s="8"/>
      <c r="I93" s="21"/>
      <c r="J93" s="8"/>
    </row>
    <row r="94" spans="3:10" x14ac:dyDescent="0.25">
      <c r="G94" s="8"/>
      <c r="H94" s="8"/>
      <c r="I94" s="21"/>
      <c r="J94" s="8"/>
    </row>
    <row r="95" spans="3:10" x14ac:dyDescent="0.25">
      <c r="G95" s="8"/>
      <c r="H95" s="8"/>
      <c r="I95" s="21"/>
      <c r="J95" s="8"/>
    </row>
    <row r="96" spans="3:10" x14ac:dyDescent="0.25">
      <c r="G96" s="8"/>
      <c r="H96" s="8"/>
      <c r="I96" s="21"/>
      <c r="J96" s="8"/>
    </row>
    <row r="97" spans="7:10" x14ac:dyDescent="0.25">
      <c r="G97" s="8"/>
      <c r="H97" s="8"/>
      <c r="I97" s="21"/>
      <c r="J97" s="8"/>
    </row>
    <row r="98" spans="7:10" x14ac:dyDescent="0.25">
      <c r="G98" s="8"/>
      <c r="H98" s="8"/>
      <c r="I98" s="21"/>
      <c r="J98" s="8"/>
    </row>
    <row r="99" spans="7:10" x14ac:dyDescent="0.25">
      <c r="G99" s="8"/>
      <c r="H99" s="8"/>
      <c r="I99" s="21"/>
      <c r="J99" s="8"/>
    </row>
    <row r="100" spans="7:10" x14ac:dyDescent="0.25">
      <c r="G100" s="8"/>
      <c r="H100" s="8"/>
      <c r="I100" s="21"/>
      <c r="J100" s="8"/>
    </row>
    <row r="101" spans="7:10" x14ac:dyDescent="0.25">
      <c r="G101" s="8"/>
      <c r="H101" s="8"/>
      <c r="I101" s="21"/>
      <c r="J101" s="8"/>
    </row>
    <row r="102" spans="7:10" x14ac:dyDescent="0.25">
      <c r="G102" s="8"/>
      <c r="H102" s="8"/>
      <c r="I102" s="21"/>
      <c r="J102" s="8"/>
    </row>
    <row r="103" spans="7:10" x14ac:dyDescent="0.25">
      <c r="G103" s="8"/>
      <c r="H103" s="8"/>
      <c r="I103" s="21"/>
      <c r="J103" s="8"/>
    </row>
    <row r="104" spans="7:10" x14ac:dyDescent="0.25">
      <c r="G104" s="8"/>
      <c r="H104" s="8"/>
      <c r="I104" s="21"/>
      <c r="J104" s="8"/>
    </row>
    <row r="105" spans="7:10" x14ac:dyDescent="0.25">
      <c r="G105" s="8"/>
      <c r="H105" s="8"/>
      <c r="I105" s="21"/>
      <c r="J105" s="8"/>
    </row>
    <row r="106" spans="7:10" x14ac:dyDescent="0.25">
      <c r="G106" s="8"/>
      <c r="H106" s="8"/>
      <c r="I106" s="21"/>
      <c r="J106" s="8"/>
    </row>
    <row r="107" spans="7:10" x14ac:dyDescent="0.25">
      <c r="G107" s="8"/>
      <c r="H107" s="8"/>
      <c r="I107" s="21"/>
      <c r="J107" s="8"/>
    </row>
    <row r="108" spans="7:10" x14ac:dyDescent="0.25">
      <c r="G108" s="8"/>
      <c r="H108" s="8"/>
      <c r="I108" s="21"/>
      <c r="J108" s="8"/>
    </row>
    <row r="109" spans="7:10" x14ac:dyDescent="0.25">
      <c r="G109" s="8"/>
      <c r="H109" s="8"/>
      <c r="I109" s="21"/>
      <c r="J109" s="8"/>
    </row>
    <row r="110" spans="7:10" x14ac:dyDescent="0.25">
      <c r="G110" s="8"/>
      <c r="H110" s="8"/>
      <c r="I110" s="21"/>
      <c r="J110" s="8"/>
    </row>
    <row r="111" spans="7:10" x14ac:dyDescent="0.25">
      <c r="G111" s="8"/>
      <c r="H111" s="8"/>
      <c r="I111" s="21"/>
      <c r="J111" s="8"/>
    </row>
    <row r="112" spans="7:10" x14ac:dyDescent="0.25">
      <c r="G112" s="8"/>
      <c r="H112" s="8"/>
      <c r="I112" s="21"/>
      <c r="J112" s="8"/>
    </row>
    <row r="113" spans="7:10" x14ac:dyDescent="0.25">
      <c r="G113" s="8"/>
      <c r="H113" s="8"/>
      <c r="I113" s="21"/>
      <c r="J113" s="8"/>
    </row>
    <row r="114" spans="7:10" x14ac:dyDescent="0.25">
      <c r="G114" s="8"/>
      <c r="H114" s="8"/>
      <c r="I114" s="21"/>
      <c r="J114" s="8"/>
    </row>
    <row r="115" spans="7:10" x14ac:dyDescent="0.25">
      <c r="G115" s="8"/>
      <c r="H115" s="8"/>
      <c r="I115" s="21"/>
      <c r="J115" s="8"/>
    </row>
    <row r="116" spans="7:10" x14ac:dyDescent="0.25">
      <c r="G116" s="8"/>
      <c r="H116" s="8"/>
      <c r="I116" s="21"/>
      <c r="J116" s="8"/>
    </row>
    <row r="117" spans="7:10" x14ac:dyDescent="0.25">
      <c r="G117" s="8"/>
      <c r="H117" s="8"/>
      <c r="I117" s="21"/>
      <c r="J117" s="8"/>
    </row>
    <row r="118" spans="7:10" x14ac:dyDescent="0.25">
      <c r="G118" s="8"/>
      <c r="H118" s="8"/>
      <c r="I118" s="21"/>
      <c r="J118" s="8"/>
    </row>
    <row r="119" spans="7:10" x14ac:dyDescent="0.25">
      <c r="G119" s="8"/>
      <c r="H119" s="8"/>
      <c r="I119" s="21"/>
      <c r="J119" s="8"/>
    </row>
    <row r="120" spans="7:10" x14ac:dyDescent="0.25">
      <c r="G120" s="8"/>
      <c r="H120" s="8"/>
      <c r="I120" s="21"/>
      <c r="J120" s="8"/>
    </row>
    <row r="121" spans="7:10" x14ac:dyDescent="0.25">
      <c r="G121" s="8"/>
      <c r="H121" s="8"/>
      <c r="I121" s="21"/>
      <c r="J121" s="8"/>
    </row>
    <row r="122" spans="7:10" x14ac:dyDescent="0.25">
      <c r="G122" s="8"/>
      <c r="H122" s="8"/>
      <c r="I122" s="21"/>
      <c r="J122" s="8"/>
    </row>
    <row r="123" spans="7:10" x14ac:dyDescent="0.25">
      <c r="G123" s="8"/>
      <c r="H123" s="8"/>
      <c r="I123" s="21"/>
      <c r="J123" s="8"/>
    </row>
    <row r="124" spans="7:10" x14ac:dyDescent="0.25">
      <c r="G124" s="8"/>
      <c r="H124" s="8"/>
      <c r="I124" s="21"/>
      <c r="J124" s="8"/>
    </row>
    <row r="125" spans="7:10" x14ac:dyDescent="0.25">
      <c r="G125" s="8"/>
      <c r="H125" s="8"/>
      <c r="I125" s="21"/>
      <c r="J125" s="8"/>
    </row>
    <row r="126" spans="7:10" x14ac:dyDescent="0.25">
      <c r="G126" s="8"/>
      <c r="H126" s="8"/>
      <c r="I126" s="21"/>
      <c r="J126" s="8"/>
    </row>
    <row r="127" spans="7:10" x14ac:dyDescent="0.25">
      <c r="G127" s="8"/>
      <c r="H127" s="8"/>
      <c r="I127" s="21"/>
      <c r="J127" s="8"/>
    </row>
    <row r="128" spans="7:10" x14ac:dyDescent="0.25">
      <c r="G128" s="8"/>
      <c r="H128" s="8"/>
      <c r="I128" s="21"/>
      <c r="J128" s="8"/>
    </row>
    <row r="129" spans="7:10" x14ac:dyDescent="0.25">
      <c r="G129" s="8"/>
      <c r="H129" s="8"/>
      <c r="I129" s="21"/>
      <c r="J129" s="8"/>
    </row>
    <row r="130" spans="7:10" x14ac:dyDescent="0.25">
      <c r="G130" s="8"/>
      <c r="H130" s="8"/>
      <c r="I130" s="21"/>
      <c r="J130" s="8"/>
    </row>
    <row r="131" spans="7:10" x14ac:dyDescent="0.25">
      <c r="G131" s="8"/>
      <c r="H131" s="8"/>
      <c r="I131" s="21"/>
      <c r="J131" s="8"/>
    </row>
    <row r="132" spans="7:10" x14ac:dyDescent="0.25">
      <c r="G132" s="8"/>
      <c r="H132" s="8"/>
      <c r="I132" s="21"/>
      <c r="J132" s="8"/>
    </row>
    <row r="133" spans="7:10" x14ac:dyDescent="0.25">
      <c r="G133" s="8"/>
      <c r="H133" s="8"/>
      <c r="I133" s="21"/>
      <c r="J133" s="8"/>
    </row>
    <row r="134" spans="7:10" x14ac:dyDescent="0.25">
      <c r="G134" s="8"/>
      <c r="H134" s="8"/>
      <c r="I134" s="21"/>
      <c r="J134" s="8"/>
    </row>
    <row r="135" spans="7:10" x14ac:dyDescent="0.25">
      <c r="G135" s="8"/>
      <c r="H135" s="8"/>
      <c r="I135" s="21"/>
      <c r="J135" s="8"/>
    </row>
    <row r="136" spans="7:10" x14ac:dyDescent="0.25">
      <c r="G136" s="8"/>
      <c r="H136" s="8"/>
      <c r="I136" s="21"/>
      <c r="J136" s="8"/>
    </row>
    <row r="137" spans="7:10" x14ac:dyDescent="0.25">
      <c r="G137" s="8"/>
      <c r="H137" s="8"/>
      <c r="I137" s="21"/>
      <c r="J137" s="8"/>
    </row>
    <row r="138" spans="7:10" x14ac:dyDescent="0.25">
      <c r="G138" s="8"/>
      <c r="H138" s="8"/>
      <c r="I138" s="21"/>
      <c r="J138" s="8"/>
    </row>
    <row r="139" spans="7:10" x14ac:dyDescent="0.25">
      <c r="G139" s="8"/>
      <c r="H139" s="8"/>
      <c r="I139" s="21"/>
      <c r="J139" s="8"/>
    </row>
    <row r="140" spans="7:10" x14ac:dyDescent="0.25">
      <c r="G140" s="8"/>
      <c r="H140" s="8"/>
      <c r="I140" s="21"/>
      <c r="J140" s="8"/>
    </row>
    <row r="141" spans="7:10" x14ac:dyDescent="0.25">
      <c r="G141" s="8"/>
      <c r="H141" s="8"/>
      <c r="I141" s="21"/>
      <c r="J141" s="8"/>
    </row>
    <row r="142" spans="7:10" x14ac:dyDescent="0.25">
      <c r="G142" s="8"/>
      <c r="H142" s="8"/>
      <c r="I142" s="21"/>
      <c r="J142" s="8"/>
    </row>
    <row r="143" spans="7:10" x14ac:dyDescent="0.25">
      <c r="G143" s="8"/>
      <c r="H143" s="8"/>
      <c r="I143" s="21"/>
      <c r="J143" s="8"/>
    </row>
    <row r="144" spans="7:10" x14ac:dyDescent="0.25">
      <c r="G144" s="8"/>
      <c r="H144" s="8"/>
      <c r="I144" s="21"/>
      <c r="J144" s="8"/>
    </row>
    <row r="145" spans="7:10" x14ac:dyDescent="0.25">
      <c r="G145" s="8"/>
      <c r="H145" s="8"/>
      <c r="I145" s="21"/>
      <c r="J145" s="8"/>
    </row>
    <row r="146" spans="7:10" x14ac:dyDescent="0.25">
      <c r="G146" s="8"/>
      <c r="H146" s="8"/>
      <c r="I146" s="21"/>
      <c r="J146" s="8"/>
    </row>
    <row r="147" spans="7:10" x14ac:dyDescent="0.25">
      <c r="G147" s="8"/>
      <c r="H147" s="8"/>
      <c r="I147" s="21"/>
      <c r="J147" s="8"/>
    </row>
    <row r="148" spans="7:10" x14ac:dyDescent="0.25">
      <c r="G148" s="8"/>
      <c r="H148" s="8"/>
      <c r="I148" s="21"/>
      <c r="J148" s="8"/>
    </row>
    <row r="149" spans="7:10" x14ac:dyDescent="0.25">
      <c r="G149" s="8"/>
      <c r="H149" s="8"/>
      <c r="I149" s="21"/>
      <c r="J149" s="8"/>
    </row>
    <row r="150" spans="7:10" x14ac:dyDescent="0.25">
      <c r="G150" s="8"/>
      <c r="H150" s="8"/>
      <c r="I150" s="21"/>
      <c r="J150" s="8"/>
    </row>
    <row r="151" spans="7:10" x14ac:dyDescent="0.25">
      <c r="G151" s="8"/>
      <c r="H151" s="8"/>
      <c r="I151" s="21"/>
      <c r="J151" s="8"/>
    </row>
    <row r="152" spans="7:10" x14ac:dyDescent="0.25">
      <c r="G152" s="8"/>
      <c r="H152" s="8"/>
      <c r="I152" s="21"/>
      <c r="J152" s="8"/>
    </row>
    <row r="153" spans="7:10" x14ac:dyDescent="0.25">
      <c r="G153" s="8"/>
      <c r="H153" s="8"/>
      <c r="I153" s="21"/>
      <c r="J153" s="8"/>
    </row>
    <row r="154" spans="7:10" x14ac:dyDescent="0.25">
      <c r="G154" s="8"/>
      <c r="H154" s="8"/>
      <c r="I154" s="21"/>
      <c r="J154" s="8"/>
    </row>
    <row r="155" spans="7:10" x14ac:dyDescent="0.25">
      <c r="G155" s="8"/>
      <c r="H155" s="8"/>
      <c r="I155" s="21"/>
      <c r="J155" s="8"/>
    </row>
    <row r="156" spans="7:10" x14ac:dyDescent="0.25">
      <c r="G156" s="8"/>
      <c r="H156" s="8"/>
      <c r="I156" s="21"/>
      <c r="J156" s="8"/>
    </row>
    <row r="157" spans="7:10" x14ac:dyDescent="0.25">
      <c r="G157" s="8"/>
      <c r="H157" s="8"/>
      <c r="I157" s="21"/>
      <c r="J157" s="8"/>
    </row>
    <row r="158" spans="7:10" x14ac:dyDescent="0.25">
      <c r="G158" s="8"/>
      <c r="H158" s="8"/>
      <c r="I158" s="21"/>
      <c r="J158" s="8"/>
    </row>
    <row r="159" spans="7:10" x14ac:dyDescent="0.25">
      <c r="G159" s="8"/>
      <c r="H159" s="8"/>
      <c r="I159" s="21"/>
      <c r="J159" s="8"/>
    </row>
    <row r="160" spans="7:10" x14ac:dyDescent="0.25">
      <c r="G160" s="8"/>
      <c r="H160" s="8"/>
      <c r="I160" s="21"/>
      <c r="J160" s="8"/>
    </row>
    <row r="161" spans="7:10" x14ac:dyDescent="0.25">
      <c r="G161" s="8"/>
      <c r="H161" s="8"/>
      <c r="I161" s="21"/>
      <c r="J161" s="8"/>
    </row>
    <row r="162" spans="7:10" x14ac:dyDescent="0.25">
      <c r="G162" s="8"/>
      <c r="H162" s="8"/>
      <c r="I162" s="21"/>
      <c r="J162" s="8"/>
    </row>
    <row r="163" spans="7:10" x14ac:dyDescent="0.25">
      <c r="G163" s="8"/>
      <c r="H163" s="8"/>
      <c r="I163" s="21"/>
      <c r="J163" s="8"/>
    </row>
    <row r="164" spans="7:10" x14ac:dyDescent="0.25">
      <c r="G164" s="8"/>
      <c r="H164" s="8"/>
      <c r="I164" s="21"/>
      <c r="J164" s="8"/>
    </row>
    <row r="165" spans="7:10" x14ac:dyDescent="0.25">
      <c r="G165" s="8"/>
      <c r="H165" s="8"/>
      <c r="I165" s="21"/>
      <c r="J165" s="8"/>
    </row>
    <row r="166" spans="7:10" x14ac:dyDescent="0.25">
      <c r="G166" s="8"/>
      <c r="H166" s="8"/>
      <c r="I166" s="21"/>
      <c r="J166" s="8"/>
    </row>
    <row r="167" spans="7:10" x14ac:dyDescent="0.25">
      <c r="G167" s="8"/>
      <c r="H167" s="8"/>
      <c r="I167" s="21"/>
      <c r="J167" s="8"/>
    </row>
    <row r="168" spans="7:10" x14ac:dyDescent="0.25">
      <c r="G168" s="8"/>
      <c r="H168" s="8"/>
      <c r="I168" s="21"/>
      <c r="J168" s="8"/>
    </row>
    <row r="169" spans="7:10" x14ac:dyDescent="0.25">
      <c r="G169" s="8"/>
      <c r="H169" s="8"/>
      <c r="I169" s="21"/>
      <c r="J169" s="8"/>
    </row>
    <row r="170" spans="7:10" x14ac:dyDescent="0.25">
      <c r="G170" s="8"/>
      <c r="H170" s="8"/>
      <c r="I170" s="21"/>
      <c r="J170" s="8"/>
    </row>
    <row r="171" spans="7:10" x14ac:dyDescent="0.25">
      <c r="G171" s="8"/>
      <c r="H171" s="8"/>
      <c r="I171" s="21"/>
      <c r="J171" s="8"/>
    </row>
    <row r="172" spans="7:10" x14ac:dyDescent="0.25">
      <c r="G172" s="8"/>
      <c r="H172" s="8"/>
      <c r="I172" s="21"/>
      <c r="J172" s="8"/>
    </row>
  </sheetData>
  <mergeCells count="5">
    <mergeCell ref="B1:J1"/>
    <mergeCell ref="B2:J2"/>
    <mergeCell ref="B3:J3"/>
    <mergeCell ref="I6:J6"/>
    <mergeCell ref="C28:J28"/>
  </mergeCells>
  <printOptions horizontalCentered="1"/>
  <pageMargins left="1" right="1" top="1" bottom="1" header="0.5" footer="0.5"/>
  <pageSetup scale="74" orientation="portrait" horizontalDpi="4294967293" verticalDpi="300" r:id="rId1"/>
  <headerFooter alignWithMargins="0">
    <oddHeader>&amp;R&amp;"Times New Roman,Bold"KyPSC Case No. 2021-00190
STAFF-DR-03-010(d) Attachment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264D0-BDC2-47C4-AC53-C30A67E3E636}">
  <sheetPr codeName="Sheet19"/>
  <dimension ref="A1:J26"/>
  <sheetViews>
    <sheetView view="pageBreakPreview" topLeftCell="A4" zoomScaleNormal="100" zoomScaleSheetLayoutView="100" workbookViewId="0">
      <selection sqref="A1:N1"/>
    </sheetView>
  </sheetViews>
  <sheetFormatPr defaultColWidth="8.88671875" defaultRowHeight="13.2" x14ac:dyDescent="0.25"/>
  <cols>
    <col min="1" max="1" width="8.88671875" style="1"/>
    <col min="2" max="2" width="15.5546875" style="1" customWidth="1"/>
    <col min="3" max="3" width="8" style="1" customWidth="1"/>
    <col min="4" max="4" width="15.88671875" style="1" customWidth="1"/>
    <col min="5" max="5" width="8" style="1" customWidth="1"/>
    <col min="6" max="6" width="15.5546875" style="1" customWidth="1"/>
    <col min="7" max="7" width="8.88671875" style="1"/>
    <col min="8" max="8" width="14.44140625" style="1" customWidth="1"/>
    <col min="9" max="9" width="8.88671875" style="1"/>
    <col min="10" max="10" width="10.5546875" style="1" bestFit="1" customWidth="1"/>
    <col min="11" max="16384" width="8.88671875" style="1"/>
  </cols>
  <sheetData>
    <row r="1" spans="1:10" x14ac:dyDescent="0.25">
      <c r="B1" s="69" t="s">
        <v>16</v>
      </c>
      <c r="C1" s="69"/>
      <c r="D1" s="69"/>
      <c r="E1" s="69"/>
      <c r="F1" s="69"/>
    </row>
    <row r="2" spans="1:10" x14ac:dyDescent="0.25">
      <c r="B2" s="69" t="s">
        <v>17</v>
      </c>
      <c r="C2" s="69"/>
      <c r="D2" s="69"/>
      <c r="E2" s="69"/>
      <c r="F2" s="69"/>
    </row>
    <row r="3" spans="1:10" x14ac:dyDescent="0.25">
      <c r="A3" s="2"/>
      <c r="B3" s="2"/>
      <c r="C3" s="2"/>
      <c r="D3" s="2"/>
      <c r="E3" s="2"/>
      <c r="F3" s="2"/>
    </row>
    <row r="4" spans="1:10" ht="26.4" x14ac:dyDescent="0.25">
      <c r="A4" s="3"/>
      <c r="B4" s="4" t="s">
        <v>18</v>
      </c>
      <c r="D4" s="4" t="s">
        <v>19</v>
      </c>
      <c r="F4" s="4" t="s">
        <v>20</v>
      </c>
      <c r="H4" s="4" t="str">
        <f>D4</f>
        <v>Numerical Bond Weighting</v>
      </c>
    </row>
    <row r="5" spans="1:10" ht="15" x14ac:dyDescent="0.25">
      <c r="A5" s="3"/>
      <c r="F5" s="5"/>
    </row>
    <row r="6" spans="1:10" ht="15" x14ac:dyDescent="0.25">
      <c r="B6" s="5" t="s">
        <v>21</v>
      </c>
      <c r="D6" s="5">
        <v>1</v>
      </c>
      <c r="F6" s="5" t="s">
        <v>22</v>
      </c>
      <c r="G6" s="3"/>
      <c r="H6" s="5">
        <f>IF(D6="","",D6)</f>
        <v>1</v>
      </c>
      <c r="I6" s="36"/>
      <c r="J6" s="36"/>
    </row>
    <row r="7" spans="1:10" ht="15" x14ac:dyDescent="0.25">
      <c r="B7" s="5"/>
      <c r="D7" s="5"/>
      <c r="F7" s="5"/>
      <c r="G7" s="3"/>
      <c r="H7" s="5" t="str">
        <f t="shared" ref="H7:H26" si="0">IF(D7="","",D7)</f>
        <v/>
      </c>
      <c r="I7" s="36"/>
      <c r="J7" s="36"/>
    </row>
    <row r="8" spans="1:10" ht="15" x14ac:dyDescent="0.25">
      <c r="B8" s="5" t="s">
        <v>23</v>
      </c>
      <c r="D8" s="5">
        <v>2</v>
      </c>
      <c r="F8" s="5" t="s">
        <v>24</v>
      </c>
      <c r="G8" s="3"/>
      <c r="H8" s="5">
        <f t="shared" si="0"/>
        <v>2</v>
      </c>
      <c r="I8" s="36"/>
      <c r="J8" s="36"/>
    </row>
    <row r="9" spans="1:10" ht="15" x14ac:dyDescent="0.25">
      <c r="A9" s="61"/>
      <c r="B9" s="5" t="s">
        <v>25</v>
      </c>
      <c r="D9" s="5">
        <v>3</v>
      </c>
      <c r="F9" s="5" t="s">
        <v>26</v>
      </c>
      <c r="G9" s="3"/>
      <c r="H9" s="5">
        <f t="shared" si="0"/>
        <v>3</v>
      </c>
      <c r="I9" s="36"/>
      <c r="J9" s="36"/>
    </row>
    <row r="10" spans="1:10" ht="15" x14ac:dyDescent="0.25">
      <c r="A10" s="61"/>
      <c r="B10" s="5" t="s">
        <v>27</v>
      </c>
      <c r="D10" s="5">
        <v>4</v>
      </c>
      <c r="F10" s="5" t="s">
        <v>28</v>
      </c>
      <c r="G10" s="3"/>
      <c r="H10" s="5">
        <f t="shared" si="0"/>
        <v>4</v>
      </c>
    </row>
    <row r="11" spans="1:10" ht="15" x14ac:dyDescent="0.25">
      <c r="B11" s="5"/>
      <c r="D11" s="5"/>
      <c r="F11" s="5"/>
      <c r="G11" s="3"/>
      <c r="H11" s="5" t="str">
        <f t="shared" si="0"/>
        <v/>
      </c>
    </row>
    <row r="12" spans="1:10" ht="15" x14ac:dyDescent="0.25">
      <c r="A12" s="61"/>
      <c r="B12" s="5" t="s">
        <v>29</v>
      </c>
      <c r="D12" s="5">
        <v>5</v>
      </c>
      <c r="F12" s="5" t="s">
        <v>30</v>
      </c>
      <c r="G12" s="3"/>
      <c r="H12" s="5">
        <f t="shared" si="0"/>
        <v>5</v>
      </c>
    </row>
    <row r="13" spans="1:10" ht="15" x14ac:dyDescent="0.25">
      <c r="B13" s="5" t="s">
        <v>31</v>
      </c>
      <c r="D13" s="5">
        <v>6</v>
      </c>
      <c r="F13" s="5" t="s">
        <v>32</v>
      </c>
      <c r="G13" s="3"/>
      <c r="H13" s="5">
        <f t="shared" si="0"/>
        <v>6</v>
      </c>
    </row>
    <row r="14" spans="1:10" ht="15" x14ac:dyDescent="0.25">
      <c r="A14" s="62"/>
      <c r="B14" s="5" t="s">
        <v>33</v>
      </c>
      <c r="D14" s="5">
        <v>7</v>
      </c>
      <c r="F14" s="5" t="s">
        <v>7</v>
      </c>
      <c r="G14" s="3"/>
      <c r="H14" s="5">
        <f t="shared" si="0"/>
        <v>7</v>
      </c>
    </row>
    <row r="15" spans="1:10" ht="15" x14ac:dyDescent="0.25">
      <c r="B15" s="5"/>
      <c r="D15" s="5"/>
      <c r="F15" s="5"/>
      <c r="G15" s="3"/>
      <c r="H15" s="5" t="str">
        <f t="shared" si="0"/>
        <v/>
      </c>
    </row>
    <row r="16" spans="1:10" ht="15" x14ac:dyDescent="0.25">
      <c r="A16" s="62"/>
      <c r="B16" s="5" t="s">
        <v>34</v>
      </c>
      <c r="D16" s="5">
        <v>8</v>
      </c>
      <c r="F16" s="5" t="s">
        <v>35</v>
      </c>
      <c r="G16" s="3"/>
      <c r="H16" s="5">
        <f t="shared" si="0"/>
        <v>8</v>
      </c>
    </row>
    <row r="17" spans="1:9" ht="15" x14ac:dyDescent="0.25">
      <c r="A17" s="61"/>
      <c r="B17" s="5" t="s">
        <v>36</v>
      </c>
      <c r="D17" s="5">
        <v>9</v>
      </c>
      <c r="F17" s="5" t="s">
        <v>37</v>
      </c>
      <c r="G17" s="3"/>
      <c r="H17" s="5">
        <f t="shared" si="0"/>
        <v>9</v>
      </c>
    </row>
    <row r="18" spans="1:9" ht="15" x14ac:dyDescent="0.25">
      <c r="B18" s="5" t="s">
        <v>38</v>
      </c>
      <c r="D18" s="5">
        <v>10</v>
      </c>
      <c r="F18" s="5" t="s">
        <v>39</v>
      </c>
      <c r="G18" s="3"/>
      <c r="H18" s="5">
        <f t="shared" si="0"/>
        <v>10</v>
      </c>
    </row>
    <row r="19" spans="1:9" ht="15" x14ac:dyDescent="0.25">
      <c r="B19" s="5"/>
      <c r="D19" s="5"/>
      <c r="F19" s="5"/>
      <c r="G19" s="3"/>
      <c r="H19" s="5" t="str">
        <f t="shared" si="0"/>
        <v/>
      </c>
    </row>
    <row r="20" spans="1:9" ht="15" x14ac:dyDescent="0.25">
      <c r="B20" s="5" t="s">
        <v>40</v>
      </c>
      <c r="D20" s="5">
        <v>11</v>
      </c>
      <c r="F20" s="5" t="s">
        <v>41</v>
      </c>
      <c r="G20" s="3"/>
      <c r="H20" s="5">
        <f t="shared" si="0"/>
        <v>11</v>
      </c>
    </row>
    <row r="21" spans="1:9" ht="15" x14ac:dyDescent="0.25">
      <c r="B21" s="5" t="s">
        <v>42</v>
      </c>
      <c r="D21" s="5">
        <v>12</v>
      </c>
      <c r="F21" s="5" t="s">
        <v>43</v>
      </c>
      <c r="G21" s="3"/>
      <c r="H21" s="5">
        <f t="shared" si="0"/>
        <v>12</v>
      </c>
      <c r="I21" s="36"/>
    </row>
    <row r="22" spans="1:9" ht="15" x14ac:dyDescent="0.25">
      <c r="B22" s="5" t="s">
        <v>44</v>
      </c>
      <c r="D22" s="5">
        <v>13</v>
      </c>
      <c r="F22" s="5" t="s">
        <v>45</v>
      </c>
      <c r="G22" s="3"/>
      <c r="H22" s="5">
        <f t="shared" si="0"/>
        <v>13</v>
      </c>
      <c r="I22" s="36"/>
    </row>
    <row r="23" spans="1:9" ht="15" x14ac:dyDescent="0.25">
      <c r="B23" s="5"/>
      <c r="D23" s="5"/>
      <c r="F23" s="5"/>
      <c r="G23" s="3"/>
      <c r="H23" s="5"/>
    </row>
    <row r="24" spans="1:9" ht="15" x14ac:dyDescent="0.25">
      <c r="B24" s="5" t="s">
        <v>46</v>
      </c>
      <c r="D24" s="5">
        <v>14</v>
      </c>
      <c r="F24" s="5" t="s">
        <v>47</v>
      </c>
      <c r="G24" s="3"/>
      <c r="H24" s="5">
        <f t="shared" si="0"/>
        <v>14</v>
      </c>
    </row>
    <row r="25" spans="1:9" ht="15" x14ac:dyDescent="0.25">
      <c r="B25" s="5" t="s">
        <v>48</v>
      </c>
      <c r="D25" s="5">
        <v>15</v>
      </c>
      <c r="F25" s="5" t="s">
        <v>49</v>
      </c>
      <c r="G25" s="3"/>
      <c r="H25" s="5">
        <f t="shared" si="0"/>
        <v>15</v>
      </c>
    </row>
    <row r="26" spans="1:9" ht="15" x14ac:dyDescent="0.25">
      <c r="B26" s="5" t="s">
        <v>50</v>
      </c>
      <c r="D26" s="5">
        <v>16</v>
      </c>
      <c r="F26" s="5" t="s">
        <v>51</v>
      </c>
      <c r="G26" s="3"/>
      <c r="H26" s="5">
        <f t="shared" si="0"/>
        <v>16</v>
      </c>
    </row>
  </sheetData>
  <mergeCells count="2">
    <mergeCell ref="B1:F1"/>
    <mergeCell ref="B2:F2"/>
  </mergeCells>
  <printOptions horizontalCentered="1"/>
  <pageMargins left="1" right="1" top="1" bottom="1" header="0.5" footer="0.5"/>
  <pageSetup scale="74" orientation="portrait" r:id="rId1"/>
  <headerFooter alignWithMargins="0">
    <oddHeader>&amp;R&amp;"Times New Roman,Bold"KyPSC Case No. 2021-00190
STAFF-DR-03-010(d)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FACE5D00A1E4A87E09B004D05D64D" ma:contentTypeVersion="3" ma:contentTypeDescription="Create a new document." ma:contentTypeScope="" ma:versionID="37c8b649bfddbc83703c5e12bc7c0bd4">
  <xsd:schema xmlns:xsd="http://www.w3.org/2001/XMLSchema" xmlns:xs="http://www.w3.org/2001/XMLSchema" xmlns:p="http://schemas.microsoft.com/office/2006/metadata/properties" xmlns:ns2="e48392ff-e111-4ddb-bb98-e239aebbafc5" xmlns:ns3="cf0100b5-1501-4fd1-abc2-4edbffacf322" targetNamespace="http://schemas.microsoft.com/office/2006/metadata/properties" ma:root="true" ma:fieldsID="4ee1986246ea2ddb43df892c26ab7a14" ns2:_="" ns3:_="">
    <xsd:import namespace="e48392ff-e111-4ddb-bb98-e239aebbafc5"/>
    <xsd:import namespace="cf0100b5-1501-4fd1-abc2-4edbffacf322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392ff-e111-4ddb-bb98-e239aebbafc5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100b5-1501-4fd1-abc2-4edbffacf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e48392ff-e111-4ddb-bb98-e239aebbafc5" xsi:nil="true"/>
  </documentManagement>
</p:properties>
</file>

<file path=customXml/itemProps1.xml><?xml version="1.0" encoding="utf-8"?>
<ds:datastoreItem xmlns:ds="http://schemas.openxmlformats.org/officeDocument/2006/customXml" ds:itemID="{1244CDCC-823E-4ED6-8219-09D25E9E9B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7099D-6951-4F3D-B372-B63DC650C8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8392ff-e111-4ddb-bb98-e239aebbafc5"/>
    <ds:schemaRef ds:uri="cf0100b5-1501-4fd1-abc2-4edbffacf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361805-F8FE-4D16-858C-905F8E4FF398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cf0100b5-1501-4fd1-abc2-4edbffacf322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e48392ff-e111-4ddb-bb98-e239aebbafc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3.4 Moody's Bond Yields</vt:lpstr>
      <vt:lpstr>3.5 Bond Ratings</vt:lpstr>
      <vt:lpstr>3.6 MOODY_S&amp;P numbericl</vt:lpstr>
      <vt:lpstr>'3.4 Moody''s Bond Yields'!Print_Area</vt:lpstr>
      <vt:lpstr>'3.5 Bond Ratings'!Print_Area</vt:lpstr>
      <vt:lpstr>'3.6 MOODY_S&amp;P numbericl'!Print_Area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2021-08-05T17:29:38Z</dcterms:created>
  <dcterms:modified xsi:type="dcterms:W3CDTF">2021-08-16T15:56:45Z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{82C6D643-1AAD-45E5-ADDF-EB5051F49289}</vt:lpwstr>
  </property>
  <property fmtid="{D5CDD505-2E9C-101B-9397-08002B2CF9AE}" pid="3" name="sum_blk1_chg" linkTarget="prop_sum_blk1_chg">
    <vt:lpwstr>#REF!</vt:lpwstr>
  </property>
  <property fmtid="{D5CDD505-2E9C-101B-9397-08002B2CF9AE}" pid="4" name="sum_cust_chg" linkTarget="prop_sum_cust_chg">
    <vt:lpwstr>#REF!</vt:lpwstr>
  </property>
  <property fmtid="{D5CDD505-2E9C-101B-9397-08002B2CF9AE}" pid="5" name="win_blk1_chg" linkTarget="prop_win_blk1_chg">
    <vt:lpwstr>#REF!</vt:lpwstr>
  </property>
  <property fmtid="{D5CDD505-2E9C-101B-9397-08002B2CF9AE}" pid="6" name="win_cust_chg" linkTarget="prop_win_cust_chg">
    <vt:lpwstr>#REF!</vt:lpwstr>
  </property>
  <property fmtid="{D5CDD505-2E9C-101B-9397-08002B2CF9AE}" pid="7" name="win_xs_chg" linkTarget="prop_win_xs_chg">
    <vt:lpwstr>#REF!</vt:lpwstr>
  </property>
  <property fmtid="{D5CDD505-2E9C-101B-9397-08002B2CF9AE}" pid="8" name="ContentTypeId">
    <vt:lpwstr>0x010100C8EFACE5D00A1E4A87E09B004D05D64D</vt:lpwstr>
  </property>
</Properties>
</file>