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TAFF's 1st Set Data Requests/"/>
    </mc:Choice>
  </mc:AlternateContent>
  <xr:revisionPtr revIDLastSave="0" documentId="13_ncr:1_{A9DA9AC4-8CE5-41C7-9D8D-7335ED653180}" xr6:coauthVersionLast="44" xr6:coauthVersionMax="45" xr10:uidLastSave="{00000000-0000-0000-0000-000000000000}"/>
  <bookViews>
    <workbookView xWindow="-120" yWindow="-120" windowWidth="29040" windowHeight="15840" tabRatio="756" xr2:uid="{00000000-000D-0000-FFFF-FFFF00000000}"/>
  </bookViews>
  <sheets>
    <sheet name="Schedule H" sheetId="1" r:id="rId1"/>
  </sheets>
  <definedNames>
    <definedName name="_xlnm._FilterDatabase" localSheetId="0" hidden="1">'Schedule H'!$A$8:$I$9</definedName>
    <definedName name="_xlnm.Print_Titles" localSheetId="0">'Schedule H'!$2:$9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4" i="1" l="1"/>
  <c r="H144" i="1" l="1"/>
  <c r="I102" i="1" l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" i="1"/>
  <c r="E8" i="1" l="1"/>
  <c r="C8" i="1"/>
</calcChain>
</file>

<file path=xl/sharedStrings.xml><?xml version="1.0" encoding="utf-8"?>
<sst xmlns="http://schemas.openxmlformats.org/spreadsheetml/2006/main" count="154" uniqueCount="154">
  <si>
    <t>DUKE ENERGY KENTUCKY</t>
  </si>
  <si>
    <t>CONSTRUCTION WORK IN PROGRESS - PERCENT COMPLETE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</si>
  <si>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</si>
  <si>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</si>
  <si>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</si>
  <si>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</si>
  <si>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</si>
  <si>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</si>
  <si>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</si>
  <si>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</si>
  <si>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Percent of Total
Expenditures </t>
  </si>
  <si>
    <t>(I) = (H/G)</t>
  </si>
  <si>
    <t>Line
No.</t>
  </si>
  <si>
    <t>Project No.</t>
  </si>
  <si>
    <t>Estimated Project
Completion Date</t>
  </si>
  <si>
    <t>Original Budget
Estimate</t>
  </si>
  <si>
    <t>Most Recent
Budget Estimate</t>
  </si>
  <si>
    <t>Total Project
Expenditures</t>
  </si>
  <si>
    <t>107GASCK</t>
  </si>
  <si>
    <t>315986A</t>
  </si>
  <si>
    <t>315986C</t>
  </si>
  <si>
    <t>315986E</t>
  </si>
  <si>
    <t>GASKYIND</t>
  </si>
  <si>
    <t>GCTA30062</t>
  </si>
  <si>
    <t>MX2217622</t>
  </si>
  <si>
    <t>OMGPCVNTN</t>
  </si>
  <si>
    <t>OMGPNWPRT</t>
  </si>
  <si>
    <t>S2732</t>
  </si>
  <si>
    <t>SG489SW</t>
  </si>
  <si>
    <t>SMARTPH2</t>
  </si>
  <si>
    <t>T4002</t>
  </si>
  <si>
    <t>T7778</t>
  </si>
  <si>
    <t>Blank Project ID</t>
  </si>
  <si>
    <t>Schedule H</t>
  </si>
  <si>
    <t>CASE NO. 2021-00190</t>
  </si>
  <si>
    <t>307482001</t>
  </si>
  <si>
    <t>307482002</t>
  </si>
  <si>
    <t>359990001</t>
  </si>
  <si>
    <t>AW0938</t>
  </si>
  <si>
    <t>AW1568</t>
  </si>
  <si>
    <t>AW1592</t>
  </si>
  <si>
    <t>CC1900001</t>
  </si>
  <si>
    <t>CS1900001</t>
  </si>
  <si>
    <t>CY190HW15</t>
  </si>
  <si>
    <t>GCTA30060</t>
  </si>
  <si>
    <t>GCTA3006K</t>
  </si>
  <si>
    <t>GCTA30073</t>
  </si>
  <si>
    <t>GCTA30114</t>
  </si>
  <si>
    <t>GCTA30128</t>
  </si>
  <si>
    <t>GCTA30391</t>
  </si>
  <si>
    <t>GCTA30436</t>
  </si>
  <si>
    <t>GCTA33039</t>
  </si>
  <si>
    <t>GCTA43704</t>
  </si>
  <si>
    <t>GCTA47001</t>
  </si>
  <si>
    <t>IT1900065</t>
  </si>
  <si>
    <t>IT1900073</t>
  </si>
  <si>
    <t>IT1900074</t>
  </si>
  <si>
    <t>MDTGAS20</t>
  </si>
  <si>
    <t>MX0181170</t>
  </si>
  <si>
    <t>MX0270903</t>
  </si>
  <si>
    <t>MX0556249</t>
  </si>
  <si>
    <t>MX0590999</t>
  </si>
  <si>
    <t>MX0602571</t>
  </si>
  <si>
    <t>MX0790794</t>
  </si>
  <si>
    <t>MX1130180</t>
  </si>
  <si>
    <t>MX1304901</t>
  </si>
  <si>
    <t>MX1356700</t>
  </si>
  <si>
    <t>MX1376296</t>
  </si>
  <si>
    <t>MX1958084</t>
  </si>
  <si>
    <t>MX2142600</t>
  </si>
  <si>
    <t>MX2143073</t>
  </si>
  <si>
    <t>MX2271880</t>
  </si>
  <si>
    <t>MX2424919</t>
  </si>
  <si>
    <t>MX2624631</t>
  </si>
  <si>
    <t>MX2848811</t>
  </si>
  <si>
    <t>MX2911494</t>
  </si>
  <si>
    <t>MX4146445</t>
  </si>
  <si>
    <t>MX4210795</t>
  </si>
  <si>
    <t>MX6693835</t>
  </si>
  <si>
    <t>MX6800938</t>
  </si>
  <si>
    <t>MX6828172</t>
  </si>
  <si>
    <t>MX7507727</t>
  </si>
  <si>
    <t>MX7599942</t>
  </si>
  <si>
    <t>MX7625297</t>
  </si>
  <si>
    <t>MX8175168</t>
  </si>
  <si>
    <t>MX8574441</t>
  </si>
  <si>
    <t>MX8672523</t>
  </si>
  <si>
    <t>MX8760866</t>
  </si>
  <si>
    <t>MX9177637</t>
  </si>
  <si>
    <t>MX9244894</t>
  </si>
  <si>
    <t>MX9545566</t>
  </si>
  <si>
    <t>R8822</t>
  </si>
  <si>
    <t>SG358SW2</t>
  </si>
  <si>
    <t>SG781SW</t>
  </si>
  <si>
    <t>T2904</t>
  </si>
  <si>
    <t>T9340</t>
  </si>
  <si>
    <t>T9341</t>
  </si>
  <si>
    <t>V5136</t>
  </si>
  <si>
    <t>V7283</t>
  </si>
  <si>
    <t>V8351</t>
  </si>
  <si>
    <t>V8967</t>
  </si>
  <si>
    <t>V9444</t>
  </si>
  <si>
    <t>V9445</t>
  </si>
  <si>
    <t>315986HW4</t>
  </si>
  <si>
    <t>315986HW5</t>
  </si>
  <si>
    <t>338802003</t>
  </si>
  <si>
    <t>338802004</t>
  </si>
  <si>
    <t>344598001</t>
  </si>
  <si>
    <t>GCTA4700A</t>
  </si>
  <si>
    <t>GCTA4700B</t>
  </si>
  <si>
    <t>IT1900021</t>
  </si>
  <si>
    <t>MX1233047</t>
  </si>
  <si>
    <t>MX4342633</t>
  </si>
  <si>
    <t>V8191</t>
  </si>
  <si>
    <t>V8352</t>
  </si>
  <si>
    <t>MX4125743</t>
  </si>
  <si>
    <t>307482SW2</t>
  </si>
  <si>
    <t>315986HW6</t>
  </si>
  <si>
    <t>349395006</t>
  </si>
  <si>
    <t>AW2021</t>
  </si>
  <si>
    <t>AW2146</t>
  </si>
  <si>
    <t>CC2000001</t>
  </si>
  <si>
    <t>CC2000003</t>
  </si>
  <si>
    <t>IT1900069</t>
  </si>
  <si>
    <t>MX4837396</t>
  </si>
  <si>
    <t>MX6840192</t>
  </si>
  <si>
    <t>MX7078370</t>
  </si>
  <si>
    <t>MX7281845</t>
  </si>
  <si>
    <t>MX7281967</t>
  </si>
  <si>
    <t>MX7282035</t>
  </si>
  <si>
    <t>MX7783733</t>
  </si>
  <si>
    <t>SG723SW</t>
  </si>
  <si>
    <t>SG724SW</t>
  </si>
  <si>
    <t>AS OF AUGUST 31, 2020</t>
  </si>
  <si>
    <t>338802HW3</t>
  </si>
  <si>
    <t>AW0832</t>
  </si>
  <si>
    <t>AW2017</t>
  </si>
  <si>
    <t>MX3298765</t>
  </si>
  <si>
    <t>MX4355391</t>
  </si>
  <si>
    <t>MX4861864</t>
  </si>
  <si>
    <t>MX4875568</t>
  </si>
  <si>
    <t>MX5040349</t>
  </si>
  <si>
    <t>MX5373035</t>
  </si>
  <si>
    <t>MX5515912</t>
  </si>
  <si>
    <t>MX5518434</t>
  </si>
  <si>
    <t>MX6180533</t>
  </si>
  <si>
    <t>MX6243694</t>
  </si>
  <si>
    <t>MX6477976</t>
  </si>
  <si>
    <t>MX6628393</t>
  </si>
  <si>
    <t>MX6842755</t>
  </si>
  <si>
    <t>MX6889178</t>
  </si>
  <si>
    <t>MX6891268</t>
  </si>
  <si>
    <t>MX7035169</t>
  </si>
  <si>
    <t>SG940SVR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</si>
</sst>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ont="0" applyFill="0" applyBorder="0" applyAlignment="0" applyProtection="0">
      <alignment horizontal="left"/>
    </xf>
    <xf numFmtId="4" fontId="3" fillId="0" borderId="0" applyFont="0" applyFill="0" applyBorder="0" applyAlignment="0" applyProtection="0"/>
    <xf numFmtId="0" fontId="4" fillId="0" borderId="3">
      <alignment horizontal="center"/>
    </xf>
  </cellStyleXfs>
  <cellXfs count="17">
    <xf numFmtId="0" fontId="0" fillId="0" borderId="0" xfId="0"/>
    <xf numFmtId="0" fontId="5" fillId="0" borderId="0" xfId="3" applyFont="1" applyAlignment="1">
      <alignment horizontal="left"/>
    </xf>
    <xf numFmtId="49" fontId="5" fillId="0" borderId="0" xfId="3" applyNumberFormat="1" applyFont="1"/>
    <xf numFmtId="0" fontId="5" fillId="0" borderId="0" xfId="3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/>
    <xf numFmtId="9" fontId="5" fillId="0" borderId="0" xfId="2" applyFont="1" applyAlignment="1">
      <alignment horizontal="center"/>
    </xf>
    <xf numFmtId="164" fontId="5" fillId="0" borderId="0" xfId="1" applyNumberFormat="1" applyFont="1"/>
    <xf numFmtId="164" fontId="6" fillId="0" borderId="2" xfId="1" applyNumberFormat="1" applyFont="1" applyBorder="1"/>
    <xf numFmtId="0" fontId="5" fillId="0" borderId="0" xfId="0" applyFont="1" applyAlignment="1">
      <alignment horizontal="center"/>
    </xf>
  </cellXfs>
  <cellStyles count="7">
    <cellStyle name="Comma" xfId="1" builtinId="3"/>
    <cellStyle name="Normal" xfId="0" builtinId="0"/>
    <cellStyle name="Normal 2" xfId="3" xr:uid="{00000000-0005-0000-0000-000002000000}"/>
    <cellStyle name="Percent" xfId="2" builtinId="5"/>
    <cellStyle name="PSChar" xfId="4" xr:uid="{00000000-0005-0000-0000-000004000000}"/>
    <cellStyle name="PSDec" xfId="5" xr:uid="{00000000-0005-0000-0000-000005000000}"/>
    <cellStyle name="PSHeading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>
    <tabColor theme="6" tint="-0.249977111117893"/>
  </sheetPr>
  <dimension ref="A1:I145"/>
  <sheetViews>
    <sheetView showGridLines="0" tabSelected="1" view="pageLayout" topLeftCell="B1" zoomScaleNormal="100" workbookViewId="0">
      <selection activeCell="B8" sqref="B8"/>
    </sheetView>
  </sheetViews>
  <sheetFormatPr defaultColWidth="8.7109375" defaultRowHeight="12.75" x14ac:dyDescent="0.2"/>
  <cols>
    <col min="1" max="1" width="7.28515625" style="4" bestFit="1" customWidth="1"/>
    <col min="2" max="2" width="15" style="4" bestFit="1" customWidth="1"/>
    <col min="3" max="3" width="23.85546875" style="5" customWidth="1"/>
    <col min="4" max="4" width="19.42578125" style="4" customWidth="1"/>
    <col min="5" max="5" width="16" style="4" customWidth="1"/>
    <col min="6" max="6" width="14.85546875" style="4" bestFit="1" customWidth="1"/>
    <col min="7" max="7" width="19" style="4" bestFit="1" customWidth="1"/>
    <col min="8" max="8" width="16" style="4" bestFit="1" customWidth="1"/>
    <col min="9" max="9" width="22.42578125" style="4" bestFit="1" customWidth="1"/>
    <col min="10" max="16384" width="8.7109375" style="4"/>
  </cols>
  <sheetData>
    <row r="1" spans="1:9" x14ac:dyDescent="0.2">
      <c r="I1" s="5" t="s">
        <v>33</v>
      </c>
    </row>
    <row r="2" spans="1:9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16" t="s">
        <v>34</v>
      </c>
      <c r="B3" s="16"/>
      <c r="C3" s="16"/>
      <c r="D3" s="16"/>
      <c r="E3" s="16"/>
      <c r="F3" s="16"/>
      <c r="G3" s="16"/>
      <c r="H3" s="16"/>
      <c r="I3" s="16"/>
    </row>
    <row r="4" spans="1:9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</row>
    <row r="5" spans="1:9" x14ac:dyDescent="0.2">
      <c r="A5" s="16" t="s">
        <v>133</v>
      </c>
      <c r="B5" s="16"/>
      <c r="C5" s="16"/>
      <c r="D5" s="16"/>
      <c r="E5" s="16"/>
      <c r="F5" s="16"/>
      <c r="G5" s="16"/>
      <c r="H5" s="16"/>
      <c r="I5" s="16"/>
    </row>
    <row r="6" spans="1:9" x14ac:dyDescent="0.2">
      <c r="I6" s="5"/>
    </row>
    <row r="7" spans="1:9" ht="7.5" customHeight="1" x14ac:dyDescent="0.2"/>
    <row r="8" spans="1:9" s="8" customFormat="1" ht="43.9" customHeight="1" x14ac:dyDescent="0.2">
      <c r="A8" s="6" t="s">
        <v>12</v>
      </c>
      <c r="B8" s="6" t="s">
        <v>13</v>
      </c>
      <c r="C8" s="7" t="str">
        <f>"Date Construction"&amp;CHAR(10)&amp;"Work Began "</f>
        <v xml:space="preserve">Date Construction
Work Began </v>
      </c>
      <c r="D8" s="6" t="s">
        <v>14</v>
      </c>
      <c r="E8" s="6" t="str">
        <f>"Percent of Elapsed Time"</f>
        <v>Percent of Elapsed Time</v>
      </c>
      <c r="F8" s="6" t="s">
        <v>15</v>
      </c>
      <c r="G8" s="6" t="s">
        <v>16</v>
      </c>
      <c r="H8" s="6" t="s">
        <v>17</v>
      </c>
      <c r="I8" s="6" t="s">
        <v>10</v>
      </c>
    </row>
    <row r="9" spans="1:9" s="8" customFormat="1" x14ac:dyDescent="0.25">
      <c r="A9" s="9" t="s">
        <v>2</v>
      </c>
      <c r="B9" s="9" t="s">
        <v>3</v>
      </c>
      <c r="C9" s="10" t="s">
        <v>4</v>
      </c>
      <c r="D9" s="9" t="s">
        <v>5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11</v>
      </c>
    </row>
    <row r="10" spans="1:9" x14ac:dyDescent="0.2">
      <c r="A10" s="1">
        <v>1</v>
      </c>
      <c r="B10" s="2" t="s">
        <v>18</v>
      </c>
      <c r="C10" s="11">
        <v>39630</v>
      </c>
      <c r="D10" s="12">
        <v>55153</v>
      </c>
      <c r="E10" s="13">
        <v>0.28628486761579591</v>
      </c>
      <c r="F10" s="14">
        <v>0</v>
      </c>
      <c r="G10" s="14">
        <v>0</v>
      </c>
      <c r="H10" s="14">
        <v>426488</v>
      </c>
      <c r="I10" s="13" t="str">
        <f>IFERROR(H10/G10,"")</f>
        <v/>
      </c>
    </row>
    <row r="11" spans="1:9" x14ac:dyDescent="0.2">
      <c r="A11" s="1">
        <f t="shared" ref="A11:A74" si="0">+A10+1</f>
        <v>2</v>
      </c>
      <c r="B11" s="2" t="s">
        <v>35</v>
      </c>
      <c r="C11" s="11">
        <v>43462.386562500003</v>
      </c>
      <c r="D11" s="12">
        <v>43910</v>
      </c>
      <c r="E11" s="13">
        <v>1</v>
      </c>
      <c r="F11" s="14">
        <v>28166</v>
      </c>
      <c r="G11" s="14">
        <v>28166</v>
      </c>
      <c r="H11" s="14">
        <v>19811</v>
      </c>
      <c r="I11" s="13">
        <f>IFERROR(H11/G11,"")</f>
        <v>0.70336576013633456</v>
      </c>
    </row>
    <row r="12" spans="1:9" x14ac:dyDescent="0.2">
      <c r="A12" s="1">
        <f t="shared" si="0"/>
        <v>3</v>
      </c>
      <c r="B12" s="2" t="s">
        <v>36</v>
      </c>
      <c r="C12" s="11">
        <v>43818.579027777778</v>
      </c>
      <c r="D12" s="12">
        <v>44377</v>
      </c>
      <c r="E12" s="13">
        <v>0.45796064400715564</v>
      </c>
      <c r="F12" s="14">
        <v>26324</v>
      </c>
      <c r="G12" s="14">
        <v>26324</v>
      </c>
      <c r="H12" s="14">
        <v>3034</v>
      </c>
      <c r="I12" s="13">
        <f t="shared" ref="I12:I74" si="1">IFERROR(H12/G12,"")</f>
        <v>0.11525604011548397</v>
      </c>
    </row>
    <row r="13" spans="1:9" x14ac:dyDescent="0.2">
      <c r="A13" s="1">
        <f t="shared" si="0"/>
        <v>4</v>
      </c>
      <c r="B13" s="2" t="s">
        <v>19</v>
      </c>
      <c r="C13" s="11">
        <v>42957.454988425925</v>
      </c>
      <c r="D13" s="12">
        <v>44809</v>
      </c>
      <c r="E13" s="13">
        <v>0.60313174946004322</v>
      </c>
      <c r="F13" s="14">
        <v>2325960.2999999998</v>
      </c>
      <c r="G13" s="14">
        <v>2325960.2999999998</v>
      </c>
      <c r="H13" s="14">
        <v>2432164</v>
      </c>
      <c r="I13" s="13">
        <f t="shared" si="1"/>
        <v>1.045660151637154</v>
      </c>
    </row>
    <row r="14" spans="1:9" x14ac:dyDescent="0.2">
      <c r="A14" s="1">
        <f t="shared" si="0"/>
        <v>5</v>
      </c>
      <c r="B14" s="2" t="s">
        <v>21</v>
      </c>
      <c r="C14" s="11">
        <v>42958.447118055556</v>
      </c>
      <c r="D14" s="12">
        <v>44075</v>
      </c>
      <c r="E14" s="13">
        <v>0.99910474485228296</v>
      </c>
      <c r="F14" s="14">
        <v>117210.08</v>
      </c>
      <c r="G14" s="14">
        <v>117210.08</v>
      </c>
      <c r="H14" s="14">
        <v>167608</v>
      </c>
      <c r="I14" s="13">
        <f t="shared" si="1"/>
        <v>1.429979401089053</v>
      </c>
    </row>
    <row r="15" spans="1:9" x14ac:dyDescent="0.2">
      <c r="A15" s="1">
        <f t="shared" si="0"/>
        <v>6</v>
      </c>
      <c r="B15" s="2" t="s">
        <v>37</v>
      </c>
      <c r="C15" s="11">
        <v>43522.642384259256</v>
      </c>
      <c r="D15" s="12">
        <v>43800</v>
      </c>
      <c r="E15" s="13">
        <v>1</v>
      </c>
      <c r="F15" s="14">
        <v>60858</v>
      </c>
      <c r="G15" s="14">
        <v>60858</v>
      </c>
      <c r="H15" s="14">
        <v>67908</v>
      </c>
      <c r="I15" s="13">
        <f t="shared" si="1"/>
        <v>1.1158434388248053</v>
      </c>
    </row>
    <row r="16" spans="1:9" x14ac:dyDescent="0.2">
      <c r="A16" s="1">
        <f t="shared" si="0"/>
        <v>7</v>
      </c>
      <c r="B16" s="2" t="s">
        <v>38</v>
      </c>
      <c r="C16" s="11">
        <v>43686.547569444447</v>
      </c>
      <c r="D16" s="12">
        <v>44165</v>
      </c>
      <c r="E16" s="13">
        <v>0.8100208768267223</v>
      </c>
      <c r="F16" s="14">
        <v>64259</v>
      </c>
      <c r="G16" s="14">
        <v>64259</v>
      </c>
      <c r="H16" s="14">
        <v>11228</v>
      </c>
      <c r="I16" s="13">
        <f t="shared" si="1"/>
        <v>0.17473038796121945</v>
      </c>
    </row>
    <row r="17" spans="1:9" x14ac:dyDescent="0.2">
      <c r="A17" s="1">
        <f t="shared" si="0"/>
        <v>8</v>
      </c>
      <c r="B17" s="2" t="s">
        <v>39</v>
      </c>
      <c r="C17" s="11">
        <v>43817.643680555557</v>
      </c>
      <c r="D17" s="12">
        <v>44560</v>
      </c>
      <c r="E17" s="13">
        <v>0.34589502018842533</v>
      </c>
      <c r="F17" s="14">
        <v>190631</v>
      </c>
      <c r="G17" s="14">
        <v>190631</v>
      </c>
      <c r="H17" s="14">
        <v>67986</v>
      </c>
      <c r="I17" s="13">
        <f t="shared" si="1"/>
        <v>0.35663664356794017</v>
      </c>
    </row>
    <row r="18" spans="1:9" x14ac:dyDescent="0.2">
      <c r="A18" s="1">
        <f t="shared" si="0"/>
        <v>9</v>
      </c>
      <c r="B18" s="2" t="s">
        <v>40</v>
      </c>
      <c r="C18" s="11">
        <v>43835.112083333333</v>
      </c>
      <c r="D18" s="12">
        <v>44469</v>
      </c>
      <c r="E18" s="13">
        <v>0.37697160883280756</v>
      </c>
      <c r="F18" s="14">
        <v>3390200</v>
      </c>
      <c r="G18" s="14">
        <v>10253358</v>
      </c>
      <c r="H18" s="14">
        <v>450790</v>
      </c>
      <c r="I18" s="13">
        <f t="shared" si="1"/>
        <v>4.3965108796552313E-2</v>
      </c>
    </row>
    <row r="19" spans="1:9" x14ac:dyDescent="0.2">
      <c r="A19" s="1">
        <f t="shared" si="0"/>
        <v>10</v>
      </c>
      <c r="B19" s="2" t="s">
        <v>41</v>
      </c>
      <c r="C19" s="11">
        <v>43857.341782407406</v>
      </c>
      <c r="D19" s="12">
        <v>44469</v>
      </c>
      <c r="E19" s="13">
        <v>0.35457516339869283</v>
      </c>
      <c r="F19" s="14">
        <v>8542</v>
      </c>
      <c r="G19" s="14">
        <v>26306</v>
      </c>
      <c r="H19" s="14">
        <v>6586</v>
      </c>
      <c r="I19" s="13">
        <f t="shared" si="1"/>
        <v>0.25036113434197521</v>
      </c>
    </row>
    <row r="20" spans="1:9" x14ac:dyDescent="0.2">
      <c r="A20" s="1">
        <f t="shared" si="0"/>
        <v>11</v>
      </c>
      <c r="B20" s="2" t="s">
        <v>42</v>
      </c>
      <c r="C20" s="11">
        <v>43859.672673611109</v>
      </c>
      <c r="D20" s="12">
        <v>44561</v>
      </c>
      <c r="E20" s="13">
        <v>0.30626780626780625</v>
      </c>
      <c r="F20" s="14">
        <v>8542</v>
      </c>
      <c r="G20" s="14">
        <v>13742</v>
      </c>
      <c r="H20" s="14">
        <v>6853</v>
      </c>
      <c r="I20" s="13">
        <f t="shared" si="1"/>
        <v>0.49869014699461506</v>
      </c>
    </row>
    <row r="21" spans="1:9" x14ac:dyDescent="0.2">
      <c r="A21" s="1">
        <f t="shared" si="0"/>
        <v>12</v>
      </c>
      <c r="B21" s="2" t="s">
        <v>43</v>
      </c>
      <c r="C21" s="11">
        <v>43810.336655092593</v>
      </c>
      <c r="D21" s="12">
        <v>44742</v>
      </c>
      <c r="E21" s="13">
        <v>0.2832618025751073</v>
      </c>
      <c r="F21" s="14">
        <v>75995</v>
      </c>
      <c r="G21" s="14">
        <v>75995</v>
      </c>
      <c r="H21" s="14">
        <v>90</v>
      </c>
      <c r="I21" s="13">
        <f t="shared" si="1"/>
        <v>1.1842884400289492E-3</v>
      </c>
    </row>
    <row r="22" spans="1:9" x14ac:dyDescent="0.2">
      <c r="A22" s="1">
        <f t="shared" si="0"/>
        <v>13</v>
      </c>
      <c r="B22" s="2" t="s">
        <v>22</v>
      </c>
      <c r="C22" s="11">
        <v>39630</v>
      </c>
      <c r="D22" s="12">
        <v>44196</v>
      </c>
      <c r="E22" s="13">
        <v>0.97328077091546206</v>
      </c>
      <c r="F22" s="14">
        <v>0</v>
      </c>
      <c r="G22" s="14">
        <v>0</v>
      </c>
      <c r="H22" s="14">
        <v>823</v>
      </c>
      <c r="I22" s="13" t="str">
        <f t="shared" si="1"/>
        <v/>
      </c>
    </row>
    <row r="23" spans="1:9" x14ac:dyDescent="0.2">
      <c r="A23" s="1">
        <f t="shared" si="0"/>
        <v>14</v>
      </c>
      <c r="B23" s="2" t="s">
        <v>44</v>
      </c>
      <c r="C23" s="11">
        <v>42836.638136574074</v>
      </c>
      <c r="D23" s="12">
        <v>44012</v>
      </c>
      <c r="E23" s="13">
        <v>1</v>
      </c>
      <c r="F23" s="14">
        <v>149205</v>
      </c>
      <c r="G23" s="14">
        <v>149205</v>
      </c>
      <c r="H23" s="14">
        <v>251423</v>
      </c>
      <c r="I23" s="13">
        <f t="shared" si="1"/>
        <v>1.6850842800174257</v>
      </c>
    </row>
    <row r="24" spans="1:9" x14ac:dyDescent="0.2">
      <c r="A24" s="1">
        <f t="shared" si="0"/>
        <v>15</v>
      </c>
      <c r="B24" s="2" t="s">
        <v>23</v>
      </c>
      <c r="C24" s="11">
        <v>42955.404710648145</v>
      </c>
      <c r="D24" s="12">
        <v>43677</v>
      </c>
      <c r="E24" s="13">
        <v>1</v>
      </c>
      <c r="F24" s="14">
        <v>133026</v>
      </c>
      <c r="G24" s="14">
        <v>133026</v>
      </c>
      <c r="H24" s="14">
        <v>-10619</v>
      </c>
      <c r="I24" s="13">
        <f t="shared" si="1"/>
        <v>-7.9826500082690599E-2</v>
      </c>
    </row>
    <row r="25" spans="1:9" x14ac:dyDescent="0.2">
      <c r="A25" s="1">
        <f t="shared" si="0"/>
        <v>16</v>
      </c>
      <c r="B25" s="2" t="s">
        <v>45</v>
      </c>
      <c r="C25" s="11">
        <v>43784.303368055553</v>
      </c>
      <c r="D25" s="12">
        <v>44547</v>
      </c>
      <c r="E25" s="13">
        <v>0.38007863695937089</v>
      </c>
      <c r="F25" s="14">
        <v>133026</v>
      </c>
      <c r="G25" s="14">
        <v>133026</v>
      </c>
      <c r="H25" s="14">
        <v>89187</v>
      </c>
      <c r="I25" s="13">
        <f t="shared" si="1"/>
        <v>0.67044788236886022</v>
      </c>
    </row>
    <row r="26" spans="1:9" x14ac:dyDescent="0.2">
      <c r="A26" s="1">
        <f t="shared" si="0"/>
        <v>17</v>
      </c>
      <c r="B26" s="2" t="s">
        <v>46</v>
      </c>
      <c r="C26" s="11">
        <v>42824.714814814812</v>
      </c>
      <c r="D26" s="12">
        <v>44286</v>
      </c>
      <c r="E26" s="13">
        <v>0.85499316005471959</v>
      </c>
      <c r="F26" s="14">
        <v>853149</v>
      </c>
      <c r="G26" s="14">
        <v>853149</v>
      </c>
      <c r="H26" s="14">
        <v>729709</v>
      </c>
      <c r="I26" s="13">
        <f t="shared" si="1"/>
        <v>0.85531249523822916</v>
      </c>
    </row>
    <row r="27" spans="1:9" x14ac:dyDescent="0.2">
      <c r="A27" s="1">
        <f t="shared" si="0"/>
        <v>18</v>
      </c>
      <c r="B27" s="2" t="s">
        <v>47</v>
      </c>
      <c r="C27" s="11">
        <v>42907.483807870369</v>
      </c>
      <c r="D27" s="12">
        <v>44145</v>
      </c>
      <c r="E27" s="13">
        <v>0.9426494345718901</v>
      </c>
      <c r="F27" s="14">
        <v>94588</v>
      </c>
      <c r="G27" s="14">
        <v>94588</v>
      </c>
      <c r="H27" s="14">
        <v>154537</v>
      </c>
      <c r="I27" s="13">
        <f t="shared" si="1"/>
        <v>1.6337907556983973</v>
      </c>
    </row>
    <row r="28" spans="1:9" x14ac:dyDescent="0.2">
      <c r="A28" s="1">
        <f t="shared" si="0"/>
        <v>19</v>
      </c>
      <c r="B28" s="2" t="s">
        <v>48</v>
      </c>
      <c r="C28" s="11">
        <v>42916.42019675926</v>
      </c>
      <c r="D28" s="12">
        <v>43769</v>
      </c>
      <c r="E28" s="13">
        <v>1</v>
      </c>
      <c r="F28" s="14">
        <v>28617</v>
      </c>
      <c r="G28" s="14">
        <v>28617</v>
      </c>
      <c r="H28" s="14">
        <v>16959</v>
      </c>
      <c r="I28" s="13">
        <f t="shared" si="1"/>
        <v>0.59261977146451406</v>
      </c>
    </row>
    <row r="29" spans="1:9" x14ac:dyDescent="0.2">
      <c r="A29" s="1">
        <f t="shared" si="0"/>
        <v>20</v>
      </c>
      <c r="B29" s="2" t="s">
        <v>49</v>
      </c>
      <c r="C29" s="11">
        <v>43452.617094907408</v>
      </c>
      <c r="D29" s="12">
        <v>44196</v>
      </c>
      <c r="E29" s="13">
        <v>0.83602150537634412</v>
      </c>
      <c r="F29" s="14">
        <v>224469</v>
      </c>
      <c r="G29" s="14">
        <v>224469</v>
      </c>
      <c r="H29" s="14">
        <v>70604</v>
      </c>
      <c r="I29" s="13">
        <f t="shared" si="1"/>
        <v>0.31453786491675911</v>
      </c>
    </row>
    <row r="30" spans="1:9" x14ac:dyDescent="0.2">
      <c r="A30" s="1">
        <f t="shared" si="0"/>
        <v>21</v>
      </c>
      <c r="B30" s="2" t="s">
        <v>50</v>
      </c>
      <c r="C30" s="11">
        <v>43241.659537037034</v>
      </c>
      <c r="D30" s="12">
        <v>43800</v>
      </c>
      <c r="E30" s="13">
        <v>1</v>
      </c>
      <c r="F30" s="14">
        <v>513619</v>
      </c>
      <c r="G30" s="14">
        <v>513619</v>
      </c>
      <c r="H30" s="14">
        <v>48512</v>
      </c>
      <c r="I30" s="13">
        <f t="shared" si="1"/>
        <v>9.4451334549539634E-2</v>
      </c>
    </row>
    <row r="31" spans="1:9" x14ac:dyDescent="0.2">
      <c r="A31" s="1">
        <f t="shared" si="0"/>
        <v>22</v>
      </c>
      <c r="B31" s="2" t="s">
        <v>51</v>
      </c>
      <c r="C31" s="11">
        <v>43270.471145833333</v>
      </c>
      <c r="D31" s="12">
        <v>43921</v>
      </c>
      <c r="E31" s="13">
        <v>1</v>
      </c>
      <c r="F31" s="14">
        <v>25853</v>
      </c>
      <c r="G31" s="14">
        <v>120205</v>
      </c>
      <c r="H31" s="14">
        <v>51269</v>
      </c>
      <c r="I31" s="13">
        <f t="shared" si="1"/>
        <v>0.42651304022295244</v>
      </c>
    </row>
    <row r="32" spans="1:9" x14ac:dyDescent="0.2">
      <c r="A32" s="1">
        <f t="shared" si="0"/>
        <v>23</v>
      </c>
      <c r="B32" s="2" t="s">
        <v>52</v>
      </c>
      <c r="C32" s="11">
        <v>43383.482476851852</v>
      </c>
      <c r="D32" s="12">
        <v>43848</v>
      </c>
      <c r="E32" s="13">
        <v>1</v>
      </c>
      <c r="F32" s="14">
        <v>37076</v>
      </c>
      <c r="G32" s="14">
        <v>37076</v>
      </c>
      <c r="H32" s="14">
        <v>35461</v>
      </c>
      <c r="I32" s="13">
        <f t="shared" si="1"/>
        <v>0.95644082425288601</v>
      </c>
    </row>
    <row r="33" spans="1:9" x14ac:dyDescent="0.2">
      <c r="A33" s="1">
        <f t="shared" si="0"/>
        <v>24</v>
      </c>
      <c r="B33" s="2" t="s">
        <v>53</v>
      </c>
      <c r="C33" s="11">
        <v>43440.622685185182</v>
      </c>
      <c r="D33" s="12">
        <v>43982</v>
      </c>
      <c r="E33" s="13">
        <v>1</v>
      </c>
      <c r="F33" s="14">
        <v>120205</v>
      </c>
      <c r="G33" s="14">
        <v>120205</v>
      </c>
      <c r="H33" s="14">
        <v>82278</v>
      </c>
      <c r="I33" s="13">
        <f t="shared" si="1"/>
        <v>0.68448067884031449</v>
      </c>
    </row>
    <row r="34" spans="1:9" x14ac:dyDescent="0.2">
      <c r="A34" s="1">
        <f t="shared" si="0"/>
        <v>25</v>
      </c>
      <c r="B34" s="2" t="s">
        <v>54</v>
      </c>
      <c r="C34" s="11">
        <v>43868.325428240743</v>
      </c>
      <c r="D34" s="12">
        <v>44286</v>
      </c>
      <c r="E34" s="13">
        <v>0.49282296650717705</v>
      </c>
      <c r="F34" s="14">
        <v>87832</v>
      </c>
      <c r="G34" s="14">
        <v>87832</v>
      </c>
      <c r="H34" s="14">
        <v>42481</v>
      </c>
      <c r="I34" s="13">
        <f t="shared" si="1"/>
        <v>0.48366199107386831</v>
      </c>
    </row>
    <row r="35" spans="1:9" x14ac:dyDescent="0.2">
      <c r="A35" s="1">
        <f t="shared" si="0"/>
        <v>26</v>
      </c>
      <c r="B35" s="2" t="s">
        <v>55</v>
      </c>
      <c r="C35" s="11">
        <v>43850.363703703704</v>
      </c>
      <c r="D35" s="12">
        <v>44355</v>
      </c>
      <c r="E35" s="13">
        <v>0.44356435643564357</v>
      </c>
      <c r="F35" s="14">
        <v>36572</v>
      </c>
      <c r="G35" s="14">
        <v>36572</v>
      </c>
      <c r="H35" s="14">
        <v>1671</v>
      </c>
      <c r="I35" s="13">
        <f t="shared" si="1"/>
        <v>4.5690692332932298E-2</v>
      </c>
    </row>
    <row r="36" spans="1:9" x14ac:dyDescent="0.2">
      <c r="A36" s="1">
        <f t="shared" si="0"/>
        <v>27</v>
      </c>
      <c r="B36" s="2" t="s">
        <v>56</v>
      </c>
      <c r="C36" s="11">
        <v>43850.456423611111</v>
      </c>
      <c r="D36" s="12">
        <v>44355</v>
      </c>
      <c r="E36" s="13">
        <v>0.44356435643564357</v>
      </c>
      <c r="F36" s="14">
        <v>229288</v>
      </c>
      <c r="G36" s="14">
        <v>229288</v>
      </c>
      <c r="H36" s="14">
        <v>1057</v>
      </c>
      <c r="I36" s="13">
        <f t="shared" si="1"/>
        <v>4.6099228917344127E-3</v>
      </c>
    </row>
    <row r="37" spans="1:9" x14ac:dyDescent="0.2">
      <c r="A37" s="1">
        <f t="shared" si="0"/>
        <v>28</v>
      </c>
      <c r="B37" s="2" t="s">
        <v>57</v>
      </c>
      <c r="C37" s="11">
        <v>43748.60429398148</v>
      </c>
      <c r="D37" s="12">
        <v>44196</v>
      </c>
      <c r="E37" s="13">
        <v>0.7276785714285714</v>
      </c>
      <c r="F37" s="14">
        <v>403995</v>
      </c>
      <c r="G37" s="14">
        <v>403995</v>
      </c>
      <c r="H37" s="14">
        <v>432208</v>
      </c>
      <c r="I37" s="13">
        <f t="shared" si="1"/>
        <v>1.0698350227106772</v>
      </c>
    </row>
    <row r="38" spans="1:9" x14ac:dyDescent="0.2">
      <c r="A38" s="1">
        <f t="shared" si="0"/>
        <v>29</v>
      </c>
      <c r="B38" s="2" t="s">
        <v>58</v>
      </c>
      <c r="C38" s="11">
        <v>43446.750891203701</v>
      </c>
      <c r="D38" s="12">
        <v>43796</v>
      </c>
      <c r="E38" s="13">
        <v>1</v>
      </c>
      <c r="F38" s="14">
        <v>27834.240000000002</v>
      </c>
      <c r="G38" s="14">
        <v>64213.24</v>
      </c>
      <c r="H38" s="14">
        <v>22097</v>
      </c>
      <c r="I38" s="13">
        <f t="shared" si="1"/>
        <v>0.34411906329598074</v>
      </c>
    </row>
    <row r="39" spans="1:9" x14ac:dyDescent="0.2">
      <c r="A39" s="1">
        <f t="shared" si="0"/>
        <v>30</v>
      </c>
      <c r="B39" s="2" t="s">
        <v>59</v>
      </c>
      <c r="C39" s="11">
        <v>43545.584062499998</v>
      </c>
      <c r="D39" s="12">
        <v>43665</v>
      </c>
      <c r="E39" s="13">
        <v>1</v>
      </c>
      <c r="F39" s="14">
        <v>165436</v>
      </c>
      <c r="G39" s="14">
        <v>365844.57</v>
      </c>
      <c r="H39" s="14">
        <v>414221</v>
      </c>
      <c r="I39" s="13">
        <f t="shared" si="1"/>
        <v>1.1322321935788195</v>
      </c>
    </row>
    <row r="40" spans="1:9" x14ac:dyDescent="0.2">
      <c r="A40" s="1">
        <f t="shared" si="0"/>
        <v>31</v>
      </c>
      <c r="B40" s="2" t="s">
        <v>60</v>
      </c>
      <c r="C40" s="11">
        <v>43479.417557870373</v>
      </c>
      <c r="D40" s="12">
        <v>43672</v>
      </c>
      <c r="E40" s="13">
        <v>1</v>
      </c>
      <c r="F40" s="14">
        <v>84022.09</v>
      </c>
      <c r="G40" s="14">
        <v>84022.09</v>
      </c>
      <c r="H40" s="14">
        <v>277359</v>
      </c>
      <c r="I40" s="13">
        <f t="shared" si="1"/>
        <v>3.3010247662251677</v>
      </c>
    </row>
    <row r="41" spans="1:9" x14ac:dyDescent="0.2">
      <c r="A41" s="1">
        <f t="shared" si="0"/>
        <v>32</v>
      </c>
      <c r="B41" s="2" t="s">
        <v>61</v>
      </c>
      <c r="C41" s="11">
        <v>43677.584178240744</v>
      </c>
      <c r="D41" s="12">
        <v>43749</v>
      </c>
      <c r="E41" s="13">
        <v>1</v>
      </c>
      <c r="F41" s="14">
        <v>119350.5</v>
      </c>
      <c r="G41" s="14">
        <v>119350.5</v>
      </c>
      <c r="H41" s="14">
        <v>369227</v>
      </c>
      <c r="I41" s="13">
        <f t="shared" si="1"/>
        <v>3.0936359713616617</v>
      </c>
    </row>
    <row r="42" spans="1:9" x14ac:dyDescent="0.2">
      <c r="A42" s="1">
        <f t="shared" si="0"/>
        <v>33</v>
      </c>
      <c r="B42" s="2" t="s">
        <v>62</v>
      </c>
      <c r="C42" s="11">
        <v>43662.417905092596</v>
      </c>
      <c r="D42" s="12">
        <v>43721</v>
      </c>
      <c r="E42" s="13">
        <v>1</v>
      </c>
      <c r="F42" s="14">
        <v>84922.63</v>
      </c>
      <c r="G42" s="14">
        <v>112220.53</v>
      </c>
      <c r="H42" s="14">
        <v>15846</v>
      </c>
      <c r="I42" s="13">
        <f t="shared" si="1"/>
        <v>0.14120410944414538</v>
      </c>
    </row>
    <row r="43" spans="1:9" x14ac:dyDescent="0.2">
      <c r="A43" s="1">
        <f t="shared" si="0"/>
        <v>34</v>
      </c>
      <c r="B43" s="2" t="s">
        <v>63</v>
      </c>
      <c r="C43" s="11">
        <v>43123.847199074073</v>
      </c>
      <c r="D43" s="12">
        <v>43369</v>
      </c>
      <c r="E43" s="13">
        <v>1</v>
      </c>
      <c r="F43" s="14">
        <v>57170.82</v>
      </c>
      <c r="G43" s="14">
        <v>182903.74</v>
      </c>
      <c r="H43" s="14">
        <v>353160</v>
      </c>
      <c r="I43" s="13">
        <f t="shared" si="1"/>
        <v>1.9308517146778956</v>
      </c>
    </row>
    <row r="44" spans="1:9" x14ac:dyDescent="0.2">
      <c r="A44" s="1">
        <f t="shared" si="0"/>
        <v>35</v>
      </c>
      <c r="B44" s="2" t="s">
        <v>64</v>
      </c>
      <c r="C44" s="11">
        <v>43503.417766203704</v>
      </c>
      <c r="D44" s="12">
        <v>43544</v>
      </c>
      <c r="E44" s="13">
        <v>1</v>
      </c>
      <c r="F44" s="14">
        <v>41137.040000000001</v>
      </c>
      <c r="G44" s="14">
        <v>41137.040000000001</v>
      </c>
      <c r="H44" s="14">
        <v>74540</v>
      </c>
      <c r="I44" s="13">
        <f t="shared" si="1"/>
        <v>1.8119923066900292</v>
      </c>
    </row>
    <row r="45" spans="1:9" x14ac:dyDescent="0.2">
      <c r="A45" s="1">
        <f t="shared" si="0"/>
        <v>36</v>
      </c>
      <c r="B45" s="2" t="s">
        <v>65</v>
      </c>
      <c r="C45" s="11">
        <v>43642.584282407406</v>
      </c>
      <c r="D45" s="12">
        <v>43693</v>
      </c>
      <c r="E45" s="13">
        <v>1</v>
      </c>
      <c r="F45" s="14">
        <v>24358.58</v>
      </c>
      <c r="G45" s="14">
        <v>46479.42</v>
      </c>
      <c r="H45" s="14">
        <v>34706</v>
      </c>
      <c r="I45" s="13">
        <f t="shared" si="1"/>
        <v>0.74669606462387017</v>
      </c>
    </row>
    <row r="46" spans="1:9" x14ac:dyDescent="0.2">
      <c r="A46" s="1">
        <f t="shared" si="0"/>
        <v>37</v>
      </c>
      <c r="B46" s="2" t="s">
        <v>66</v>
      </c>
      <c r="C46" s="11">
        <v>43643.41783564815</v>
      </c>
      <c r="D46" s="12">
        <v>43735</v>
      </c>
      <c r="E46" s="13">
        <v>1</v>
      </c>
      <c r="F46" s="14">
        <v>117515.64</v>
      </c>
      <c r="G46" s="14">
        <v>147466.28</v>
      </c>
      <c r="H46" s="14">
        <v>258523</v>
      </c>
      <c r="I46" s="13">
        <f t="shared" si="1"/>
        <v>1.7530990813628715</v>
      </c>
    </row>
    <row r="47" spans="1:9" x14ac:dyDescent="0.2">
      <c r="A47" s="1">
        <f t="shared" si="0"/>
        <v>38</v>
      </c>
      <c r="B47" s="2" t="s">
        <v>67</v>
      </c>
      <c r="C47" s="11">
        <v>43679.584155092591</v>
      </c>
      <c r="D47" s="12">
        <v>44089</v>
      </c>
      <c r="E47" s="13">
        <v>0.96341463414634143</v>
      </c>
      <c r="F47" s="14">
        <v>70969.100000000006</v>
      </c>
      <c r="G47" s="14">
        <v>70969.100000000006</v>
      </c>
      <c r="H47" s="14">
        <v>378355</v>
      </c>
      <c r="I47" s="13">
        <f t="shared" si="1"/>
        <v>5.3312638880865046</v>
      </c>
    </row>
    <row r="48" spans="1:9" x14ac:dyDescent="0.2">
      <c r="A48" s="1">
        <f t="shared" si="0"/>
        <v>39</v>
      </c>
      <c r="B48" s="2" t="s">
        <v>68</v>
      </c>
      <c r="C48" s="11">
        <v>43866.418298611112</v>
      </c>
      <c r="D48" s="12">
        <v>43959</v>
      </c>
      <c r="E48" s="13">
        <v>1</v>
      </c>
      <c r="F48" s="14">
        <v>147505.69</v>
      </c>
      <c r="G48" s="14">
        <v>147505.69</v>
      </c>
      <c r="H48" s="14">
        <v>575005</v>
      </c>
      <c r="I48" s="13">
        <f t="shared" si="1"/>
        <v>3.8981886054700667</v>
      </c>
    </row>
    <row r="49" spans="1:9" x14ac:dyDescent="0.2">
      <c r="A49" s="1">
        <f t="shared" si="0"/>
        <v>40</v>
      </c>
      <c r="B49" s="2" t="s">
        <v>69</v>
      </c>
      <c r="C49" s="11">
        <v>43664.750856481478</v>
      </c>
      <c r="D49" s="12">
        <v>43728</v>
      </c>
      <c r="E49" s="13">
        <v>1</v>
      </c>
      <c r="F49" s="14">
        <v>23842.87</v>
      </c>
      <c r="G49" s="14">
        <v>54541.9</v>
      </c>
      <c r="H49" s="14">
        <v>28086</v>
      </c>
      <c r="I49" s="13">
        <f t="shared" si="1"/>
        <v>0.51494355715514128</v>
      </c>
    </row>
    <row r="50" spans="1:9" x14ac:dyDescent="0.2">
      <c r="A50" s="1">
        <f t="shared" si="0"/>
        <v>41</v>
      </c>
      <c r="B50" s="2" t="s">
        <v>70</v>
      </c>
      <c r="C50" s="11">
        <v>43606.750914351855</v>
      </c>
      <c r="D50" s="12">
        <v>43679</v>
      </c>
      <c r="E50" s="13">
        <v>1</v>
      </c>
      <c r="F50" s="14">
        <v>21151</v>
      </c>
      <c r="G50" s="14">
        <v>43437.770000000004</v>
      </c>
      <c r="H50" s="14">
        <v>37156</v>
      </c>
      <c r="I50" s="13">
        <f t="shared" si="1"/>
        <v>0.85538461113450337</v>
      </c>
    </row>
    <row r="51" spans="1:9" x14ac:dyDescent="0.2">
      <c r="A51" s="1">
        <f t="shared" si="0"/>
        <v>42</v>
      </c>
      <c r="B51" s="2" t="s">
        <v>24</v>
      </c>
      <c r="C51" s="11">
        <v>43000.584224537037</v>
      </c>
      <c r="D51" s="12">
        <v>44561</v>
      </c>
      <c r="E51" s="13">
        <v>0.68802049967969248</v>
      </c>
      <c r="F51" s="14">
        <v>87907.040000000008</v>
      </c>
      <c r="G51" s="14">
        <v>54616.800000000003</v>
      </c>
      <c r="H51" s="14">
        <v>12382</v>
      </c>
      <c r="I51" s="13">
        <f t="shared" si="1"/>
        <v>0.22670680083783742</v>
      </c>
    </row>
    <row r="52" spans="1:9" x14ac:dyDescent="0.2">
      <c r="A52" s="1">
        <f t="shared" si="0"/>
        <v>43</v>
      </c>
      <c r="B52" s="2" t="s">
        <v>71</v>
      </c>
      <c r="C52" s="11">
        <v>43676.417673611111</v>
      </c>
      <c r="D52" s="12">
        <v>43798</v>
      </c>
      <c r="E52" s="13">
        <v>1</v>
      </c>
      <c r="F52" s="14">
        <v>44948.03</v>
      </c>
      <c r="G52" s="14">
        <v>44948.03</v>
      </c>
      <c r="H52" s="14">
        <v>240175</v>
      </c>
      <c r="I52" s="13">
        <f t="shared" si="1"/>
        <v>5.34339324771297</v>
      </c>
    </row>
    <row r="53" spans="1:9" x14ac:dyDescent="0.2">
      <c r="A53" s="1">
        <f t="shared" si="0"/>
        <v>44</v>
      </c>
      <c r="B53" s="2" t="s">
        <v>72</v>
      </c>
      <c r="C53" s="11">
        <v>43648.584236111114</v>
      </c>
      <c r="D53" s="12">
        <v>43721</v>
      </c>
      <c r="E53" s="13">
        <v>1</v>
      </c>
      <c r="F53" s="14">
        <v>28079.119999999999</v>
      </c>
      <c r="G53" s="14">
        <v>50615.9</v>
      </c>
      <c r="H53" s="14">
        <v>32354</v>
      </c>
      <c r="I53" s="13">
        <f t="shared" si="1"/>
        <v>0.63920625732230385</v>
      </c>
    </row>
    <row r="54" spans="1:9" x14ac:dyDescent="0.2">
      <c r="A54" s="1">
        <f t="shared" si="0"/>
        <v>45</v>
      </c>
      <c r="B54" s="2" t="s">
        <v>73</v>
      </c>
      <c r="C54" s="11">
        <v>43739.750578703701</v>
      </c>
      <c r="D54" s="12">
        <v>43930</v>
      </c>
      <c r="E54" s="13">
        <v>1</v>
      </c>
      <c r="F54" s="14">
        <v>25634.940000000002</v>
      </c>
      <c r="G54" s="14">
        <v>25634.940000000002</v>
      </c>
      <c r="H54" s="14">
        <v>25557</v>
      </c>
      <c r="I54" s="13">
        <f t="shared" si="1"/>
        <v>0.99695961839583003</v>
      </c>
    </row>
    <row r="55" spans="1:9" x14ac:dyDescent="0.2">
      <c r="A55" s="1">
        <f t="shared" si="0"/>
        <v>46</v>
      </c>
      <c r="B55" s="2" t="s">
        <v>74</v>
      </c>
      <c r="C55" s="11">
        <v>43738.417546296296</v>
      </c>
      <c r="D55" s="12">
        <v>43770</v>
      </c>
      <c r="E55" s="13">
        <v>1</v>
      </c>
      <c r="F55" s="14">
        <v>1779.49</v>
      </c>
      <c r="G55" s="14">
        <v>35185</v>
      </c>
      <c r="H55" s="14">
        <v>5552</v>
      </c>
      <c r="I55" s="13">
        <f t="shared" si="1"/>
        <v>0.15779451470797215</v>
      </c>
    </row>
    <row r="56" spans="1:9" x14ac:dyDescent="0.2">
      <c r="A56" s="1">
        <f t="shared" si="0"/>
        <v>47</v>
      </c>
      <c r="B56" s="2" t="s">
        <v>75</v>
      </c>
      <c r="C56" s="11">
        <v>43679.584155092591</v>
      </c>
      <c r="D56" s="12">
        <v>44089</v>
      </c>
      <c r="E56" s="13">
        <v>0.96341463414634143</v>
      </c>
      <c r="F56" s="14">
        <v>7616.99</v>
      </c>
      <c r="G56" s="14">
        <v>7616.99</v>
      </c>
      <c r="H56" s="14">
        <v>27090</v>
      </c>
      <c r="I56" s="13">
        <f t="shared" si="1"/>
        <v>3.5565229834882284</v>
      </c>
    </row>
    <row r="57" spans="1:9" x14ac:dyDescent="0.2">
      <c r="A57" s="1">
        <f t="shared" si="0"/>
        <v>48</v>
      </c>
      <c r="B57" s="2" t="s">
        <v>76</v>
      </c>
      <c r="C57" s="11">
        <v>43739.584050925929</v>
      </c>
      <c r="D57" s="12">
        <v>43784</v>
      </c>
      <c r="E57" s="13">
        <v>1</v>
      </c>
      <c r="F57" s="14">
        <v>732.05000000000007</v>
      </c>
      <c r="G57" s="14">
        <v>13325</v>
      </c>
      <c r="H57" s="14">
        <v>3285</v>
      </c>
      <c r="I57" s="13">
        <f t="shared" si="1"/>
        <v>0.24652908067542215</v>
      </c>
    </row>
    <row r="58" spans="1:9" x14ac:dyDescent="0.2">
      <c r="A58" s="1">
        <f t="shared" si="0"/>
        <v>49</v>
      </c>
      <c r="B58" s="2" t="s">
        <v>77</v>
      </c>
      <c r="C58" s="11">
        <v>43818.41741898148</v>
      </c>
      <c r="D58" s="12">
        <v>44106</v>
      </c>
      <c r="E58" s="13">
        <v>0.88888888888888884</v>
      </c>
      <c r="F58" s="14">
        <v>43704.39</v>
      </c>
      <c r="G58" s="14">
        <v>52790</v>
      </c>
      <c r="H58" s="14">
        <v>37037</v>
      </c>
      <c r="I58" s="13">
        <f t="shared" si="1"/>
        <v>0.70159121045652584</v>
      </c>
    </row>
    <row r="59" spans="1:9" x14ac:dyDescent="0.2">
      <c r="A59" s="1">
        <f t="shared" si="0"/>
        <v>50</v>
      </c>
      <c r="B59" s="2" t="s">
        <v>78</v>
      </c>
      <c r="C59" s="11">
        <v>43084.584247685183</v>
      </c>
      <c r="D59" s="12">
        <v>44196</v>
      </c>
      <c r="E59" s="13">
        <v>0.89028776978417268</v>
      </c>
      <c r="F59" s="14">
        <v>43660.93</v>
      </c>
      <c r="G59" s="14">
        <v>106314.24000000001</v>
      </c>
      <c r="H59" s="14">
        <v>59193</v>
      </c>
      <c r="I59" s="13">
        <f t="shared" si="1"/>
        <v>0.55677395615112324</v>
      </c>
    </row>
    <row r="60" spans="1:9" x14ac:dyDescent="0.2">
      <c r="A60" s="1">
        <f t="shared" si="0"/>
        <v>51</v>
      </c>
      <c r="B60" s="2" t="s">
        <v>79</v>
      </c>
      <c r="C60" s="11">
        <v>43110.751284722224</v>
      </c>
      <c r="D60" s="12">
        <v>44355</v>
      </c>
      <c r="E60" s="13">
        <v>0.77429718875502007</v>
      </c>
      <c r="F60" s="14">
        <v>43953.520000000004</v>
      </c>
      <c r="G60" s="14">
        <v>43660.93</v>
      </c>
      <c r="H60" s="14">
        <v>76621</v>
      </c>
      <c r="I60" s="13">
        <f t="shared" si="1"/>
        <v>1.7549099389316718</v>
      </c>
    </row>
    <row r="61" spans="1:9" x14ac:dyDescent="0.2">
      <c r="A61" s="1">
        <f t="shared" si="0"/>
        <v>52</v>
      </c>
      <c r="B61" s="2" t="s">
        <v>80</v>
      </c>
      <c r="C61" s="11">
        <v>43194.417604166665</v>
      </c>
      <c r="D61" s="12">
        <v>44196</v>
      </c>
      <c r="E61" s="13">
        <v>0.8782435129740519</v>
      </c>
      <c r="F61" s="14">
        <v>43660.93</v>
      </c>
      <c r="G61" s="14">
        <v>139842.23999999999</v>
      </c>
      <c r="H61" s="14">
        <v>29036</v>
      </c>
      <c r="I61" s="13">
        <f t="shared" si="1"/>
        <v>0.20763397382650622</v>
      </c>
    </row>
    <row r="62" spans="1:9" x14ac:dyDescent="0.2">
      <c r="A62" s="1">
        <f t="shared" si="0"/>
        <v>53</v>
      </c>
      <c r="B62" s="2" t="s">
        <v>81</v>
      </c>
      <c r="C62" s="11">
        <v>43196.752025462964</v>
      </c>
      <c r="D62" s="12">
        <v>43399</v>
      </c>
      <c r="E62" s="13">
        <v>1</v>
      </c>
      <c r="F62" s="14">
        <v>55108.78</v>
      </c>
      <c r="G62" s="14">
        <v>238847.13</v>
      </c>
      <c r="H62" s="14">
        <v>238643</v>
      </c>
      <c r="I62" s="13">
        <f t="shared" si="1"/>
        <v>0.99914535292929829</v>
      </c>
    </row>
    <row r="63" spans="1:9" x14ac:dyDescent="0.2">
      <c r="A63" s="1">
        <f t="shared" si="0"/>
        <v>54</v>
      </c>
      <c r="B63" s="2" t="s">
        <v>82</v>
      </c>
      <c r="C63" s="11">
        <v>43679.417650462965</v>
      </c>
      <c r="D63" s="12">
        <v>43890</v>
      </c>
      <c r="E63" s="13">
        <v>1</v>
      </c>
      <c r="F63" s="14">
        <v>50904.78</v>
      </c>
      <c r="G63" s="14">
        <v>50904.78</v>
      </c>
      <c r="H63" s="14">
        <v>169022</v>
      </c>
      <c r="I63" s="13">
        <f t="shared" si="1"/>
        <v>3.3203561630165184</v>
      </c>
    </row>
    <row r="64" spans="1:9" x14ac:dyDescent="0.2">
      <c r="A64" s="1">
        <f t="shared" si="0"/>
        <v>55</v>
      </c>
      <c r="B64" s="2" t="s">
        <v>83</v>
      </c>
      <c r="C64" s="11">
        <v>43194.584328703706</v>
      </c>
      <c r="D64" s="12">
        <v>43245</v>
      </c>
      <c r="E64" s="13">
        <v>1</v>
      </c>
      <c r="F64" s="14">
        <v>11456.17</v>
      </c>
      <c r="G64" s="14">
        <v>45950.78</v>
      </c>
      <c r="H64" s="14">
        <v>16531</v>
      </c>
      <c r="I64" s="13">
        <f t="shared" si="1"/>
        <v>0.35975450253510388</v>
      </c>
    </row>
    <row r="65" spans="1:9" x14ac:dyDescent="0.2">
      <c r="A65" s="1">
        <f t="shared" si="0"/>
        <v>56</v>
      </c>
      <c r="B65" s="2" t="s">
        <v>84</v>
      </c>
      <c r="C65" s="11">
        <v>43788.584247685183</v>
      </c>
      <c r="D65" s="12">
        <v>44196</v>
      </c>
      <c r="E65" s="13">
        <v>0.7009803921568627</v>
      </c>
      <c r="F65" s="14">
        <v>8604.8700000000008</v>
      </c>
      <c r="G65" s="14">
        <v>62696</v>
      </c>
      <c r="H65" s="14">
        <v>6812</v>
      </c>
      <c r="I65" s="13">
        <f t="shared" si="1"/>
        <v>0.10865126961847646</v>
      </c>
    </row>
    <row r="66" spans="1:9" x14ac:dyDescent="0.2">
      <c r="A66" s="1">
        <f t="shared" si="0"/>
        <v>57</v>
      </c>
      <c r="B66" s="2" t="s">
        <v>85</v>
      </c>
      <c r="C66" s="11">
        <v>43334.584803240738</v>
      </c>
      <c r="D66" s="12">
        <v>43378</v>
      </c>
      <c r="E66" s="13">
        <v>1</v>
      </c>
      <c r="F66" s="14">
        <v>80515.92</v>
      </c>
      <c r="G66" s="14">
        <v>95525.92</v>
      </c>
      <c r="H66" s="14">
        <v>101535</v>
      </c>
      <c r="I66" s="13">
        <f t="shared" si="1"/>
        <v>1.0629052303291087</v>
      </c>
    </row>
    <row r="67" spans="1:9" x14ac:dyDescent="0.2">
      <c r="A67" s="1">
        <f t="shared" si="0"/>
        <v>58</v>
      </c>
      <c r="B67" s="2" t="s">
        <v>86</v>
      </c>
      <c r="C67" s="11">
        <v>43545.584062499998</v>
      </c>
      <c r="D67" s="12">
        <v>44043</v>
      </c>
      <c r="E67" s="13">
        <v>1</v>
      </c>
      <c r="F67" s="14">
        <v>55267</v>
      </c>
      <c r="G67" s="14">
        <v>262006.08000000002</v>
      </c>
      <c r="H67" s="14">
        <v>40674</v>
      </c>
      <c r="I67" s="13">
        <f t="shared" si="1"/>
        <v>0.15524067227752883</v>
      </c>
    </row>
    <row r="68" spans="1:9" x14ac:dyDescent="0.2">
      <c r="A68" s="1">
        <f t="shared" si="0"/>
        <v>59</v>
      </c>
      <c r="B68" s="2" t="s">
        <v>87</v>
      </c>
      <c r="C68" s="11">
        <v>43265.584340277775</v>
      </c>
      <c r="D68" s="12">
        <v>43499</v>
      </c>
      <c r="E68" s="13">
        <v>1</v>
      </c>
      <c r="F68" s="14">
        <v>780.32</v>
      </c>
      <c r="G68" s="14">
        <v>126080.99</v>
      </c>
      <c r="H68" s="14">
        <v>368824</v>
      </c>
      <c r="I68" s="13">
        <f t="shared" si="1"/>
        <v>2.9252942890121658</v>
      </c>
    </row>
    <row r="69" spans="1:9" x14ac:dyDescent="0.2">
      <c r="A69" s="1">
        <f t="shared" si="0"/>
        <v>60</v>
      </c>
      <c r="B69" s="2" t="s">
        <v>88</v>
      </c>
      <c r="C69" s="11">
        <v>43367.584629629629</v>
      </c>
      <c r="D69" s="12">
        <v>43558</v>
      </c>
      <c r="E69" s="13">
        <v>1</v>
      </c>
      <c r="F69" s="14">
        <v>0</v>
      </c>
      <c r="G69" s="14">
        <v>0</v>
      </c>
      <c r="H69" s="14">
        <v>2377</v>
      </c>
      <c r="I69" s="13" t="str">
        <f t="shared" si="1"/>
        <v/>
      </c>
    </row>
    <row r="70" spans="1:9" x14ac:dyDescent="0.2">
      <c r="A70" s="1">
        <f t="shared" si="0"/>
        <v>61</v>
      </c>
      <c r="B70" s="2" t="s">
        <v>89</v>
      </c>
      <c r="C70" s="11">
        <v>43777.417569444442</v>
      </c>
      <c r="D70" s="12">
        <v>44404</v>
      </c>
      <c r="E70" s="13">
        <v>0.47368421052631576</v>
      </c>
      <c r="F70" s="14">
        <v>277825.33</v>
      </c>
      <c r="G70" s="14">
        <v>277825.33</v>
      </c>
      <c r="H70" s="14">
        <v>148557</v>
      </c>
      <c r="I70" s="13">
        <f t="shared" si="1"/>
        <v>0.53471366343738347</v>
      </c>
    </row>
    <row r="71" spans="1:9" x14ac:dyDescent="0.2">
      <c r="A71" s="1">
        <f t="shared" si="0"/>
        <v>62</v>
      </c>
      <c r="B71" s="2" t="s">
        <v>90</v>
      </c>
      <c r="C71" s="11">
        <v>43781.41747685185</v>
      </c>
      <c r="D71" s="12">
        <v>44134</v>
      </c>
      <c r="E71" s="13">
        <v>0.83002832861189801</v>
      </c>
      <c r="F71" s="14">
        <v>436724.68</v>
      </c>
      <c r="G71" s="14">
        <v>1413710</v>
      </c>
      <c r="H71" s="14">
        <v>140109</v>
      </c>
      <c r="I71" s="13">
        <f t="shared" si="1"/>
        <v>9.9107313381103623E-2</v>
      </c>
    </row>
    <row r="72" spans="1:9" x14ac:dyDescent="0.2">
      <c r="A72" s="1">
        <f t="shared" si="0"/>
        <v>63</v>
      </c>
      <c r="B72" s="2" t="s">
        <v>25</v>
      </c>
      <c r="C72" s="11">
        <v>40121</v>
      </c>
      <c r="D72" s="12">
        <v>55153</v>
      </c>
      <c r="E72" s="13">
        <v>0.26297232570516232</v>
      </c>
      <c r="F72" s="14">
        <v>0</v>
      </c>
      <c r="G72" s="14">
        <v>0</v>
      </c>
      <c r="H72" s="14">
        <v>225</v>
      </c>
      <c r="I72" s="13" t="str">
        <f t="shared" si="1"/>
        <v/>
      </c>
    </row>
    <row r="73" spans="1:9" x14ac:dyDescent="0.2">
      <c r="A73" s="1">
        <f t="shared" si="0"/>
        <v>64</v>
      </c>
      <c r="B73" s="2" t="s">
        <v>26</v>
      </c>
      <c r="C73" s="11">
        <v>40121</v>
      </c>
      <c r="D73" s="12">
        <v>55153</v>
      </c>
      <c r="E73" s="13">
        <v>0.26297232570516232</v>
      </c>
      <c r="F73" s="14">
        <v>0</v>
      </c>
      <c r="G73" s="14">
        <v>0</v>
      </c>
      <c r="H73" s="14">
        <v>270</v>
      </c>
      <c r="I73" s="13" t="str">
        <f t="shared" si="1"/>
        <v/>
      </c>
    </row>
    <row r="74" spans="1:9" x14ac:dyDescent="0.2">
      <c r="A74" s="1">
        <f t="shared" si="0"/>
        <v>65</v>
      </c>
      <c r="B74" s="2" t="s">
        <v>91</v>
      </c>
      <c r="C74" s="11">
        <v>42450.559606481482</v>
      </c>
      <c r="D74" s="12">
        <v>42767</v>
      </c>
      <c r="E74" s="13">
        <v>1</v>
      </c>
      <c r="F74" s="14">
        <v>67177.919999999998</v>
      </c>
      <c r="G74" s="14">
        <v>67177.919999999998</v>
      </c>
      <c r="H74" s="14">
        <v>177</v>
      </c>
      <c r="I74" s="13">
        <f t="shared" si="1"/>
        <v>2.6347942895522817E-3</v>
      </c>
    </row>
    <row r="75" spans="1:9" x14ac:dyDescent="0.2">
      <c r="A75" s="1">
        <f t="shared" ref="A75:A138" si="2">+A74+1</f>
        <v>66</v>
      </c>
      <c r="B75" s="2" t="s">
        <v>27</v>
      </c>
      <c r="C75" s="11">
        <v>42489.451296296298</v>
      </c>
      <c r="D75" s="12">
        <v>43323</v>
      </c>
      <c r="E75" s="13">
        <v>1</v>
      </c>
      <c r="F75" s="14">
        <v>91976.45</v>
      </c>
      <c r="G75" s="14">
        <v>91976.45</v>
      </c>
      <c r="H75" s="14">
        <v>38530</v>
      </c>
      <c r="I75" s="13">
        <f t="shared" ref="I75:I101" si="3">IFERROR(H75/G75,"")</f>
        <v>0.41891158008381496</v>
      </c>
    </row>
    <row r="76" spans="1:9" x14ac:dyDescent="0.2">
      <c r="A76" s="1">
        <f t="shared" si="2"/>
        <v>67</v>
      </c>
      <c r="B76" s="2" t="s">
        <v>92</v>
      </c>
      <c r="C76" s="11">
        <v>43227.708449074074</v>
      </c>
      <c r="D76" s="12">
        <v>43732</v>
      </c>
      <c r="E76" s="13">
        <v>1</v>
      </c>
      <c r="F76" s="14">
        <v>7317.09</v>
      </c>
      <c r="G76" s="14">
        <v>7317.09</v>
      </c>
      <c r="H76" s="14">
        <v>6464</v>
      </c>
      <c r="I76" s="13">
        <f t="shared" si="3"/>
        <v>0.88341130148733993</v>
      </c>
    </row>
    <row r="77" spans="1:9" x14ac:dyDescent="0.2">
      <c r="A77" s="1">
        <f t="shared" si="2"/>
        <v>68</v>
      </c>
      <c r="B77" s="2" t="s">
        <v>28</v>
      </c>
      <c r="C77" s="11">
        <v>42697.475613425922</v>
      </c>
      <c r="D77" s="12">
        <v>43555</v>
      </c>
      <c r="E77" s="13">
        <v>1</v>
      </c>
      <c r="F77" s="14">
        <v>16065.37</v>
      </c>
      <c r="G77" s="14">
        <v>16065.37</v>
      </c>
      <c r="H77" s="14">
        <v>47</v>
      </c>
      <c r="I77" s="13">
        <f t="shared" si="3"/>
        <v>2.9255473107684415E-3</v>
      </c>
    </row>
    <row r="78" spans="1:9" x14ac:dyDescent="0.2">
      <c r="A78" s="1">
        <f t="shared" si="2"/>
        <v>69</v>
      </c>
      <c r="B78" s="3" t="s">
        <v>93</v>
      </c>
      <c r="C78" s="11">
        <v>43293.386863425927</v>
      </c>
      <c r="D78" s="12">
        <v>44196</v>
      </c>
      <c r="E78" s="13">
        <v>0.86489479512735323</v>
      </c>
      <c r="F78" s="14">
        <v>76873.759999999995</v>
      </c>
      <c r="G78" s="14">
        <v>76873.759999999995</v>
      </c>
      <c r="H78" s="14">
        <v>2321</v>
      </c>
      <c r="I78" s="13">
        <f t="shared" si="3"/>
        <v>3.0192356923871035E-2</v>
      </c>
    </row>
    <row r="79" spans="1:9" x14ac:dyDescent="0.2">
      <c r="A79" s="1">
        <f t="shared" si="2"/>
        <v>70</v>
      </c>
      <c r="B79" s="3" t="s">
        <v>94</v>
      </c>
      <c r="C79" s="11">
        <v>42802.572002314817</v>
      </c>
      <c r="D79" s="12">
        <v>43371</v>
      </c>
      <c r="E79" s="13">
        <v>1</v>
      </c>
      <c r="F79" s="14">
        <v>29846.02</v>
      </c>
      <c r="G79" s="14">
        <v>29846.02</v>
      </c>
      <c r="H79" s="14">
        <v>2125</v>
      </c>
      <c r="I79" s="13">
        <f t="shared" si="3"/>
        <v>7.1198772901713531E-2</v>
      </c>
    </row>
    <row r="80" spans="1:9" x14ac:dyDescent="0.2">
      <c r="A80" s="1">
        <f t="shared" si="2"/>
        <v>71</v>
      </c>
      <c r="B80" s="3" t="s">
        <v>30</v>
      </c>
      <c r="C80" s="11">
        <v>42811.487708333334</v>
      </c>
      <c r="D80" s="12">
        <v>43342</v>
      </c>
      <c r="E80" s="13">
        <v>1</v>
      </c>
      <c r="F80" s="14">
        <v>31943.040000000001</v>
      </c>
      <c r="G80" s="14">
        <v>31943.040000000001</v>
      </c>
      <c r="H80" s="14">
        <v>2408</v>
      </c>
      <c r="I80" s="13">
        <f t="shared" si="3"/>
        <v>7.5384183847248099E-2</v>
      </c>
    </row>
    <row r="81" spans="1:9" x14ac:dyDescent="0.2">
      <c r="A81" s="1">
        <f t="shared" si="2"/>
        <v>72</v>
      </c>
      <c r="B81" s="3" t="s">
        <v>31</v>
      </c>
      <c r="C81" s="11">
        <v>42858.33326388889</v>
      </c>
      <c r="D81" s="12">
        <v>43188</v>
      </c>
      <c r="E81" s="13">
        <v>1</v>
      </c>
      <c r="F81" s="14">
        <v>165811.20000000001</v>
      </c>
      <c r="G81" s="14">
        <v>165811.20000000001</v>
      </c>
      <c r="H81" s="14">
        <v>1059</v>
      </c>
      <c r="I81" s="13">
        <f t="shared" si="3"/>
        <v>6.3867820750347377E-3</v>
      </c>
    </row>
    <row r="82" spans="1:9" x14ac:dyDescent="0.2">
      <c r="A82" s="1">
        <f t="shared" si="2"/>
        <v>73</v>
      </c>
      <c r="B82" s="3" t="s">
        <v>95</v>
      </c>
      <c r="C82" s="11">
        <v>42930.423576388886</v>
      </c>
      <c r="D82" s="12">
        <v>43252</v>
      </c>
      <c r="E82" s="13">
        <v>1</v>
      </c>
      <c r="F82" s="14">
        <v>28102.560000000001</v>
      </c>
      <c r="G82" s="14">
        <v>28102.560000000001</v>
      </c>
      <c r="H82" s="14">
        <v>2701</v>
      </c>
      <c r="I82" s="13">
        <f t="shared" si="3"/>
        <v>9.6112240308356245E-2</v>
      </c>
    </row>
    <row r="83" spans="1:9" x14ac:dyDescent="0.2">
      <c r="A83" s="1">
        <f t="shared" si="2"/>
        <v>74</v>
      </c>
      <c r="B83" s="3" t="s">
        <v>96</v>
      </c>
      <c r="C83" s="11">
        <v>42930.429652777777</v>
      </c>
      <c r="D83" s="12">
        <v>43252</v>
      </c>
      <c r="E83" s="13">
        <v>1</v>
      </c>
      <c r="F83" s="14">
        <v>28102.560000000001</v>
      </c>
      <c r="G83" s="14">
        <v>28102.560000000001</v>
      </c>
      <c r="H83" s="14">
        <v>2989</v>
      </c>
      <c r="I83" s="13">
        <f t="shared" si="3"/>
        <v>0.10636041698692218</v>
      </c>
    </row>
    <row r="84" spans="1:9" x14ac:dyDescent="0.2">
      <c r="A84" s="1">
        <f t="shared" si="2"/>
        <v>75</v>
      </c>
      <c r="B84" s="3" t="s">
        <v>97</v>
      </c>
      <c r="C84" s="11">
        <v>43332.348958333336</v>
      </c>
      <c r="D84" s="12">
        <v>43465</v>
      </c>
      <c r="E84" s="13">
        <v>1</v>
      </c>
      <c r="F84" s="14">
        <v>23120</v>
      </c>
      <c r="G84" s="14">
        <v>23120</v>
      </c>
      <c r="H84" s="14">
        <v>27590</v>
      </c>
      <c r="I84" s="13">
        <f t="shared" si="3"/>
        <v>1.1933391003460208</v>
      </c>
    </row>
    <row r="85" spans="1:9" x14ac:dyDescent="0.2">
      <c r="A85" s="1">
        <f t="shared" si="2"/>
        <v>76</v>
      </c>
      <c r="B85" s="3" t="s">
        <v>98</v>
      </c>
      <c r="C85" s="11">
        <v>43418.605081018519</v>
      </c>
      <c r="D85" s="12">
        <v>44012</v>
      </c>
      <c r="E85" s="13">
        <v>1</v>
      </c>
      <c r="F85" s="14">
        <v>397420</v>
      </c>
      <c r="G85" s="14">
        <v>416794</v>
      </c>
      <c r="H85" s="14">
        <v>1491626</v>
      </c>
      <c r="I85" s="13">
        <f t="shared" si="3"/>
        <v>3.5788087160563733</v>
      </c>
    </row>
    <row r="86" spans="1:9" x14ac:dyDescent="0.2">
      <c r="A86" s="1">
        <f t="shared" si="2"/>
        <v>77</v>
      </c>
      <c r="B86" s="3" t="s">
        <v>99</v>
      </c>
      <c r="C86" s="11">
        <v>43507.392118055555</v>
      </c>
      <c r="D86" s="12">
        <v>44268</v>
      </c>
      <c r="E86" s="13">
        <v>0.74507227332457293</v>
      </c>
      <c r="F86" s="14">
        <v>6083876</v>
      </c>
      <c r="G86" s="14">
        <v>6287827</v>
      </c>
      <c r="H86" s="14">
        <v>1168208</v>
      </c>
      <c r="I86" s="13">
        <f t="shared" si="3"/>
        <v>0.18578882656917883</v>
      </c>
    </row>
    <row r="87" spans="1:9" x14ac:dyDescent="0.2">
      <c r="A87" s="1">
        <f t="shared" si="2"/>
        <v>78</v>
      </c>
      <c r="B87" s="3" t="s">
        <v>100</v>
      </c>
      <c r="C87" s="11">
        <v>43572.563761574071</v>
      </c>
      <c r="D87" s="12">
        <v>44073</v>
      </c>
      <c r="E87" s="13">
        <v>1</v>
      </c>
      <c r="F87" s="14">
        <v>244737.99</v>
      </c>
      <c r="G87" s="14">
        <v>244737.99</v>
      </c>
      <c r="H87" s="14">
        <v>89646</v>
      </c>
      <c r="I87" s="13">
        <f t="shared" si="3"/>
        <v>0.36629376583504669</v>
      </c>
    </row>
    <row r="88" spans="1:9" x14ac:dyDescent="0.2">
      <c r="A88" s="1">
        <f t="shared" si="2"/>
        <v>79</v>
      </c>
      <c r="B88" s="3" t="s">
        <v>101</v>
      </c>
      <c r="C88" s="11">
        <v>43628.330520833333</v>
      </c>
      <c r="D88" s="12">
        <v>44560</v>
      </c>
      <c r="E88" s="13">
        <v>0.47854077253218885</v>
      </c>
      <c r="F88" s="14">
        <v>18389510</v>
      </c>
      <c r="G88" s="14">
        <v>22514005</v>
      </c>
      <c r="H88" s="14">
        <v>1669267</v>
      </c>
      <c r="I88" s="13">
        <f t="shared" si="3"/>
        <v>7.4143494238364083E-2</v>
      </c>
    </row>
    <row r="89" spans="1:9" x14ac:dyDescent="0.2">
      <c r="A89" s="1">
        <f t="shared" si="2"/>
        <v>80</v>
      </c>
      <c r="B89" s="3" t="s">
        <v>102</v>
      </c>
      <c r="C89" s="11">
        <v>43628.335810185185</v>
      </c>
      <c r="D89" s="12">
        <v>44530</v>
      </c>
      <c r="E89" s="13">
        <v>0.49445676274944567</v>
      </c>
      <c r="F89" s="14">
        <v>693000</v>
      </c>
      <c r="G89" s="14">
        <v>2343000</v>
      </c>
      <c r="H89" s="14">
        <v>591552</v>
      </c>
      <c r="I89" s="13">
        <f t="shared" si="3"/>
        <v>0.25247631241997437</v>
      </c>
    </row>
    <row r="90" spans="1:9" x14ac:dyDescent="0.2">
      <c r="A90" s="1">
        <f t="shared" si="2"/>
        <v>81</v>
      </c>
      <c r="B90" s="3" t="s">
        <v>103</v>
      </c>
      <c r="C90" s="11">
        <v>43343.523773148147</v>
      </c>
      <c r="D90" s="12">
        <v>43678</v>
      </c>
      <c r="E90" s="13">
        <v>1</v>
      </c>
      <c r="F90" s="14">
        <v>53607</v>
      </c>
      <c r="G90" s="14">
        <v>53607</v>
      </c>
      <c r="H90" s="14">
        <v>13695</v>
      </c>
      <c r="I90" s="13">
        <f t="shared" si="3"/>
        <v>0.25547036767586323</v>
      </c>
    </row>
    <row r="91" spans="1:9" x14ac:dyDescent="0.2">
      <c r="A91" s="1">
        <f t="shared" si="2"/>
        <v>82</v>
      </c>
      <c r="B91" s="3" t="s">
        <v>104</v>
      </c>
      <c r="C91" s="11">
        <v>43711.616539351853</v>
      </c>
      <c r="D91" s="12">
        <v>43997</v>
      </c>
      <c r="E91" s="13">
        <v>1</v>
      </c>
      <c r="F91" s="14">
        <v>42700</v>
      </c>
      <c r="G91" s="14">
        <v>42700</v>
      </c>
      <c r="H91" s="14">
        <v>18608</v>
      </c>
      <c r="I91" s="13">
        <f t="shared" si="3"/>
        <v>0.43578454332552691</v>
      </c>
    </row>
    <row r="92" spans="1:9" x14ac:dyDescent="0.2">
      <c r="A92" s="1">
        <f t="shared" si="2"/>
        <v>83</v>
      </c>
      <c r="B92" s="3" t="s">
        <v>105</v>
      </c>
      <c r="C92" s="11">
        <v>43215.60428240741</v>
      </c>
      <c r="D92" s="12">
        <v>43921</v>
      </c>
      <c r="E92" s="13">
        <v>1</v>
      </c>
      <c r="F92" s="14">
        <v>147321.01999999999</v>
      </c>
      <c r="G92" s="14">
        <v>147321.01999999999</v>
      </c>
      <c r="H92" s="14">
        <v>32178</v>
      </c>
      <c r="I92" s="13">
        <f t="shared" si="3"/>
        <v>0.21842096939051875</v>
      </c>
    </row>
    <row r="93" spans="1:9" x14ac:dyDescent="0.2">
      <c r="A93" s="1">
        <f t="shared" si="2"/>
        <v>84</v>
      </c>
      <c r="B93" s="3" t="s">
        <v>106</v>
      </c>
      <c r="C93" s="11">
        <v>43360.516215277778</v>
      </c>
      <c r="D93" s="12">
        <v>43979</v>
      </c>
      <c r="E93" s="13">
        <v>1</v>
      </c>
      <c r="F93" s="14">
        <v>60564</v>
      </c>
      <c r="G93" s="14">
        <v>52783</v>
      </c>
      <c r="H93" s="14">
        <v>-6</v>
      </c>
      <c r="I93" s="13">
        <f t="shared" si="3"/>
        <v>-1.1367296288577761E-4</v>
      </c>
    </row>
    <row r="94" spans="1:9" x14ac:dyDescent="0.2">
      <c r="A94" s="1">
        <f t="shared" si="2"/>
        <v>85</v>
      </c>
      <c r="B94" s="3" t="s">
        <v>107</v>
      </c>
      <c r="C94" s="11">
        <v>43200.644861111112</v>
      </c>
      <c r="D94" s="12">
        <v>43860</v>
      </c>
      <c r="E94" s="13">
        <v>1</v>
      </c>
      <c r="F94" s="14">
        <v>197081</v>
      </c>
      <c r="G94" s="14">
        <v>197081</v>
      </c>
      <c r="H94" s="14">
        <v>77</v>
      </c>
      <c r="I94" s="13">
        <f t="shared" si="3"/>
        <v>3.9070230006951458E-4</v>
      </c>
    </row>
    <row r="95" spans="1:9" x14ac:dyDescent="0.2">
      <c r="A95" s="1">
        <f t="shared" si="2"/>
        <v>86</v>
      </c>
      <c r="B95" s="3" t="s">
        <v>108</v>
      </c>
      <c r="C95" s="11">
        <v>43438.59815972222</v>
      </c>
      <c r="D95" s="12">
        <v>44269</v>
      </c>
      <c r="E95" s="13">
        <v>0.76534296028880866</v>
      </c>
      <c r="F95" s="14">
        <v>29280</v>
      </c>
      <c r="G95" s="14">
        <v>29280</v>
      </c>
      <c r="H95" s="14">
        <v>63</v>
      </c>
      <c r="I95" s="13">
        <f t="shared" si="3"/>
        <v>2.1516393442622952E-3</v>
      </c>
    </row>
    <row r="96" spans="1:9" x14ac:dyDescent="0.2">
      <c r="A96" s="1">
        <f t="shared" si="2"/>
        <v>87</v>
      </c>
      <c r="B96" s="3" t="s">
        <v>109</v>
      </c>
      <c r="C96" s="11">
        <v>43440.559525462966</v>
      </c>
      <c r="D96" s="12">
        <v>44269</v>
      </c>
      <c r="E96" s="13">
        <v>0.76477683956574183</v>
      </c>
      <c r="F96" s="14">
        <v>215691</v>
      </c>
      <c r="G96" s="14">
        <v>215691</v>
      </c>
      <c r="H96" s="14">
        <v>103404</v>
      </c>
      <c r="I96" s="13">
        <f t="shared" si="3"/>
        <v>0.4794080420601694</v>
      </c>
    </row>
    <row r="97" spans="1:9" x14ac:dyDescent="0.2">
      <c r="A97" s="1">
        <f t="shared" si="2"/>
        <v>88</v>
      </c>
      <c r="B97" s="3" t="s">
        <v>110</v>
      </c>
      <c r="C97" s="11">
        <v>43678.469270833331</v>
      </c>
      <c r="D97" s="12">
        <v>44213</v>
      </c>
      <c r="E97" s="13">
        <v>0.74018691588785046</v>
      </c>
      <c r="F97" s="14">
        <v>485841</v>
      </c>
      <c r="G97" s="14">
        <v>485841</v>
      </c>
      <c r="H97" s="14">
        <v>237430</v>
      </c>
      <c r="I97" s="13">
        <f t="shared" si="3"/>
        <v>0.48869897764906628</v>
      </c>
    </row>
    <row r="98" spans="1:9" x14ac:dyDescent="0.2">
      <c r="A98" s="1">
        <f t="shared" si="2"/>
        <v>89</v>
      </c>
      <c r="B98" s="3" t="s">
        <v>111</v>
      </c>
      <c r="C98" s="11">
        <v>43761.750740740739</v>
      </c>
      <c r="D98" s="12">
        <v>44179</v>
      </c>
      <c r="E98" s="13">
        <v>0.74880382775119614</v>
      </c>
      <c r="F98" s="14">
        <v>780.32</v>
      </c>
      <c r="G98" s="14">
        <v>92509</v>
      </c>
      <c r="H98" s="14">
        <v>52428</v>
      </c>
      <c r="I98" s="13">
        <f t="shared" si="3"/>
        <v>0.56673404749808132</v>
      </c>
    </row>
    <row r="99" spans="1:9" x14ac:dyDescent="0.2">
      <c r="A99" s="1">
        <f t="shared" si="2"/>
        <v>90</v>
      </c>
      <c r="B99" s="3" t="s">
        <v>112</v>
      </c>
      <c r="C99" s="11">
        <v>43756.417569444442</v>
      </c>
      <c r="D99" s="12">
        <v>44008</v>
      </c>
      <c r="E99" s="13">
        <v>1</v>
      </c>
      <c r="F99" s="14">
        <v>38858.959999999999</v>
      </c>
      <c r="G99" s="14">
        <v>166756</v>
      </c>
      <c r="H99" s="14">
        <v>387126</v>
      </c>
      <c r="I99" s="13">
        <f t="shared" si="3"/>
        <v>2.3215116697450169</v>
      </c>
    </row>
    <row r="100" spans="1:9" x14ac:dyDescent="0.2">
      <c r="A100" s="1">
        <f t="shared" si="2"/>
        <v>91</v>
      </c>
      <c r="B100" s="3" t="s">
        <v>29</v>
      </c>
      <c r="C100" s="11">
        <v>42349.635393518518</v>
      </c>
      <c r="D100" s="12">
        <v>43100</v>
      </c>
      <c r="E100" s="13">
        <v>1</v>
      </c>
      <c r="F100" s="14">
        <v>0</v>
      </c>
      <c r="G100" s="14">
        <v>0</v>
      </c>
      <c r="H100" s="14">
        <v>1512</v>
      </c>
      <c r="I100" s="13" t="str">
        <f t="shared" si="3"/>
        <v/>
      </c>
    </row>
    <row r="101" spans="1:9" x14ac:dyDescent="0.2">
      <c r="A101" s="1">
        <f t="shared" si="2"/>
        <v>92</v>
      </c>
      <c r="B101" s="3" t="s">
        <v>113</v>
      </c>
      <c r="C101" s="11">
        <v>43488.639374999999</v>
      </c>
      <c r="D101" s="12">
        <v>44252</v>
      </c>
      <c r="E101" s="13">
        <v>0.76701570680628273</v>
      </c>
      <c r="F101" s="14">
        <v>25947195</v>
      </c>
      <c r="G101" s="14">
        <v>26326195</v>
      </c>
      <c r="H101" s="14">
        <v>24912011</v>
      </c>
      <c r="I101" s="13">
        <f t="shared" si="3"/>
        <v>0.94628224853610632</v>
      </c>
    </row>
    <row r="102" spans="1:9" x14ac:dyDescent="0.2">
      <c r="A102" s="1">
        <f t="shared" si="2"/>
        <v>93</v>
      </c>
      <c r="B102" s="2" t="s">
        <v>114</v>
      </c>
      <c r="C102" s="11">
        <v>43507.397037037037</v>
      </c>
      <c r="D102" s="12">
        <v>44252</v>
      </c>
      <c r="E102" s="13">
        <v>0.76107382550335567</v>
      </c>
      <c r="F102" s="14">
        <v>2279000</v>
      </c>
      <c r="G102" s="14">
        <v>1941000</v>
      </c>
      <c r="H102" s="14">
        <v>4788104</v>
      </c>
      <c r="I102" s="13">
        <f t="shared" ref="I102:I142" si="4">IFERROR(H102/G102,"")</f>
        <v>2.4668232869654818</v>
      </c>
    </row>
    <row r="103" spans="1:9" x14ac:dyDescent="0.2">
      <c r="A103" s="1">
        <f t="shared" si="2"/>
        <v>94</v>
      </c>
      <c r="B103" s="4" t="s">
        <v>115</v>
      </c>
      <c r="C103" s="11">
        <v>43859.584282407406</v>
      </c>
      <c r="D103" s="12">
        <v>44181</v>
      </c>
      <c r="E103" s="13">
        <v>0.66770186335403725</v>
      </c>
      <c r="F103" s="14">
        <v>87214.46</v>
      </c>
      <c r="G103" s="14">
        <v>152669</v>
      </c>
      <c r="H103" s="14">
        <v>114723</v>
      </c>
      <c r="I103" s="13">
        <f t="shared" si="4"/>
        <v>0.75144921365830653</v>
      </c>
    </row>
    <row r="104" spans="1:9" x14ac:dyDescent="0.2">
      <c r="A104" s="1">
        <f t="shared" si="2"/>
        <v>95</v>
      </c>
      <c r="B104" s="3" t="s">
        <v>116</v>
      </c>
      <c r="C104" s="11">
        <v>43934.397546296299</v>
      </c>
      <c r="D104" s="12">
        <v>44377</v>
      </c>
      <c r="E104" s="13">
        <v>0.3160270880361174</v>
      </c>
      <c r="F104" s="14">
        <v>30258</v>
      </c>
      <c r="G104" s="14">
        <v>30258</v>
      </c>
      <c r="H104" s="14">
        <v>9971</v>
      </c>
      <c r="I104" s="13">
        <f t="shared" si="4"/>
        <v>0.32953268557075815</v>
      </c>
    </row>
    <row r="105" spans="1:9" x14ac:dyDescent="0.2">
      <c r="A105" s="1">
        <f t="shared" si="2"/>
        <v>96</v>
      </c>
      <c r="B105" s="3" t="s">
        <v>20</v>
      </c>
      <c r="C105" s="11">
        <v>42957.604120370372</v>
      </c>
      <c r="D105" s="12">
        <v>43634</v>
      </c>
      <c r="E105" s="13">
        <v>1</v>
      </c>
      <c r="F105" s="14">
        <v>187946.4</v>
      </c>
      <c r="G105" s="14">
        <v>283305</v>
      </c>
      <c r="H105" s="14">
        <v>49499</v>
      </c>
      <c r="I105" s="13">
        <f t="shared" si="4"/>
        <v>0.17471982492366883</v>
      </c>
    </row>
    <row r="106" spans="1:9" x14ac:dyDescent="0.2">
      <c r="A106" s="1">
        <f t="shared" si="2"/>
        <v>97</v>
      </c>
      <c r="B106" s="3" t="s">
        <v>117</v>
      </c>
      <c r="C106" s="11">
        <v>43902.480995370373</v>
      </c>
      <c r="D106" s="12">
        <v>44348</v>
      </c>
      <c r="E106" s="13">
        <v>0.38565022421524664</v>
      </c>
      <c r="F106" s="14">
        <v>21350</v>
      </c>
      <c r="G106" s="14">
        <v>21350</v>
      </c>
      <c r="H106" s="14">
        <v>36057</v>
      </c>
      <c r="I106" s="13">
        <f t="shared" si="4"/>
        <v>1.6888524590163934</v>
      </c>
    </row>
    <row r="107" spans="1:9" x14ac:dyDescent="0.2">
      <c r="A107" s="1">
        <f t="shared" si="2"/>
        <v>98</v>
      </c>
      <c r="B107" s="3" t="s">
        <v>134</v>
      </c>
      <c r="C107" s="11">
        <v>43215.63212962963</v>
      </c>
      <c r="D107" s="12">
        <v>43921</v>
      </c>
      <c r="E107" s="13">
        <v>1</v>
      </c>
      <c r="F107" s="14">
        <v>119744</v>
      </c>
      <c r="G107" s="14">
        <v>119744</v>
      </c>
      <c r="H107" s="14">
        <v>4</v>
      </c>
      <c r="I107" s="13">
        <f t="shared" si="4"/>
        <v>3.340459647247461E-5</v>
      </c>
    </row>
    <row r="108" spans="1:9" x14ac:dyDescent="0.2">
      <c r="A108" s="1">
        <f t="shared" si="2"/>
        <v>99</v>
      </c>
      <c r="B108" s="3" t="s">
        <v>118</v>
      </c>
      <c r="C108" s="11">
        <v>43934.690798611111</v>
      </c>
      <c r="D108" s="12">
        <v>44742</v>
      </c>
      <c r="E108" s="13">
        <v>0.17326732673267325</v>
      </c>
      <c r="F108" s="14">
        <v>1775</v>
      </c>
      <c r="G108" s="14">
        <v>1775</v>
      </c>
      <c r="H108" s="14">
        <v>109639</v>
      </c>
      <c r="I108" s="13">
        <f t="shared" si="4"/>
        <v>61.768450704225351</v>
      </c>
    </row>
    <row r="109" spans="1:9" x14ac:dyDescent="0.2">
      <c r="A109" s="1">
        <f t="shared" si="2"/>
        <v>100</v>
      </c>
      <c r="B109" s="3" t="s">
        <v>135</v>
      </c>
      <c r="C109" s="11">
        <v>43672.574733796297</v>
      </c>
      <c r="D109" s="12">
        <v>44168</v>
      </c>
      <c r="E109" s="13">
        <v>0.81048387096774188</v>
      </c>
      <c r="F109" s="14">
        <v>564646</v>
      </c>
      <c r="G109" s="14">
        <v>564646</v>
      </c>
      <c r="H109" s="14">
        <v>244379</v>
      </c>
      <c r="I109" s="13">
        <f t="shared" si="4"/>
        <v>0.43280037403966382</v>
      </c>
    </row>
    <row r="110" spans="1:9" x14ac:dyDescent="0.2">
      <c r="A110" s="1">
        <f t="shared" si="2"/>
        <v>101</v>
      </c>
      <c r="B110" s="3" t="s">
        <v>136</v>
      </c>
      <c r="C110" s="11">
        <v>43930.315162037034</v>
      </c>
      <c r="D110" s="12">
        <v>44201</v>
      </c>
      <c r="E110" s="13">
        <v>0.53136531365313655</v>
      </c>
      <c r="F110" s="14">
        <v>1944700</v>
      </c>
      <c r="G110" s="14">
        <v>2024700</v>
      </c>
      <c r="H110" s="14">
        <v>1065376</v>
      </c>
      <c r="I110" s="13">
        <f t="shared" si="4"/>
        <v>0.52618955894700448</v>
      </c>
    </row>
    <row r="111" spans="1:9" x14ac:dyDescent="0.2">
      <c r="A111" s="1">
        <f t="shared" si="2"/>
        <v>102</v>
      </c>
      <c r="B111" s="3" t="s">
        <v>119</v>
      </c>
      <c r="C111" s="11">
        <v>43934.431458333333</v>
      </c>
      <c r="D111" s="12">
        <v>44469</v>
      </c>
      <c r="E111" s="13">
        <v>0.26168224299065418</v>
      </c>
      <c r="F111" s="14">
        <v>115000</v>
      </c>
      <c r="G111" s="14">
        <v>115000</v>
      </c>
      <c r="H111" s="14">
        <v>60916</v>
      </c>
      <c r="I111" s="13">
        <f t="shared" si="4"/>
        <v>0.529704347826087</v>
      </c>
    </row>
    <row r="112" spans="1:9" x14ac:dyDescent="0.2">
      <c r="A112" s="1">
        <f t="shared" si="2"/>
        <v>103</v>
      </c>
      <c r="B112" s="3" t="s">
        <v>120</v>
      </c>
      <c r="C112" s="11">
        <v>43970.704432870371</v>
      </c>
      <c r="D112" s="12">
        <v>44713</v>
      </c>
      <c r="E112" s="13">
        <v>0.13997308209959622</v>
      </c>
      <c r="F112" s="14">
        <v>6528636</v>
      </c>
      <c r="G112" s="14">
        <v>6528636</v>
      </c>
      <c r="H112" s="14">
        <v>240950</v>
      </c>
      <c r="I112" s="13">
        <f t="shared" si="4"/>
        <v>3.69066371597375E-2</v>
      </c>
    </row>
    <row r="113" spans="1:9" x14ac:dyDescent="0.2">
      <c r="A113" s="1">
        <f t="shared" si="2"/>
        <v>104</v>
      </c>
      <c r="B113" s="3" t="s">
        <v>121</v>
      </c>
      <c r="C113" s="11">
        <v>43920.578368055554</v>
      </c>
      <c r="D113" s="12">
        <v>44561</v>
      </c>
      <c r="E113" s="13">
        <v>0.24024960998439937</v>
      </c>
      <c r="F113" s="14">
        <v>40230</v>
      </c>
      <c r="G113" s="14">
        <v>76276</v>
      </c>
      <c r="H113" s="14">
        <v>20694</v>
      </c>
      <c r="I113" s="13">
        <f t="shared" si="4"/>
        <v>0.27130421102312652</v>
      </c>
    </row>
    <row r="114" spans="1:9" x14ac:dyDescent="0.2">
      <c r="A114" s="1">
        <f t="shared" si="2"/>
        <v>105</v>
      </c>
      <c r="B114" s="3" t="s">
        <v>122</v>
      </c>
      <c r="C114" s="11">
        <v>44007.900324074071</v>
      </c>
      <c r="D114" s="12">
        <v>44560</v>
      </c>
      <c r="E114" s="13">
        <v>0.12115732368896925</v>
      </c>
      <c r="F114" s="14">
        <v>28721</v>
      </c>
      <c r="G114" s="14">
        <v>28721</v>
      </c>
      <c r="H114" s="14">
        <v>179</v>
      </c>
      <c r="I114" s="13">
        <f t="shared" si="4"/>
        <v>6.2323735245987258E-3</v>
      </c>
    </row>
    <row r="115" spans="1:9" x14ac:dyDescent="0.2">
      <c r="A115" s="1">
        <f t="shared" si="2"/>
        <v>106</v>
      </c>
      <c r="B115" s="3" t="s">
        <v>123</v>
      </c>
      <c r="C115" s="11">
        <v>43882.631724537037</v>
      </c>
      <c r="D115" s="12">
        <v>44463</v>
      </c>
      <c r="E115" s="13">
        <v>0.33046471600688471</v>
      </c>
      <c r="F115" s="14">
        <v>65041</v>
      </c>
      <c r="G115" s="14">
        <v>65041</v>
      </c>
      <c r="H115" s="14">
        <v>27362</v>
      </c>
      <c r="I115" s="13">
        <f t="shared" si="4"/>
        <v>0.42068848879937271</v>
      </c>
    </row>
    <row r="116" spans="1:9" x14ac:dyDescent="0.2">
      <c r="A116" s="1">
        <f t="shared" si="2"/>
        <v>107</v>
      </c>
      <c r="B116" s="3" t="s">
        <v>137</v>
      </c>
      <c r="C116" s="11">
        <v>44040.417164351849</v>
      </c>
      <c r="D116" s="12">
        <v>44207</v>
      </c>
      <c r="E116" s="13">
        <v>0.20359281437125748</v>
      </c>
      <c r="F116" s="14">
        <v>41781.300000000003</v>
      </c>
      <c r="G116" s="14">
        <v>94800</v>
      </c>
      <c r="H116" s="14">
        <v>5650</v>
      </c>
      <c r="I116" s="13">
        <f t="shared" si="4"/>
        <v>5.9599156118143461E-2</v>
      </c>
    </row>
    <row r="117" spans="1:9" x14ac:dyDescent="0.2">
      <c r="A117" s="1">
        <f t="shared" si="2"/>
        <v>108</v>
      </c>
      <c r="B117" s="3" t="s">
        <v>138</v>
      </c>
      <c r="C117" s="11">
        <v>43978.417141203703</v>
      </c>
      <c r="D117" s="12">
        <v>44165</v>
      </c>
      <c r="E117" s="13">
        <v>0.5133689839572193</v>
      </c>
      <c r="F117" s="14">
        <v>133519.79999999999</v>
      </c>
      <c r="G117" s="14">
        <v>225972</v>
      </c>
      <c r="H117" s="14">
        <v>19126</v>
      </c>
      <c r="I117" s="13">
        <f t="shared" si="4"/>
        <v>8.4638804807675286E-2</v>
      </c>
    </row>
    <row r="118" spans="1:9" x14ac:dyDescent="0.2">
      <c r="A118" s="1">
        <f t="shared" si="2"/>
        <v>109</v>
      </c>
      <c r="B118" s="3" t="s">
        <v>124</v>
      </c>
      <c r="C118" s="11">
        <v>43885.588113425925</v>
      </c>
      <c r="D118" s="12">
        <v>44391</v>
      </c>
      <c r="E118" s="13">
        <v>0.37351778656126483</v>
      </c>
      <c r="F118" s="14">
        <v>55748.270000000004</v>
      </c>
      <c r="G118" s="14">
        <v>81024</v>
      </c>
      <c r="H118" s="14">
        <v>298</v>
      </c>
      <c r="I118" s="13">
        <f t="shared" si="4"/>
        <v>3.6779225908372829E-3</v>
      </c>
    </row>
    <row r="119" spans="1:9" x14ac:dyDescent="0.2">
      <c r="A119" s="1">
        <f t="shared" si="2"/>
        <v>110</v>
      </c>
      <c r="B119" s="3" t="s">
        <v>139</v>
      </c>
      <c r="C119" s="11">
        <v>43994.583854166667</v>
      </c>
      <c r="D119" s="12">
        <v>44208</v>
      </c>
      <c r="E119" s="13">
        <v>0.37383177570093457</v>
      </c>
      <c r="F119" s="14">
        <v>99212.680000000008</v>
      </c>
      <c r="G119" s="14">
        <v>166549</v>
      </c>
      <c r="H119" s="14">
        <v>18093</v>
      </c>
      <c r="I119" s="13">
        <f t="shared" si="4"/>
        <v>0.10863469609544338</v>
      </c>
    </row>
    <row r="120" spans="1:9" x14ac:dyDescent="0.2">
      <c r="A120" s="1">
        <f t="shared" si="2"/>
        <v>111</v>
      </c>
      <c r="B120" s="3" t="s">
        <v>140</v>
      </c>
      <c r="C120" s="11">
        <v>43893.41715277778</v>
      </c>
      <c r="D120" s="12">
        <v>44191</v>
      </c>
      <c r="E120" s="13">
        <v>0.60738255033557043</v>
      </c>
      <c r="F120" s="14">
        <v>765.33</v>
      </c>
      <c r="G120" s="14">
        <v>1255100</v>
      </c>
      <c r="H120" s="14">
        <v>711865</v>
      </c>
      <c r="I120" s="13">
        <f t="shared" si="4"/>
        <v>0.56717791411042939</v>
      </c>
    </row>
    <row r="121" spans="1:9" x14ac:dyDescent="0.2">
      <c r="A121" s="1">
        <f t="shared" si="2"/>
        <v>112</v>
      </c>
      <c r="B121" s="3" t="s">
        <v>141</v>
      </c>
      <c r="C121" s="11">
        <v>43944.583738425928</v>
      </c>
      <c r="D121" s="12">
        <v>44159</v>
      </c>
      <c r="E121" s="13">
        <v>0.60465116279069764</v>
      </c>
      <c r="F121" s="14">
        <v>58773.18</v>
      </c>
      <c r="G121" s="14">
        <v>114071</v>
      </c>
      <c r="H121" s="14">
        <v>94020</v>
      </c>
      <c r="I121" s="13">
        <f t="shared" si="4"/>
        <v>0.82422350991926085</v>
      </c>
    </row>
    <row r="122" spans="1:9" x14ac:dyDescent="0.2">
      <c r="A122" s="1">
        <f t="shared" si="2"/>
        <v>113</v>
      </c>
      <c r="B122" s="3" t="s">
        <v>142</v>
      </c>
      <c r="C122" s="11">
        <v>43924.459814814814</v>
      </c>
      <c r="D122" s="12">
        <v>44162</v>
      </c>
      <c r="E122" s="13">
        <v>0.63025210084033612</v>
      </c>
      <c r="F122" s="14">
        <v>24267.63</v>
      </c>
      <c r="G122" s="14">
        <v>27389.07</v>
      </c>
      <c r="H122" s="14">
        <v>39437</v>
      </c>
      <c r="I122" s="13">
        <f t="shared" si="4"/>
        <v>1.4398809452091657</v>
      </c>
    </row>
    <row r="123" spans="1:9" x14ac:dyDescent="0.2">
      <c r="A123" s="1">
        <f t="shared" si="2"/>
        <v>114</v>
      </c>
      <c r="B123" s="3" t="s">
        <v>143</v>
      </c>
      <c r="C123" s="11">
        <v>43937.750486111108</v>
      </c>
      <c r="D123" s="12">
        <v>44290</v>
      </c>
      <c r="E123" s="13">
        <v>0.38810198300283288</v>
      </c>
      <c r="F123" s="14">
        <v>110097.1</v>
      </c>
      <c r="G123" s="14">
        <v>107923.51000000001</v>
      </c>
      <c r="H123" s="14">
        <v>37572</v>
      </c>
      <c r="I123" s="13">
        <f t="shared" si="4"/>
        <v>0.34813545259971618</v>
      </c>
    </row>
    <row r="124" spans="1:9" x14ac:dyDescent="0.2">
      <c r="A124" s="1">
        <f t="shared" si="2"/>
        <v>115</v>
      </c>
      <c r="B124" s="3" t="s">
        <v>144</v>
      </c>
      <c r="C124" s="11">
        <v>43937.750486111108</v>
      </c>
      <c r="D124" s="12">
        <v>44238</v>
      </c>
      <c r="E124" s="13">
        <v>0.45514950166112955</v>
      </c>
      <c r="F124" s="14">
        <v>110214.71</v>
      </c>
      <c r="G124" s="14">
        <v>110214.71</v>
      </c>
      <c r="H124" s="14">
        <v>8182</v>
      </c>
      <c r="I124" s="13">
        <f t="shared" si="4"/>
        <v>7.4236914473576165E-2</v>
      </c>
    </row>
    <row r="125" spans="1:9" x14ac:dyDescent="0.2">
      <c r="A125" s="1">
        <f t="shared" si="2"/>
        <v>116</v>
      </c>
      <c r="B125" s="3" t="s">
        <v>145</v>
      </c>
      <c r="C125" s="11">
        <v>44041.583923611113</v>
      </c>
      <c r="D125" s="12">
        <v>44221</v>
      </c>
      <c r="E125" s="13">
        <v>0.18333333333333332</v>
      </c>
      <c r="F125" s="14">
        <v>32051.66</v>
      </c>
      <c r="G125" s="14">
        <v>74687</v>
      </c>
      <c r="H125" s="14">
        <v>1880</v>
      </c>
      <c r="I125" s="13">
        <f t="shared" si="4"/>
        <v>2.5171716630738951E-2</v>
      </c>
    </row>
    <row r="126" spans="1:9" x14ac:dyDescent="0.2">
      <c r="A126" s="1">
        <f t="shared" si="2"/>
        <v>117</v>
      </c>
      <c r="B126" s="3" t="s">
        <v>146</v>
      </c>
      <c r="C126" s="11">
        <v>44000.417083333334</v>
      </c>
      <c r="D126" s="12">
        <v>44293</v>
      </c>
      <c r="E126" s="13">
        <v>0.25255972696245732</v>
      </c>
      <c r="F126" s="14">
        <v>51376.020000000004</v>
      </c>
      <c r="G126" s="14">
        <v>104176</v>
      </c>
      <c r="H126" s="14">
        <v>6216</v>
      </c>
      <c r="I126" s="13">
        <f t="shared" si="4"/>
        <v>5.966825372446629E-2</v>
      </c>
    </row>
    <row r="127" spans="1:9" x14ac:dyDescent="0.2">
      <c r="A127" s="1">
        <f t="shared" si="2"/>
        <v>118</v>
      </c>
      <c r="B127" s="3" t="s">
        <v>147</v>
      </c>
      <c r="C127" s="11">
        <v>43950.583784722221</v>
      </c>
      <c r="D127" s="12">
        <v>44207</v>
      </c>
      <c r="E127" s="13">
        <v>0.48249027237354086</v>
      </c>
      <c r="F127" s="14">
        <v>44200.97</v>
      </c>
      <c r="G127" s="14">
        <v>99251</v>
      </c>
      <c r="H127" s="14">
        <v>142221</v>
      </c>
      <c r="I127" s="13">
        <f t="shared" si="4"/>
        <v>1.4329427411310718</v>
      </c>
    </row>
    <row r="128" spans="1:9" x14ac:dyDescent="0.2">
      <c r="A128" s="1">
        <f t="shared" si="2"/>
        <v>119</v>
      </c>
      <c r="B128" s="3" t="s">
        <v>148</v>
      </c>
      <c r="C128" s="11">
        <v>43969.417314814818</v>
      </c>
      <c r="D128" s="12">
        <v>44152</v>
      </c>
      <c r="E128" s="13">
        <v>0.57377049180327866</v>
      </c>
      <c r="F128" s="14">
        <v>114190.79000000001</v>
      </c>
      <c r="G128" s="14">
        <v>399033</v>
      </c>
      <c r="H128" s="14">
        <v>147675</v>
      </c>
      <c r="I128" s="13">
        <f t="shared" si="4"/>
        <v>0.3700821736548105</v>
      </c>
    </row>
    <row r="129" spans="1:9" x14ac:dyDescent="0.2">
      <c r="A129" s="1">
        <f t="shared" si="2"/>
        <v>120</v>
      </c>
      <c r="B129" s="3" t="s">
        <v>125</v>
      </c>
      <c r="C129" s="11">
        <v>44056.750798611109</v>
      </c>
      <c r="D129" s="12">
        <v>44127</v>
      </c>
      <c r="E129" s="13">
        <v>0.25352112676056338</v>
      </c>
      <c r="F129" s="14">
        <v>24443.59</v>
      </c>
      <c r="G129" s="14">
        <v>48085</v>
      </c>
      <c r="H129" s="14">
        <v>98</v>
      </c>
      <c r="I129" s="13">
        <f t="shared" si="4"/>
        <v>2.0380576063221377E-3</v>
      </c>
    </row>
    <row r="130" spans="1:9" x14ac:dyDescent="0.2">
      <c r="A130" s="1">
        <f t="shared" si="2"/>
        <v>121</v>
      </c>
      <c r="B130" s="3" t="s">
        <v>149</v>
      </c>
      <c r="C130" s="11">
        <v>44021.417372685188</v>
      </c>
      <c r="D130" s="12">
        <v>44180</v>
      </c>
      <c r="E130" s="13">
        <v>0.33333333333333331</v>
      </c>
      <c r="F130" s="14">
        <v>3113.23</v>
      </c>
      <c r="G130" s="14">
        <v>25737</v>
      </c>
      <c r="H130" s="14">
        <v>4580</v>
      </c>
      <c r="I130" s="13">
        <f t="shared" si="4"/>
        <v>0.1779539184831177</v>
      </c>
    </row>
    <row r="131" spans="1:9" x14ac:dyDescent="0.2">
      <c r="A131" s="1">
        <f t="shared" si="2"/>
        <v>122</v>
      </c>
      <c r="B131" s="3" t="s">
        <v>150</v>
      </c>
      <c r="C131" s="11">
        <v>43973.583784722221</v>
      </c>
      <c r="D131" s="12">
        <v>44243</v>
      </c>
      <c r="E131" s="13">
        <v>0.37407407407407406</v>
      </c>
      <c r="F131" s="14">
        <v>765.33</v>
      </c>
      <c r="G131" s="14">
        <v>274232</v>
      </c>
      <c r="H131" s="14">
        <v>31795</v>
      </c>
      <c r="I131" s="13">
        <f t="shared" si="4"/>
        <v>0.11594197613699349</v>
      </c>
    </row>
    <row r="132" spans="1:9" x14ac:dyDescent="0.2">
      <c r="A132" s="1">
        <f t="shared" si="2"/>
        <v>123</v>
      </c>
      <c r="B132" s="3" t="s">
        <v>151</v>
      </c>
      <c r="C132" s="11">
        <v>43973.583784722221</v>
      </c>
      <c r="D132" s="12">
        <v>44291</v>
      </c>
      <c r="E132" s="13">
        <v>0.31761006289308175</v>
      </c>
      <c r="F132" s="14">
        <v>765.33</v>
      </c>
      <c r="G132" s="14">
        <v>319190</v>
      </c>
      <c r="H132" s="14">
        <v>211184</v>
      </c>
      <c r="I132" s="13">
        <f t="shared" si="4"/>
        <v>0.66162473761709328</v>
      </c>
    </row>
    <row r="133" spans="1:9" x14ac:dyDescent="0.2">
      <c r="A133" s="1">
        <f t="shared" si="2"/>
        <v>124</v>
      </c>
      <c r="B133" s="3" t="s">
        <v>152</v>
      </c>
      <c r="C133" s="11">
        <v>44020.750740740739</v>
      </c>
      <c r="D133" s="12">
        <v>44172</v>
      </c>
      <c r="E133" s="13">
        <v>0.35526315789473684</v>
      </c>
      <c r="F133" s="14">
        <v>33783.360000000001</v>
      </c>
      <c r="G133" s="14">
        <v>74108</v>
      </c>
      <c r="H133" s="14">
        <v>11672</v>
      </c>
      <c r="I133" s="13">
        <f t="shared" si="4"/>
        <v>0.15749986506180169</v>
      </c>
    </row>
    <row r="134" spans="1:9" x14ac:dyDescent="0.2">
      <c r="A134" s="1">
        <f t="shared" si="2"/>
        <v>125</v>
      </c>
      <c r="B134" s="3" t="s">
        <v>126</v>
      </c>
      <c r="C134" s="11">
        <v>44057.417210648149</v>
      </c>
      <c r="D134" s="12">
        <v>44104</v>
      </c>
      <c r="E134" s="13">
        <v>0.36170212765957449</v>
      </c>
      <c r="F134" s="14">
        <v>15754.65</v>
      </c>
      <c r="G134" s="14">
        <v>39282</v>
      </c>
      <c r="H134" s="14">
        <v>843</v>
      </c>
      <c r="I134" s="13">
        <f t="shared" si="4"/>
        <v>2.1460210783564991E-2</v>
      </c>
    </row>
    <row r="135" spans="1:9" x14ac:dyDescent="0.2">
      <c r="A135" s="1">
        <f t="shared" si="2"/>
        <v>126</v>
      </c>
      <c r="B135" s="3" t="s">
        <v>127</v>
      </c>
      <c r="C135" s="11">
        <v>44019.417430555557</v>
      </c>
      <c r="D135" s="12">
        <v>44196</v>
      </c>
      <c r="E135" s="13">
        <v>0.31073446327683618</v>
      </c>
      <c r="F135" s="14">
        <v>44953.520000000004</v>
      </c>
      <c r="G135" s="14">
        <v>44953.520000000004</v>
      </c>
      <c r="H135" s="14">
        <v>2642</v>
      </c>
      <c r="I135" s="13">
        <f t="shared" si="4"/>
        <v>5.8771815866699641E-2</v>
      </c>
    </row>
    <row r="136" spans="1:9" x14ac:dyDescent="0.2">
      <c r="A136" s="1">
        <f t="shared" si="2"/>
        <v>127</v>
      </c>
      <c r="B136" s="3" t="s">
        <v>128</v>
      </c>
      <c r="C136" s="11">
        <v>44019.417430555557</v>
      </c>
      <c r="D136" s="12">
        <v>44196</v>
      </c>
      <c r="E136" s="13">
        <v>0.31073446327683618</v>
      </c>
      <c r="F136" s="14">
        <v>48953.520000000004</v>
      </c>
      <c r="G136" s="14">
        <v>48953.520000000004</v>
      </c>
      <c r="H136" s="14">
        <v>3931</v>
      </c>
      <c r="I136" s="13">
        <f t="shared" si="4"/>
        <v>8.0300660708361726E-2</v>
      </c>
    </row>
    <row r="137" spans="1:9" x14ac:dyDescent="0.2">
      <c r="A137" s="1">
        <f t="shared" si="2"/>
        <v>128</v>
      </c>
      <c r="B137" s="3" t="s">
        <v>129</v>
      </c>
      <c r="C137" s="11">
        <v>44026.418067129627</v>
      </c>
      <c r="D137" s="12">
        <v>44196</v>
      </c>
      <c r="E137" s="13">
        <v>0.28235294117647058</v>
      </c>
      <c r="F137" s="14">
        <v>48953.520000000004</v>
      </c>
      <c r="G137" s="14">
        <v>48953.520000000004</v>
      </c>
      <c r="H137" s="14">
        <v>12672</v>
      </c>
      <c r="I137" s="13">
        <f t="shared" si="4"/>
        <v>0.25885779000161785</v>
      </c>
    </row>
    <row r="138" spans="1:9" x14ac:dyDescent="0.2">
      <c r="A138" s="1">
        <f t="shared" si="2"/>
        <v>129</v>
      </c>
      <c r="B138" s="3" t="s">
        <v>130</v>
      </c>
      <c r="C138" s="11">
        <v>44060.417268518519</v>
      </c>
      <c r="D138" s="12">
        <v>44120</v>
      </c>
      <c r="E138" s="13">
        <v>0.23333333333333334</v>
      </c>
      <c r="F138" s="14">
        <v>20824.66</v>
      </c>
      <c r="G138" s="14">
        <v>48085</v>
      </c>
      <c r="H138" s="14">
        <v>98</v>
      </c>
      <c r="I138" s="13">
        <f t="shared" si="4"/>
        <v>2.0380576063221377E-3</v>
      </c>
    </row>
    <row r="139" spans="1:9" x14ac:dyDescent="0.2">
      <c r="A139" s="1">
        <f t="shared" ref="A139:A142" si="5">+A138+1</f>
        <v>130</v>
      </c>
      <c r="B139" s="3" t="s">
        <v>131</v>
      </c>
      <c r="C139" s="11">
        <v>43893.415729166663</v>
      </c>
      <c r="D139" s="12">
        <v>44508</v>
      </c>
      <c r="E139" s="13">
        <v>0.2943089430894309</v>
      </c>
      <c r="F139" s="14">
        <v>26599</v>
      </c>
      <c r="G139" s="14">
        <v>26599</v>
      </c>
      <c r="H139" s="14">
        <v>6329</v>
      </c>
      <c r="I139" s="13">
        <f t="shared" si="4"/>
        <v>0.23794127598781908</v>
      </c>
    </row>
    <row r="140" spans="1:9" x14ac:dyDescent="0.2">
      <c r="A140" s="1">
        <f t="shared" si="5"/>
        <v>131</v>
      </c>
      <c r="B140" s="3" t="s">
        <v>132</v>
      </c>
      <c r="C140" s="11">
        <v>44062.69835648148</v>
      </c>
      <c r="D140" s="12">
        <v>44310</v>
      </c>
      <c r="E140" s="13">
        <v>4.8387096774193547E-2</v>
      </c>
      <c r="F140" s="14">
        <v>15916</v>
      </c>
      <c r="G140" s="14">
        <v>15916</v>
      </c>
      <c r="H140" s="14">
        <v>245</v>
      </c>
      <c r="I140" s="13">
        <f t="shared" si="4"/>
        <v>1.5393314903242021E-2</v>
      </c>
    </row>
    <row r="141" spans="1:9" x14ac:dyDescent="0.2">
      <c r="A141" s="1">
        <f t="shared" si="5"/>
        <v>132</v>
      </c>
      <c r="B141" s="3" t="s">
        <v>153</v>
      </c>
      <c r="C141" s="11">
        <v>43945.666041666664</v>
      </c>
      <c r="D141" s="12">
        <v>44234</v>
      </c>
      <c r="E141" s="13">
        <v>0.44636678200692043</v>
      </c>
      <c r="F141" s="14">
        <v>23022</v>
      </c>
      <c r="G141" s="14">
        <v>23022</v>
      </c>
      <c r="H141" s="14">
        <v>1132</v>
      </c>
      <c r="I141" s="13">
        <f t="shared" si="4"/>
        <v>4.917035878724698E-2</v>
      </c>
    </row>
    <row r="142" spans="1:9" x14ac:dyDescent="0.2">
      <c r="A142" s="1">
        <f t="shared" si="5"/>
        <v>133</v>
      </c>
      <c r="B142" s="3" t="s">
        <v>32</v>
      </c>
      <c r="C142" s="11"/>
      <c r="D142" s="12"/>
      <c r="E142" s="13"/>
      <c r="F142" s="14"/>
      <c r="G142" s="14"/>
      <c r="H142" s="14">
        <v>-28368</v>
      </c>
      <c r="I142" s="13" t="str">
        <f t="shared" si="4"/>
        <v/>
      </c>
    </row>
    <row r="144" spans="1:9" ht="13.5" thickBot="1" x14ac:dyDescent="0.25">
      <c r="H144" s="15">
        <f>SUM(H10:H143)</f>
        <v>49392425</v>
      </c>
    </row>
    <row r="145" ht="13.5" thickTop="1" x14ac:dyDescent="0.2"/>
  </sheetData>
  <mergeCells count="4">
    <mergeCell ref="A2:I2"/>
    <mergeCell ref="A3:I3"/>
    <mergeCell ref="A4:I4"/>
    <mergeCell ref="A5:I5"/>
  </mergeCells>
  <pageMargins left="0.7" right="0.7" top="0.75" bottom="0.75" header="0.3" footer="0.3"/>
  <pageSetup scale="59" orientation="portrait" horizontalDpi="1200" verticalDpi="1200" r:id="rId1"/>
  <headerFooter>
    <oddHeader>&amp;R&amp;"Times New Roman,Bold"&amp;10KyPSC Case No. 2021-00190 
STAFF-DR-01-024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Raiford</Witness>
  </documentManagement>
</p:properties>
</file>

<file path=customXml/itemProps1.xml><?xml version="1.0" encoding="utf-8"?>
<ds:datastoreItem xmlns:ds="http://schemas.openxmlformats.org/officeDocument/2006/customXml" ds:itemID="{3F430318-1BB2-4FE9-88E5-A98FA24282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99A0D3-1DFA-4B7F-9B90-83C80BC2A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8A445E-CA48-406C-B625-F5344A7E3AF9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e48392ff-e111-4ddb-bb98-e239aebbafc5"/>
    <ds:schemaRef ds:uri="http://schemas.microsoft.com/office/2006/metadata/properties"/>
    <ds:schemaRef ds:uri="http://purl.org/dc/elements/1.1/"/>
    <ds:schemaRef ds:uri="cf0100b5-1501-4fd1-abc2-4edbffacf32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H</vt:lpstr>
      <vt:lpstr>'Schedule H'!Print_Titles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Randar, Dennis</dc:creator>
  <cp:lastModifiedBy>Sunderman, Minna</cp:lastModifiedBy>
  <cp:lastPrinted>2021-06-11T20:17:34Z</cp:lastPrinted>
  <dcterms:created xsi:type="dcterms:W3CDTF">2017-09-08T15:03:13Z</dcterms:created>
  <dcterms:modified xsi:type="dcterms:W3CDTF">2021-06-11T20:17:39Z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0x010100C8EFACE5D00A1E4A87E09B004D05D64D</vt:lpwstr>
  </property>
  <property fmtid="{D5CDD505-2E9C-101B-9397-08002B2CF9AE}" pid="4" name="SV_HIDDEN_GRID_QUERY_LIST_4F35BF76-6C0D-4D9B-82B2-816C12CF3733">
    <vt:lpwstr>empty_477D106A-C0D6-4607-AEBD-E2C9D60EA279</vt:lpwstr>
  </property>
</Properties>
</file>