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5A8D03BE-668B-4ACD-A99D-40A30E05DD0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ate Case Exp. Analysis" sheetId="1" r:id="rId1"/>
  </sheets>
  <definedNames>
    <definedName name="_xlnm.Print_Area" localSheetId="0">'Rate Case Exp. Analysis'!$A$1:$P$71</definedName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2" i="1"/>
  <c r="P51" i="1"/>
  <c r="P50" i="1"/>
  <c r="P49" i="1"/>
  <c r="P48" i="1"/>
  <c r="P41" i="1"/>
  <c r="P40" i="1"/>
  <c r="P33" i="1"/>
  <c r="P32" i="1"/>
  <c r="P31" i="1"/>
  <c r="P30" i="1"/>
  <c r="P23" i="1"/>
  <c r="J18" i="1"/>
  <c r="P16" i="1"/>
  <c r="P15" i="1"/>
  <c r="P14" i="1"/>
  <c r="P13" i="1"/>
  <c r="K49" i="1" l="1"/>
  <c r="K50" i="1"/>
  <c r="E50" i="1"/>
  <c r="K15" i="1"/>
  <c r="K14" i="1"/>
  <c r="P12" i="1"/>
  <c r="P69" i="1" l="1"/>
  <c r="I52" i="1" l="1"/>
  <c r="I51" i="1"/>
  <c r="O48" i="1"/>
  <c r="G54" i="1" s="1"/>
  <c r="O16" i="1"/>
  <c r="I41" i="1"/>
  <c r="I40" i="1"/>
  <c r="H54" i="1"/>
  <c r="J54" i="1"/>
  <c r="K54" i="1"/>
  <c r="L54" i="1"/>
  <c r="M54" i="1"/>
  <c r="N54" i="1"/>
  <c r="O54" i="1"/>
  <c r="I54" i="1" l="1"/>
  <c r="P44" i="1"/>
  <c r="P54" i="1" l="1"/>
  <c r="H36" i="1"/>
  <c r="I36" i="1"/>
  <c r="J36" i="1"/>
  <c r="K36" i="1"/>
  <c r="L36" i="1"/>
  <c r="M36" i="1"/>
  <c r="N36" i="1"/>
  <c r="O33" i="1" l="1"/>
  <c r="O30" i="1"/>
  <c r="O36" i="1" s="1"/>
  <c r="O23" i="1"/>
  <c r="G36" i="1" l="1"/>
  <c r="P36" i="1"/>
  <c r="I22" i="1"/>
  <c r="I13" i="1"/>
  <c r="P18" i="1" s="1"/>
  <c r="I12" i="1"/>
  <c r="P22" i="1" l="1"/>
  <c r="P26" i="1" l="1"/>
  <c r="O44" i="1" l="1"/>
  <c r="N44" i="1"/>
  <c r="M44" i="1"/>
  <c r="L44" i="1"/>
  <c r="K44" i="1"/>
  <c r="J44" i="1"/>
  <c r="I44" i="1"/>
  <c r="H44" i="1"/>
  <c r="G44" i="1"/>
  <c r="A44" i="1"/>
  <c r="A54" i="1"/>
  <c r="A36" i="1"/>
  <c r="H26" i="1"/>
  <c r="A26" i="1"/>
  <c r="A18" i="1"/>
  <c r="P73" i="1" l="1"/>
  <c r="P74" i="1"/>
  <c r="P75" i="1"/>
  <c r="P76" i="1"/>
  <c r="P77" i="1"/>
  <c r="P78" i="1"/>
  <c r="P79" i="1"/>
  <c r="P80" i="1"/>
  <c r="P81" i="1"/>
  <c r="P82" i="1"/>
  <c r="P83" i="1"/>
  <c r="P86" i="1"/>
  <c r="P87" i="1"/>
  <c r="N85" i="1" l="1"/>
  <c r="P85" i="1" s="1"/>
  <c r="N84" i="1"/>
  <c r="P84" i="1" s="1"/>
  <c r="P72" i="1"/>
  <c r="G26" i="1" l="1"/>
  <c r="H18" i="1"/>
  <c r="H19" i="1" s="1"/>
  <c r="G18" i="1"/>
  <c r="H27" i="1" l="1"/>
  <c r="H37" i="1" s="1"/>
  <c r="H45" i="1" s="1"/>
  <c r="H55" i="1" s="1"/>
  <c r="H66" i="1" s="1"/>
  <c r="G19" i="1"/>
  <c r="G27" i="1" s="1"/>
  <c r="G37" i="1" l="1"/>
  <c r="G45" i="1" s="1"/>
  <c r="G55" i="1" s="1"/>
  <c r="G66" i="1" s="1"/>
  <c r="O26" i="1"/>
  <c r="N26" i="1"/>
  <c r="M26" i="1"/>
  <c r="L26" i="1"/>
  <c r="K26" i="1"/>
  <c r="J26" i="1"/>
  <c r="I26" i="1"/>
  <c r="O18" i="1"/>
  <c r="O19" i="1" s="1"/>
  <c r="N18" i="1"/>
  <c r="N19" i="1" s="1"/>
  <c r="M18" i="1"/>
  <c r="M19" i="1" s="1"/>
  <c r="L18" i="1"/>
  <c r="L19" i="1" s="1"/>
  <c r="K18" i="1"/>
  <c r="K19" i="1" s="1"/>
  <c r="J19" i="1"/>
  <c r="I18" i="1"/>
  <c r="I19" i="1" s="1"/>
  <c r="P19" i="1"/>
  <c r="P27" i="1" s="1"/>
  <c r="I27" i="1" l="1"/>
  <c r="I37" i="1" s="1"/>
  <c r="N27" i="1"/>
  <c r="N37" i="1" s="1"/>
  <c r="N45" i="1" s="1"/>
  <c r="N55" i="1" s="1"/>
  <c r="N66" i="1" s="1"/>
  <c r="L27" i="1"/>
  <c r="L37" i="1" s="1"/>
  <c r="L45" i="1" s="1"/>
  <c r="L55" i="1" s="1"/>
  <c r="L66" i="1" s="1"/>
  <c r="J27" i="1"/>
  <c r="J37" i="1" s="1"/>
  <c r="J45" i="1" s="1"/>
  <c r="J55" i="1" s="1"/>
  <c r="J66" i="1" s="1"/>
  <c r="M27" i="1"/>
  <c r="M37" i="1" s="1"/>
  <c r="M45" i="1" s="1"/>
  <c r="M55" i="1" s="1"/>
  <c r="M66" i="1" s="1"/>
  <c r="O27" i="1"/>
  <c r="O37" i="1" s="1"/>
  <c r="O45" i="1" s="1"/>
  <c r="O55" i="1" s="1"/>
  <c r="O66" i="1" s="1"/>
  <c r="K27" i="1"/>
  <c r="K37" i="1" s="1"/>
  <c r="K45" i="1" s="1"/>
  <c r="K55" i="1" s="1"/>
  <c r="K66" i="1" s="1"/>
  <c r="K62" i="1" s="1"/>
  <c r="E62" i="1" l="1"/>
  <c r="I45" i="1"/>
  <c r="I55" i="1" s="1"/>
  <c r="I66" i="1" s="1"/>
  <c r="I60" i="1" s="1"/>
  <c r="E60" i="1" s="1"/>
  <c r="P37" i="1"/>
  <c r="L64" i="1" l="1"/>
  <c r="M64" i="1"/>
  <c r="P45" i="1"/>
  <c r="P55" i="1" s="1"/>
  <c r="P66" i="1" s="1"/>
  <c r="N64" i="1"/>
  <c r="O63" i="1"/>
  <c r="E63" i="1" l="1"/>
  <c r="J61" i="1"/>
  <c r="E61" i="1" l="1"/>
</calcChain>
</file>

<file path=xl/sharedStrings.xml><?xml version="1.0" encoding="utf-8"?>
<sst xmlns="http://schemas.openxmlformats.org/spreadsheetml/2006/main" count="146" uniqueCount="71">
  <si>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</si>
  <si>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</si>
  <si>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</si>
  <si>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</si>
  <si>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</si>
  <si>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</si>
  <si>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</si>
  <si>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</si>
  <si>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</si>
  <si>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</si>
  <si>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</si>
  <si>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</si>
  <si>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</si>
  <si>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</si>
  <si>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</si>
  <si>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</si>
  <si>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</si>
  <si>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</si>
  <si>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</si>
  <si>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</si>
  <si>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</si>
  <si>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</si>
  <si>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</si>
  <si>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</si>
  <si>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</si>
  <si>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</si>
  <si>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 - Travel</t>
  </si>
  <si>
    <t>B) ITEMIZED ESTIMATE OF TOTAL COSTS TO BE INCURRED</t>
  </si>
  <si>
    <t>TOTAL PROJECTED EXPENSES ASSOCIATED WITH THE RATE CASE</t>
  </si>
  <si>
    <t>Total Estimate Costs to be Incurred</t>
  </si>
  <si>
    <t>Non Hour Based Costs</t>
  </si>
  <si>
    <t>Vendor Name / Description</t>
  </si>
  <si>
    <t>Goss Samford | Professional Legal Services</t>
  </si>
  <si>
    <t>Professional Legal Services</t>
  </si>
  <si>
    <t>In Process</t>
  </si>
  <si>
    <t>APACRXXXXX</t>
  </si>
  <si>
    <t>EXACCT1859</t>
  </si>
  <si>
    <t>Employee B Travel for Rate Case Hearings</t>
  </si>
  <si>
    <t>Employee L Travel for Rate Case Hearings</t>
  </si>
  <si>
    <t>Employee X Travel for Rate Case Hearings</t>
  </si>
  <si>
    <t>Employee Y Travel for Rate Case Hearings</t>
  </si>
  <si>
    <t>Employee Z Travel for Rate Case Hearings</t>
  </si>
  <si>
    <t>Employee AA Travel for Rate Case Hearings</t>
  </si>
  <si>
    <t>EXACCTXXXX</t>
  </si>
  <si>
    <t>Gas Rate Case Expense</t>
  </si>
  <si>
    <t>Account 0186115</t>
  </si>
  <si>
    <t>January 2021</t>
  </si>
  <si>
    <t>February 2021</t>
  </si>
  <si>
    <t>March 2021</t>
  </si>
  <si>
    <t>April 2021</t>
  </si>
  <si>
    <t>May 2021</t>
  </si>
  <si>
    <t>APACR34588</t>
  </si>
  <si>
    <t>APACR42726</t>
  </si>
  <si>
    <t>APACR35633</t>
  </si>
  <si>
    <t>APACR37495</t>
  </si>
  <si>
    <t>APACR40552</t>
  </si>
  <si>
    <t>N/A</t>
  </si>
  <si>
    <t>APACR53310</t>
  </si>
  <si>
    <t>APACR55597</t>
  </si>
  <si>
    <t>Guidant Group Inc. | Contractor Staffing</t>
  </si>
  <si>
    <t>APACR53311</t>
  </si>
  <si>
    <t>APACR66981</t>
  </si>
  <si>
    <t>Case No. 2021-00190</t>
  </si>
  <si>
    <t>APACR73911</t>
  </si>
  <si>
    <t>APACR76143</t>
  </si>
  <si>
    <t>APACR77831</t>
  </si>
  <si>
    <t>Scott Madden Inc. | Rate of Return Consulting Work</t>
  </si>
  <si>
    <t>Pending</t>
  </si>
  <si>
    <t>Depreciation Consultant | Consulting Work</t>
  </si>
  <si>
    <t>Rate of Return Consulting Work</t>
  </si>
  <si>
    <t>Contractor 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</si>
</sst>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40" fontId="0" fillId="0" borderId="3" xfId="0" applyNumberFormat="1" applyBorder="1"/>
    <xf numFmtId="1" fontId="1" fillId="0" borderId="0" xfId="0" applyNumberFormat="1" applyFont="1" applyAlignment="1">
      <alignment horizontal="left"/>
    </xf>
    <xf numFmtId="40" fontId="0" fillId="0" borderId="0" xfId="0" applyNumberFormat="1" applyAlignment="1">
      <alignment horizontal="right"/>
    </xf>
    <xf numFmtId="40" fontId="1" fillId="0" borderId="2" xfId="0" applyNumberFormat="1" applyFont="1" applyBorder="1"/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1" fontId="8" fillId="0" borderId="0" xfId="0" applyNumberFormat="1" applyFont="1"/>
    <xf numFmtId="40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indent="1"/>
    </xf>
    <xf numFmtId="44" fontId="7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quotePrefix="1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0" fontId="3" fillId="0" borderId="0" xfId="0" applyNumberFormat="1" applyFont="1" applyBorder="1"/>
    <xf numFmtId="1" fontId="3" fillId="0" borderId="0" xfId="0" quotePrefix="1" applyNumberFormat="1" applyFont="1" applyAlignment="1">
      <alignment horizontal="left"/>
    </xf>
    <xf numFmtId="40" fontId="3" fillId="0" borderId="0" xfId="0" applyNumberFormat="1" applyFont="1" applyAlignment="1">
      <alignment horizontal="center"/>
    </xf>
    <xf numFmtId="40" fontId="3" fillId="0" borderId="0" xfId="0" applyNumberFormat="1" applyFont="1"/>
    <xf numFmtId="44" fontId="3" fillId="0" borderId="0" xfId="1" applyNumberFormat="1" applyFont="1" applyFill="1" applyAlignment="1">
      <alignment horizontal="center"/>
    </xf>
    <xf numFmtId="40" fontId="3" fillId="0" borderId="1" xfId="0" applyNumberFormat="1" applyFont="1" applyBorder="1"/>
    <xf numFmtId="40" fontId="3" fillId="0" borderId="2" xfId="0" applyNumberFormat="1" applyFont="1" applyBorder="1"/>
    <xf numFmtId="39" fontId="3" fillId="0" borderId="1" xfId="0" applyNumberFormat="1" applyFont="1" applyBorder="1"/>
    <xf numFmtId="39" fontId="3" fillId="0" borderId="0" xfId="0" applyNumberFormat="1" applyFont="1" applyBorder="1"/>
    <xf numFmtId="4" fontId="3" fillId="0" borderId="0" xfId="0" applyNumberFormat="1" applyFont="1" applyFill="1"/>
    <xf numFmtId="40" fontId="3" fillId="0" borderId="0" xfId="0" applyNumberFormat="1" applyFont="1" applyFill="1"/>
    <xf numFmtId="40" fontId="3" fillId="0" borderId="3" xfId="0" applyNumberFormat="1" applyFont="1" applyBorder="1"/>
    <xf numFmtId="4" fontId="1" fillId="0" borderId="2" xfId="0" applyNumberFormat="1" applyFont="1" applyBorder="1"/>
    <xf numFmtId="40" fontId="1" fillId="0" borderId="2" xfId="0" applyNumberFormat="1" applyFont="1" applyFill="1" applyBorder="1"/>
    <xf numFmtId="4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B87"/>
  <sheetViews>
    <sheetView tabSelected="1" view="pageLayout" zoomScaleNormal="90" workbookViewId="0">
      <selection activeCell="S60" sqref="S60"/>
    </sheetView>
  </sheetViews>
  <sheetFormatPr defaultColWidth="2.44140625" defaultRowHeight="13.2" x14ac:dyDescent="0.25"/>
  <cols>
    <col min="1" max="1" width="14.109375" style="4" customWidth="1"/>
    <col min="2" max="2" width="11.109375" style="4" customWidth="1"/>
    <col min="3" max="3" width="10.5546875" style="4" customWidth="1"/>
    <col min="4" max="4" width="45.44140625" style="2" customWidth="1"/>
    <col min="5" max="5" width="12.5546875" style="8" customWidth="1"/>
    <col min="6" max="6" width="11" style="8" customWidth="1"/>
    <col min="7" max="7" width="12.44140625" style="2" customWidth="1"/>
    <col min="8" max="8" width="12.5546875" style="2" customWidth="1"/>
    <col min="9" max="9" width="12.109375" style="3" customWidth="1"/>
    <col min="10" max="10" width="12" style="3" bestFit="1" customWidth="1"/>
    <col min="11" max="11" width="13.109375" style="3" customWidth="1"/>
    <col min="12" max="12" width="10.44140625" style="3" customWidth="1"/>
    <col min="13" max="13" width="12.88671875" style="3" customWidth="1"/>
    <col min="14" max="14" width="13.5546875" style="3" customWidth="1"/>
    <col min="15" max="15" width="10.109375" style="3" customWidth="1"/>
    <col min="16" max="16" width="12" style="3" customWidth="1"/>
    <col min="17" max="17" width="2.109375" style="2" customWidth="1"/>
    <col min="18" max="16384" width="2.44140625" style="2"/>
  </cols>
  <sheetData>
    <row r="1" spans="1:16" x14ac:dyDescent="0.25">
      <c r="A1" s="21" t="s">
        <v>15</v>
      </c>
      <c r="B1" s="21"/>
      <c r="C1" s="21"/>
      <c r="P1" s="34"/>
    </row>
    <row r="2" spans="1:16" x14ac:dyDescent="0.25">
      <c r="A2" s="21" t="s">
        <v>44</v>
      </c>
      <c r="B2" s="21"/>
      <c r="C2" s="21"/>
      <c r="P2" s="34"/>
    </row>
    <row r="3" spans="1:16" x14ac:dyDescent="0.25">
      <c r="A3" s="21" t="s">
        <v>62</v>
      </c>
      <c r="B3" s="21"/>
      <c r="C3" s="21"/>
    </row>
    <row r="4" spans="1:16" ht="14.4" x14ac:dyDescent="0.25">
      <c r="A4" s="21" t="s">
        <v>45</v>
      </c>
      <c r="B4" s="21"/>
      <c r="C4" s="49"/>
      <c r="I4" s="43"/>
      <c r="J4" s="44"/>
      <c r="K4" s="43"/>
      <c r="L4" s="44"/>
      <c r="M4" s="43"/>
      <c r="N4" s="44"/>
      <c r="O4" s="45"/>
    </row>
    <row r="5" spans="1:16" x14ac:dyDescent="0.25">
      <c r="A5" s="5"/>
      <c r="B5" s="5"/>
      <c r="C5" s="5"/>
      <c r="J5" s="74" t="s">
        <v>0</v>
      </c>
      <c r="K5" s="74"/>
      <c r="L5" s="74"/>
    </row>
    <row r="6" spans="1:16" x14ac:dyDescent="0.25">
      <c r="A6" s="7" t="s">
        <v>1</v>
      </c>
      <c r="B6" s="23" t="s">
        <v>17</v>
      </c>
      <c r="C6" s="23" t="s">
        <v>19</v>
      </c>
      <c r="D6" s="8"/>
      <c r="E6" s="30" t="s">
        <v>22</v>
      </c>
      <c r="F6" s="30" t="s">
        <v>24</v>
      </c>
      <c r="G6" s="30"/>
      <c r="H6" s="30"/>
      <c r="I6" s="62"/>
      <c r="J6" s="62"/>
      <c r="K6" s="63"/>
      <c r="L6" s="62" t="s">
        <v>14</v>
      </c>
      <c r="M6" s="62" t="s">
        <v>4</v>
      </c>
      <c r="N6" s="62" t="s">
        <v>5</v>
      </c>
      <c r="O6" s="62"/>
      <c r="P6" s="9"/>
    </row>
    <row r="7" spans="1:16" x14ac:dyDescent="0.25">
      <c r="A7" s="10" t="s">
        <v>6</v>
      </c>
      <c r="B7" s="10" t="s">
        <v>18</v>
      </c>
      <c r="C7" s="10" t="s">
        <v>18</v>
      </c>
      <c r="D7" s="11" t="s">
        <v>31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2" t="s">
        <v>2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</row>
    <row r="8" spans="1:16" x14ac:dyDescent="0.25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40" customFormat="1" ht="13.8" x14ac:dyDescent="0.25">
      <c r="A9" s="36" t="s">
        <v>16</v>
      </c>
      <c r="B9" s="36"/>
      <c r="C9" s="36"/>
      <c r="D9" s="37"/>
      <c r="E9" s="37"/>
      <c r="F9" s="50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22"/>
      <c r="B10" s="22"/>
      <c r="C10" s="22"/>
      <c r="D10" s="11"/>
      <c r="E10" s="11"/>
      <c r="F10" s="51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18" t="s">
        <v>46</v>
      </c>
      <c r="B11" s="18"/>
      <c r="C11" s="18"/>
      <c r="E11" s="30"/>
      <c r="F11" s="52"/>
      <c r="G11" s="60"/>
      <c r="H11" s="60"/>
      <c r="I11" s="60"/>
      <c r="J11" s="60"/>
      <c r="K11" s="60"/>
      <c r="L11" s="60"/>
      <c r="M11" s="60"/>
      <c r="N11" s="60"/>
      <c r="O11" s="60"/>
      <c r="P11" s="13"/>
    </row>
    <row r="12" spans="1:16" x14ac:dyDescent="0.25">
      <c r="A12" s="19" t="s">
        <v>51</v>
      </c>
      <c r="B12" s="48">
        <v>44208</v>
      </c>
      <c r="C12" s="48">
        <v>44238</v>
      </c>
      <c r="D12" s="20" t="s">
        <v>32</v>
      </c>
      <c r="E12" s="53">
        <v>0.1</v>
      </c>
      <c r="F12" s="64">
        <v>237.5</v>
      </c>
      <c r="G12" s="60"/>
      <c r="H12" s="60"/>
      <c r="I12" s="60">
        <f>ROUND(E12*F12,2)</f>
        <v>23.75</v>
      </c>
      <c r="J12" s="60"/>
      <c r="K12" s="60"/>
      <c r="L12" s="60"/>
      <c r="M12" s="60"/>
      <c r="N12" s="60"/>
      <c r="O12" s="60"/>
      <c r="P12" s="13">
        <f>SUM(G12:O12)</f>
        <v>23.75</v>
      </c>
    </row>
    <row r="13" spans="1:16" x14ac:dyDescent="0.25">
      <c r="A13" s="19" t="s">
        <v>51</v>
      </c>
      <c r="B13" s="48">
        <v>44208</v>
      </c>
      <c r="C13" s="48">
        <v>44238</v>
      </c>
      <c r="D13" s="20" t="s">
        <v>32</v>
      </c>
      <c r="E13" s="53">
        <v>0.4</v>
      </c>
      <c r="F13" s="64">
        <v>270.75</v>
      </c>
      <c r="G13" s="60"/>
      <c r="H13" s="60"/>
      <c r="I13" s="60">
        <f>ROUND(E13*F13,2)</f>
        <v>108.3</v>
      </c>
      <c r="J13" s="60"/>
      <c r="K13" s="60"/>
      <c r="L13" s="60"/>
      <c r="M13" s="60"/>
      <c r="N13" s="60"/>
      <c r="O13" s="60"/>
      <c r="P13" s="13">
        <f>SUM(G13:O13)</f>
        <v>108.3</v>
      </c>
    </row>
    <row r="14" spans="1:16" x14ac:dyDescent="0.25">
      <c r="A14" s="19" t="s">
        <v>53</v>
      </c>
      <c r="B14" s="48">
        <v>44215</v>
      </c>
      <c r="C14" s="48">
        <v>44217</v>
      </c>
      <c r="D14" s="20" t="s">
        <v>66</v>
      </c>
      <c r="E14" s="53">
        <v>1</v>
      </c>
      <c r="F14" s="64">
        <v>355</v>
      </c>
      <c r="G14" s="60"/>
      <c r="H14" s="60"/>
      <c r="I14" s="60"/>
      <c r="J14" s="60"/>
      <c r="K14" s="60">
        <f>E14*F14</f>
        <v>355</v>
      </c>
      <c r="L14" s="60"/>
      <c r="M14" s="60"/>
      <c r="N14" s="60"/>
      <c r="O14" s="60"/>
      <c r="P14" s="13">
        <f>SUM(G14:O14)</f>
        <v>355</v>
      </c>
    </row>
    <row r="15" spans="1:16" x14ac:dyDescent="0.25">
      <c r="A15" s="19" t="s">
        <v>53</v>
      </c>
      <c r="B15" s="48">
        <v>44215</v>
      </c>
      <c r="C15" s="48">
        <v>44217</v>
      </c>
      <c r="D15" s="20" t="s">
        <v>66</v>
      </c>
      <c r="E15" s="53">
        <v>1</v>
      </c>
      <c r="F15" s="64">
        <v>245</v>
      </c>
      <c r="G15" s="60"/>
      <c r="H15" s="60"/>
      <c r="I15" s="60"/>
      <c r="J15" s="60"/>
      <c r="K15" s="60">
        <f>E15*F15</f>
        <v>245</v>
      </c>
      <c r="L15" s="60"/>
      <c r="M15" s="60"/>
      <c r="N15" s="60"/>
      <c r="O15" s="60"/>
      <c r="P15" s="13">
        <f>SUM(G15:O15)</f>
        <v>245</v>
      </c>
    </row>
    <row r="16" spans="1:16" x14ac:dyDescent="0.25">
      <c r="A16" s="19" t="s">
        <v>54</v>
      </c>
      <c r="B16" s="48">
        <v>44222</v>
      </c>
      <c r="C16" s="48">
        <v>44236</v>
      </c>
      <c r="D16" s="20" t="s">
        <v>59</v>
      </c>
      <c r="E16" s="53">
        <v>12</v>
      </c>
      <c r="F16" s="64">
        <v>96.08</v>
      </c>
      <c r="H16" s="60"/>
      <c r="I16" s="60"/>
      <c r="J16" s="60"/>
      <c r="K16" s="60"/>
      <c r="L16" s="60"/>
      <c r="M16" s="60"/>
      <c r="N16" s="60"/>
      <c r="O16" s="60">
        <f>E16*F16</f>
        <v>1152.96</v>
      </c>
      <c r="P16" s="13">
        <f>SUM(G16:O16)</f>
        <v>1152.96</v>
      </c>
    </row>
    <row r="17" spans="1:16382" x14ac:dyDescent="0.25">
      <c r="A17" s="16"/>
      <c r="B17" s="54"/>
      <c r="C17" s="25"/>
      <c r="E17" s="53"/>
      <c r="F17" s="64"/>
      <c r="G17" s="60"/>
      <c r="H17" s="60"/>
      <c r="I17" s="60"/>
      <c r="J17" s="60"/>
      <c r="K17" s="60"/>
      <c r="L17" s="60"/>
      <c r="M17" s="60"/>
      <c r="N17" s="60"/>
      <c r="O17" s="60"/>
      <c r="P17" s="13"/>
    </row>
    <row r="18" spans="1:16382" x14ac:dyDescent="0.25">
      <c r="A18" s="12" t="str">
        <f>"Total "&amp;A11</f>
        <v>Total January 2021</v>
      </c>
      <c r="B18" s="55"/>
      <c r="C18" s="26"/>
      <c r="E18" s="53"/>
      <c r="F18" s="64"/>
      <c r="G18" s="65">
        <f t="shared" ref="G18:P18" si="0">SUM(G12:G16)</f>
        <v>0</v>
      </c>
      <c r="H18" s="65">
        <f t="shared" si="0"/>
        <v>0</v>
      </c>
      <c r="I18" s="65">
        <f t="shared" si="0"/>
        <v>132.05000000000001</v>
      </c>
      <c r="J18" s="65">
        <f t="shared" si="0"/>
        <v>0</v>
      </c>
      <c r="K18" s="65">
        <f t="shared" si="0"/>
        <v>600</v>
      </c>
      <c r="L18" s="65">
        <f t="shared" si="0"/>
        <v>0</v>
      </c>
      <c r="M18" s="65">
        <f t="shared" si="0"/>
        <v>0</v>
      </c>
      <c r="N18" s="65">
        <f t="shared" si="0"/>
        <v>0</v>
      </c>
      <c r="O18" s="65">
        <f t="shared" si="0"/>
        <v>1152.96</v>
      </c>
      <c r="P18" s="14">
        <f t="shared" si="0"/>
        <v>1885.01</v>
      </c>
    </row>
    <row r="19" spans="1:16382" ht="13.8" thickBot="1" x14ac:dyDescent="0.3">
      <c r="A19" s="1" t="s">
        <v>13</v>
      </c>
      <c r="B19" s="56"/>
      <c r="C19" s="27"/>
      <c r="E19" s="53"/>
      <c r="F19" s="64"/>
      <c r="G19" s="66">
        <f>+G18</f>
        <v>0</v>
      </c>
      <c r="H19" s="66">
        <f>+H18</f>
        <v>0</v>
      </c>
      <c r="I19" s="66">
        <f>+I18</f>
        <v>132.05000000000001</v>
      </c>
      <c r="J19" s="66">
        <f>+J18</f>
        <v>0</v>
      </c>
      <c r="K19" s="66">
        <f t="shared" ref="K19:P19" si="1">+K18</f>
        <v>600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1152.96</v>
      </c>
      <c r="P19" s="15">
        <f t="shared" si="1"/>
        <v>1885.01</v>
      </c>
    </row>
    <row r="20" spans="1:16382" ht="13.8" thickTop="1" x14ac:dyDescent="0.25">
      <c r="A20" s="10"/>
      <c r="B20" s="57"/>
      <c r="C20" s="28"/>
      <c r="D20" s="11"/>
      <c r="E20" s="59"/>
      <c r="F20" s="64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382" x14ac:dyDescent="0.25">
      <c r="A21" s="18" t="s">
        <v>47</v>
      </c>
      <c r="B21" s="58"/>
      <c r="C21" s="29"/>
      <c r="E21" s="53"/>
      <c r="F21" s="64"/>
      <c r="G21" s="60"/>
      <c r="H21" s="60"/>
      <c r="I21" s="60"/>
      <c r="J21" s="60"/>
      <c r="K21" s="60"/>
      <c r="L21" s="60"/>
      <c r="M21" s="60"/>
      <c r="N21" s="60"/>
      <c r="O21" s="60"/>
      <c r="P21" s="13"/>
    </row>
    <row r="22" spans="1:16382" x14ac:dyDescent="0.25">
      <c r="A22" s="19" t="s">
        <v>52</v>
      </c>
      <c r="B22" s="48">
        <v>44232</v>
      </c>
      <c r="C22" s="48">
        <v>44262</v>
      </c>
      <c r="D22" s="20" t="s">
        <v>32</v>
      </c>
      <c r="E22" s="53">
        <v>7.7</v>
      </c>
      <c r="F22" s="64">
        <v>270.75</v>
      </c>
      <c r="G22" s="60"/>
      <c r="H22" s="60"/>
      <c r="I22" s="60">
        <f>ROUND(E22*F22,2)+0.02</f>
        <v>2084.8000000000002</v>
      </c>
      <c r="J22" s="60"/>
      <c r="K22" s="60"/>
      <c r="L22" s="60"/>
      <c r="M22" s="60"/>
      <c r="N22" s="60"/>
      <c r="O22" s="60"/>
      <c r="P22" s="13">
        <f>SUM(G22:O22)</f>
        <v>2084.8000000000002</v>
      </c>
      <c r="Q22" s="24"/>
      <c r="R22" s="20"/>
      <c r="S22" s="30"/>
      <c r="T22" s="3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9"/>
      <c r="AF22" s="24"/>
      <c r="AG22" s="24"/>
      <c r="AH22" s="20"/>
      <c r="AI22" s="30"/>
      <c r="AJ22" s="31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9"/>
      <c r="AV22" s="24"/>
      <c r="AW22" s="24"/>
      <c r="AX22" s="20"/>
      <c r="AY22" s="30"/>
      <c r="AZ22" s="31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9"/>
      <c r="BL22" s="24"/>
      <c r="BM22" s="24"/>
      <c r="BN22" s="20"/>
      <c r="BO22" s="30"/>
      <c r="BP22" s="31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9"/>
      <c r="CB22" s="24"/>
      <c r="CC22" s="24"/>
      <c r="CD22" s="20"/>
      <c r="CE22" s="30"/>
      <c r="CF22" s="31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9"/>
      <c r="CR22" s="24"/>
      <c r="CS22" s="24"/>
      <c r="CT22" s="20"/>
      <c r="CU22" s="30"/>
      <c r="CV22" s="31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9"/>
      <c r="DH22" s="24"/>
      <c r="DI22" s="24"/>
      <c r="DJ22" s="20"/>
      <c r="DK22" s="30"/>
      <c r="DL22" s="31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9"/>
      <c r="DX22" s="24"/>
      <c r="DY22" s="24"/>
      <c r="DZ22" s="20"/>
      <c r="EA22" s="30"/>
      <c r="EB22" s="31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9"/>
      <c r="EN22" s="24"/>
      <c r="EO22" s="24"/>
      <c r="EP22" s="20"/>
      <c r="EQ22" s="30"/>
      <c r="ER22" s="31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9"/>
      <c r="FD22" s="24"/>
      <c r="FE22" s="24"/>
      <c r="FF22" s="20"/>
      <c r="FG22" s="30"/>
      <c r="FH22" s="31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9"/>
      <c r="FT22" s="24"/>
      <c r="FU22" s="24"/>
      <c r="FV22" s="20"/>
      <c r="FW22" s="30"/>
      <c r="FX22" s="31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9"/>
      <c r="GJ22" s="24"/>
      <c r="GK22" s="24"/>
      <c r="GL22" s="20"/>
      <c r="GM22" s="30"/>
      <c r="GN22" s="31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9"/>
      <c r="GZ22" s="24"/>
      <c r="HA22" s="24"/>
      <c r="HB22" s="20"/>
      <c r="HC22" s="30"/>
      <c r="HD22" s="31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9"/>
      <c r="HP22" s="24"/>
      <c r="HQ22" s="24"/>
      <c r="HR22" s="20"/>
      <c r="HS22" s="30"/>
      <c r="HT22" s="31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9"/>
      <c r="IF22" s="24"/>
      <c r="IG22" s="24"/>
      <c r="IH22" s="20"/>
      <c r="II22" s="30"/>
      <c r="IJ22" s="31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9"/>
      <c r="IV22" s="24"/>
      <c r="IW22" s="24"/>
      <c r="IX22" s="20"/>
      <c r="IY22" s="30"/>
      <c r="IZ22" s="31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9"/>
      <c r="JL22" s="24"/>
      <c r="JM22" s="24"/>
      <c r="JN22" s="20"/>
      <c r="JO22" s="30"/>
      <c r="JP22" s="31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9"/>
      <c r="KB22" s="24"/>
      <c r="KC22" s="24"/>
      <c r="KD22" s="20"/>
      <c r="KE22" s="30"/>
      <c r="KF22" s="31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9"/>
      <c r="KR22" s="24"/>
      <c r="KS22" s="24"/>
      <c r="KT22" s="20"/>
      <c r="KU22" s="30"/>
      <c r="KV22" s="31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9"/>
      <c r="LH22" s="24"/>
      <c r="LI22" s="24"/>
      <c r="LJ22" s="20"/>
      <c r="LK22" s="30"/>
      <c r="LL22" s="31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9"/>
      <c r="LX22" s="24"/>
      <c r="LY22" s="24"/>
      <c r="LZ22" s="20"/>
      <c r="MA22" s="30"/>
      <c r="MB22" s="31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9"/>
      <c r="MN22" s="24"/>
      <c r="MO22" s="24"/>
      <c r="MP22" s="20"/>
      <c r="MQ22" s="30"/>
      <c r="MR22" s="31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9"/>
      <c r="ND22" s="24"/>
      <c r="NE22" s="24"/>
      <c r="NF22" s="20"/>
      <c r="NG22" s="30"/>
      <c r="NH22" s="31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9"/>
      <c r="NT22" s="24"/>
      <c r="NU22" s="24"/>
      <c r="NV22" s="20"/>
      <c r="NW22" s="30"/>
      <c r="NX22" s="31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9"/>
      <c r="OJ22" s="24"/>
      <c r="OK22" s="24"/>
      <c r="OL22" s="20"/>
      <c r="OM22" s="30"/>
      <c r="ON22" s="31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9"/>
      <c r="OZ22" s="24"/>
      <c r="PA22" s="24"/>
      <c r="PB22" s="20"/>
      <c r="PC22" s="30"/>
      <c r="PD22" s="31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9"/>
      <c r="PP22" s="24"/>
      <c r="PQ22" s="24"/>
      <c r="PR22" s="20"/>
      <c r="PS22" s="30"/>
      <c r="PT22" s="31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9"/>
      <c r="QF22" s="24"/>
      <c r="QG22" s="24"/>
      <c r="QH22" s="20"/>
      <c r="QI22" s="30"/>
      <c r="QJ22" s="31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9"/>
      <c r="QV22" s="24"/>
      <c r="QW22" s="24"/>
      <c r="QX22" s="20"/>
      <c r="QY22" s="30"/>
      <c r="QZ22" s="31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9"/>
      <c r="RL22" s="24"/>
      <c r="RM22" s="24"/>
      <c r="RN22" s="20"/>
      <c r="RO22" s="30"/>
      <c r="RP22" s="31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9"/>
      <c r="SB22" s="24"/>
      <c r="SC22" s="24"/>
      <c r="SD22" s="20"/>
      <c r="SE22" s="30"/>
      <c r="SF22" s="31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9"/>
      <c r="SR22" s="24"/>
      <c r="SS22" s="24"/>
      <c r="ST22" s="20"/>
      <c r="SU22" s="30"/>
      <c r="SV22" s="31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9"/>
      <c r="TH22" s="24"/>
      <c r="TI22" s="24"/>
      <c r="TJ22" s="20"/>
      <c r="TK22" s="30"/>
      <c r="TL22" s="31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9"/>
      <c r="TX22" s="24"/>
      <c r="TY22" s="24"/>
      <c r="TZ22" s="20"/>
      <c r="UA22" s="30"/>
      <c r="UB22" s="31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9"/>
      <c r="UN22" s="24"/>
      <c r="UO22" s="24"/>
      <c r="UP22" s="20"/>
      <c r="UQ22" s="30"/>
      <c r="UR22" s="31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9"/>
      <c r="VD22" s="24"/>
      <c r="VE22" s="24"/>
      <c r="VF22" s="20"/>
      <c r="VG22" s="30"/>
      <c r="VH22" s="31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9"/>
      <c r="VT22" s="24"/>
      <c r="VU22" s="24"/>
      <c r="VV22" s="20"/>
      <c r="VW22" s="30"/>
      <c r="VX22" s="31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9"/>
      <c r="WJ22" s="24"/>
      <c r="WK22" s="24"/>
      <c r="WL22" s="20"/>
      <c r="WM22" s="30"/>
      <c r="WN22" s="31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9"/>
      <c r="WZ22" s="24"/>
      <c r="XA22" s="24"/>
      <c r="XB22" s="20"/>
      <c r="XC22" s="30"/>
      <c r="XD22" s="31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9"/>
      <c r="XP22" s="24"/>
      <c r="XQ22" s="24"/>
      <c r="XR22" s="20"/>
      <c r="XS22" s="30"/>
      <c r="XT22" s="31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9"/>
      <c r="YF22" s="24"/>
      <c r="YG22" s="24"/>
      <c r="YH22" s="20"/>
      <c r="YI22" s="30"/>
      <c r="YJ22" s="31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9"/>
      <c r="YV22" s="24"/>
      <c r="YW22" s="24"/>
      <c r="YX22" s="20"/>
      <c r="YY22" s="30"/>
      <c r="YZ22" s="31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9"/>
      <c r="ZL22" s="24"/>
      <c r="ZM22" s="24"/>
      <c r="ZN22" s="20"/>
      <c r="ZO22" s="30"/>
      <c r="ZP22" s="31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9"/>
      <c r="AAB22" s="24"/>
      <c r="AAC22" s="24"/>
      <c r="AAD22" s="20"/>
      <c r="AAE22" s="30"/>
      <c r="AAF22" s="31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9"/>
      <c r="AAR22" s="24"/>
      <c r="AAS22" s="24"/>
      <c r="AAT22" s="20"/>
      <c r="AAU22" s="30"/>
      <c r="AAV22" s="31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9"/>
      <c r="ABH22" s="24"/>
      <c r="ABI22" s="24"/>
      <c r="ABJ22" s="20"/>
      <c r="ABK22" s="30"/>
      <c r="ABL22" s="31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9"/>
      <c r="ABX22" s="24"/>
      <c r="ABY22" s="24"/>
      <c r="ABZ22" s="20"/>
      <c r="ACA22" s="30"/>
      <c r="ACB22" s="31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9"/>
      <c r="ACN22" s="24"/>
      <c r="ACO22" s="24"/>
      <c r="ACP22" s="20"/>
      <c r="ACQ22" s="30"/>
      <c r="ACR22" s="31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9"/>
      <c r="ADD22" s="24"/>
      <c r="ADE22" s="24"/>
      <c r="ADF22" s="20"/>
      <c r="ADG22" s="30"/>
      <c r="ADH22" s="31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9"/>
      <c r="ADT22" s="24"/>
      <c r="ADU22" s="24"/>
      <c r="ADV22" s="20"/>
      <c r="ADW22" s="30"/>
      <c r="ADX22" s="31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9"/>
      <c r="AEJ22" s="24"/>
      <c r="AEK22" s="24"/>
      <c r="AEL22" s="20"/>
      <c r="AEM22" s="30"/>
      <c r="AEN22" s="31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9"/>
      <c r="AEZ22" s="24"/>
      <c r="AFA22" s="24"/>
      <c r="AFB22" s="20"/>
      <c r="AFC22" s="30"/>
      <c r="AFD22" s="31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9"/>
      <c r="AFP22" s="24"/>
      <c r="AFQ22" s="24"/>
      <c r="AFR22" s="20"/>
      <c r="AFS22" s="30"/>
      <c r="AFT22" s="31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9"/>
      <c r="AGF22" s="24"/>
      <c r="AGG22" s="24"/>
      <c r="AGH22" s="20"/>
      <c r="AGI22" s="30"/>
      <c r="AGJ22" s="31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9"/>
      <c r="AGV22" s="24"/>
      <c r="AGW22" s="24"/>
      <c r="AGX22" s="20"/>
      <c r="AGY22" s="30"/>
      <c r="AGZ22" s="31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9"/>
      <c r="AHL22" s="24"/>
      <c r="AHM22" s="24"/>
      <c r="AHN22" s="20"/>
      <c r="AHO22" s="30"/>
      <c r="AHP22" s="31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9"/>
      <c r="AIB22" s="24"/>
      <c r="AIC22" s="24"/>
      <c r="AID22" s="20"/>
      <c r="AIE22" s="30"/>
      <c r="AIF22" s="31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9"/>
      <c r="AIR22" s="24"/>
      <c r="AIS22" s="24"/>
      <c r="AIT22" s="20"/>
      <c r="AIU22" s="30"/>
      <c r="AIV22" s="31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9"/>
      <c r="AJH22" s="24"/>
      <c r="AJI22" s="24"/>
      <c r="AJJ22" s="20"/>
      <c r="AJK22" s="30"/>
      <c r="AJL22" s="31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9"/>
      <c r="AJX22" s="24"/>
      <c r="AJY22" s="24"/>
      <c r="AJZ22" s="20"/>
      <c r="AKA22" s="30"/>
      <c r="AKB22" s="31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9"/>
      <c r="AKN22" s="24"/>
      <c r="AKO22" s="24"/>
      <c r="AKP22" s="20"/>
      <c r="AKQ22" s="30"/>
      <c r="AKR22" s="31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9"/>
      <c r="ALD22" s="24"/>
      <c r="ALE22" s="24"/>
      <c r="ALF22" s="20"/>
      <c r="ALG22" s="30"/>
      <c r="ALH22" s="31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9"/>
      <c r="ALT22" s="24"/>
      <c r="ALU22" s="24"/>
      <c r="ALV22" s="20"/>
      <c r="ALW22" s="30"/>
      <c r="ALX22" s="31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9"/>
      <c r="AMJ22" s="24"/>
      <c r="AMK22" s="24"/>
      <c r="AML22" s="20"/>
      <c r="AMM22" s="30"/>
      <c r="AMN22" s="31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9"/>
      <c r="AMZ22" s="24"/>
      <c r="ANA22" s="24"/>
      <c r="ANB22" s="20"/>
      <c r="ANC22" s="30"/>
      <c r="AND22" s="31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9"/>
      <c r="ANP22" s="24"/>
      <c r="ANQ22" s="24"/>
      <c r="ANR22" s="20"/>
      <c r="ANS22" s="30"/>
      <c r="ANT22" s="31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9"/>
      <c r="AOF22" s="24"/>
      <c r="AOG22" s="24"/>
      <c r="AOH22" s="20"/>
      <c r="AOI22" s="30"/>
      <c r="AOJ22" s="31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9"/>
      <c r="AOV22" s="24"/>
      <c r="AOW22" s="24"/>
      <c r="AOX22" s="20"/>
      <c r="AOY22" s="30"/>
      <c r="AOZ22" s="31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9"/>
      <c r="APL22" s="24"/>
      <c r="APM22" s="24"/>
      <c r="APN22" s="20"/>
      <c r="APO22" s="30"/>
      <c r="APP22" s="31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9"/>
      <c r="AQB22" s="24"/>
      <c r="AQC22" s="24"/>
      <c r="AQD22" s="20"/>
      <c r="AQE22" s="30"/>
      <c r="AQF22" s="31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9"/>
      <c r="AQR22" s="24"/>
      <c r="AQS22" s="24"/>
      <c r="AQT22" s="20"/>
      <c r="AQU22" s="30"/>
      <c r="AQV22" s="31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9"/>
      <c r="ARH22" s="24"/>
      <c r="ARI22" s="24"/>
      <c r="ARJ22" s="20"/>
      <c r="ARK22" s="30"/>
      <c r="ARL22" s="31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9"/>
      <c r="ARX22" s="24"/>
      <c r="ARY22" s="24"/>
      <c r="ARZ22" s="20"/>
      <c r="ASA22" s="30"/>
      <c r="ASB22" s="31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9"/>
      <c r="ASN22" s="24"/>
      <c r="ASO22" s="24"/>
      <c r="ASP22" s="20"/>
      <c r="ASQ22" s="30"/>
      <c r="ASR22" s="31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9"/>
      <c r="ATD22" s="24"/>
      <c r="ATE22" s="24"/>
      <c r="ATF22" s="20"/>
      <c r="ATG22" s="30"/>
      <c r="ATH22" s="31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9"/>
      <c r="ATT22" s="24"/>
      <c r="ATU22" s="24"/>
      <c r="ATV22" s="20"/>
      <c r="ATW22" s="30"/>
      <c r="ATX22" s="31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9"/>
      <c r="AUJ22" s="24"/>
      <c r="AUK22" s="24"/>
      <c r="AUL22" s="20"/>
      <c r="AUM22" s="30"/>
      <c r="AUN22" s="31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9"/>
      <c r="AUZ22" s="24"/>
      <c r="AVA22" s="24"/>
      <c r="AVB22" s="20"/>
      <c r="AVC22" s="30"/>
      <c r="AVD22" s="31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9"/>
      <c r="AVP22" s="24"/>
      <c r="AVQ22" s="24"/>
      <c r="AVR22" s="20"/>
      <c r="AVS22" s="30"/>
      <c r="AVT22" s="31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9"/>
      <c r="AWF22" s="24"/>
      <c r="AWG22" s="24"/>
      <c r="AWH22" s="20"/>
      <c r="AWI22" s="30"/>
      <c r="AWJ22" s="31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9"/>
      <c r="AWV22" s="24"/>
      <c r="AWW22" s="24"/>
      <c r="AWX22" s="20"/>
      <c r="AWY22" s="30"/>
      <c r="AWZ22" s="31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9"/>
      <c r="AXL22" s="24"/>
      <c r="AXM22" s="24"/>
      <c r="AXN22" s="20"/>
      <c r="AXO22" s="30"/>
      <c r="AXP22" s="31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9"/>
      <c r="AYB22" s="24"/>
      <c r="AYC22" s="24"/>
      <c r="AYD22" s="20"/>
      <c r="AYE22" s="30"/>
      <c r="AYF22" s="31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9"/>
      <c r="AYR22" s="24"/>
      <c r="AYS22" s="24"/>
      <c r="AYT22" s="20"/>
      <c r="AYU22" s="30"/>
      <c r="AYV22" s="31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9"/>
      <c r="AZH22" s="24"/>
      <c r="AZI22" s="24"/>
      <c r="AZJ22" s="20"/>
      <c r="AZK22" s="30"/>
      <c r="AZL22" s="31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9"/>
      <c r="AZX22" s="24"/>
      <c r="AZY22" s="24"/>
      <c r="AZZ22" s="20"/>
      <c r="BAA22" s="30"/>
      <c r="BAB22" s="31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9"/>
      <c r="BAN22" s="24"/>
      <c r="BAO22" s="24"/>
      <c r="BAP22" s="20"/>
      <c r="BAQ22" s="30"/>
      <c r="BAR22" s="31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9"/>
      <c r="BBD22" s="24"/>
      <c r="BBE22" s="24"/>
      <c r="BBF22" s="20"/>
      <c r="BBG22" s="30"/>
      <c r="BBH22" s="31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9"/>
      <c r="BBT22" s="24"/>
      <c r="BBU22" s="24"/>
      <c r="BBV22" s="20"/>
      <c r="BBW22" s="30"/>
      <c r="BBX22" s="31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9"/>
      <c r="BCJ22" s="24"/>
      <c r="BCK22" s="24"/>
      <c r="BCL22" s="20"/>
      <c r="BCM22" s="30"/>
      <c r="BCN22" s="31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9"/>
      <c r="BCZ22" s="24"/>
      <c r="BDA22" s="24"/>
      <c r="BDB22" s="20"/>
      <c r="BDC22" s="30"/>
      <c r="BDD22" s="31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9"/>
      <c r="BDP22" s="24"/>
      <c r="BDQ22" s="24"/>
      <c r="BDR22" s="20"/>
      <c r="BDS22" s="30"/>
      <c r="BDT22" s="31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9"/>
      <c r="BEF22" s="24"/>
      <c r="BEG22" s="24"/>
      <c r="BEH22" s="20"/>
      <c r="BEI22" s="30"/>
      <c r="BEJ22" s="31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9"/>
      <c r="BEV22" s="24"/>
      <c r="BEW22" s="24"/>
      <c r="BEX22" s="20"/>
      <c r="BEY22" s="30"/>
      <c r="BEZ22" s="31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9"/>
      <c r="BFL22" s="24"/>
      <c r="BFM22" s="24"/>
      <c r="BFN22" s="20"/>
      <c r="BFO22" s="30"/>
      <c r="BFP22" s="31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9"/>
      <c r="BGB22" s="24"/>
      <c r="BGC22" s="24"/>
      <c r="BGD22" s="20"/>
      <c r="BGE22" s="30"/>
      <c r="BGF22" s="31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9"/>
      <c r="BGR22" s="24"/>
      <c r="BGS22" s="24"/>
      <c r="BGT22" s="20"/>
      <c r="BGU22" s="30"/>
      <c r="BGV22" s="31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9"/>
      <c r="BHH22" s="24"/>
      <c r="BHI22" s="24"/>
      <c r="BHJ22" s="20"/>
      <c r="BHK22" s="30"/>
      <c r="BHL22" s="31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9"/>
      <c r="BHX22" s="24"/>
      <c r="BHY22" s="24"/>
      <c r="BHZ22" s="20"/>
      <c r="BIA22" s="30"/>
      <c r="BIB22" s="31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9"/>
      <c r="BIN22" s="24"/>
      <c r="BIO22" s="24"/>
      <c r="BIP22" s="20"/>
      <c r="BIQ22" s="30"/>
      <c r="BIR22" s="31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9"/>
      <c r="BJD22" s="24"/>
      <c r="BJE22" s="24"/>
      <c r="BJF22" s="20"/>
      <c r="BJG22" s="30"/>
      <c r="BJH22" s="31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9"/>
      <c r="BJT22" s="24"/>
      <c r="BJU22" s="24"/>
      <c r="BJV22" s="20"/>
      <c r="BJW22" s="30"/>
      <c r="BJX22" s="31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9"/>
      <c r="BKJ22" s="24"/>
      <c r="BKK22" s="24"/>
      <c r="BKL22" s="20"/>
      <c r="BKM22" s="30"/>
      <c r="BKN22" s="31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9"/>
      <c r="BKZ22" s="24"/>
      <c r="BLA22" s="24"/>
      <c r="BLB22" s="20"/>
      <c r="BLC22" s="30"/>
      <c r="BLD22" s="31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9"/>
      <c r="BLP22" s="24"/>
      <c r="BLQ22" s="24"/>
      <c r="BLR22" s="20"/>
      <c r="BLS22" s="30"/>
      <c r="BLT22" s="31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9"/>
      <c r="BMF22" s="24"/>
      <c r="BMG22" s="24"/>
      <c r="BMH22" s="20"/>
      <c r="BMI22" s="30"/>
      <c r="BMJ22" s="31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9"/>
      <c r="BMV22" s="24"/>
      <c r="BMW22" s="24"/>
      <c r="BMX22" s="20"/>
      <c r="BMY22" s="30"/>
      <c r="BMZ22" s="31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9"/>
      <c r="BNL22" s="24"/>
      <c r="BNM22" s="24"/>
      <c r="BNN22" s="20"/>
      <c r="BNO22" s="30"/>
      <c r="BNP22" s="31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9"/>
      <c r="BOB22" s="24"/>
      <c r="BOC22" s="24"/>
      <c r="BOD22" s="20"/>
      <c r="BOE22" s="30"/>
      <c r="BOF22" s="31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9"/>
      <c r="BOR22" s="24"/>
      <c r="BOS22" s="24"/>
      <c r="BOT22" s="20"/>
      <c r="BOU22" s="30"/>
      <c r="BOV22" s="31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9"/>
      <c r="BPH22" s="24"/>
      <c r="BPI22" s="24"/>
      <c r="BPJ22" s="20"/>
      <c r="BPK22" s="30"/>
      <c r="BPL22" s="31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9"/>
      <c r="BPX22" s="24"/>
      <c r="BPY22" s="24"/>
      <c r="BPZ22" s="20"/>
      <c r="BQA22" s="30"/>
      <c r="BQB22" s="31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9"/>
      <c r="BQN22" s="24"/>
      <c r="BQO22" s="24"/>
      <c r="BQP22" s="20"/>
      <c r="BQQ22" s="30"/>
      <c r="BQR22" s="31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9"/>
      <c r="BRD22" s="24"/>
      <c r="BRE22" s="24"/>
      <c r="BRF22" s="20"/>
      <c r="BRG22" s="30"/>
      <c r="BRH22" s="31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9"/>
      <c r="BRT22" s="24"/>
      <c r="BRU22" s="24"/>
      <c r="BRV22" s="20"/>
      <c r="BRW22" s="30"/>
      <c r="BRX22" s="31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9"/>
      <c r="BSJ22" s="24"/>
      <c r="BSK22" s="24"/>
      <c r="BSL22" s="20"/>
      <c r="BSM22" s="30"/>
      <c r="BSN22" s="31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9"/>
      <c r="BSZ22" s="24"/>
      <c r="BTA22" s="24"/>
      <c r="BTB22" s="20"/>
      <c r="BTC22" s="30"/>
      <c r="BTD22" s="31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9"/>
      <c r="BTP22" s="24"/>
      <c r="BTQ22" s="24"/>
      <c r="BTR22" s="20"/>
      <c r="BTS22" s="30"/>
      <c r="BTT22" s="31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9"/>
      <c r="BUF22" s="24"/>
      <c r="BUG22" s="24"/>
      <c r="BUH22" s="20"/>
      <c r="BUI22" s="30"/>
      <c r="BUJ22" s="31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9"/>
      <c r="BUV22" s="24"/>
      <c r="BUW22" s="24"/>
      <c r="BUX22" s="20"/>
      <c r="BUY22" s="30"/>
      <c r="BUZ22" s="31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9"/>
      <c r="BVL22" s="24"/>
      <c r="BVM22" s="24"/>
      <c r="BVN22" s="20"/>
      <c r="BVO22" s="30"/>
      <c r="BVP22" s="31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9"/>
      <c r="BWB22" s="24"/>
      <c r="BWC22" s="24"/>
      <c r="BWD22" s="20"/>
      <c r="BWE22" s="30"/>
      <c r="BWF22" s="31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9"/>
      <c r="BWR22" s="24"/>
      <c r="BWS22" s="24"/>
      <c r="BWT22" s="20"/>
      <c r="BWU22" s="30"/>
      <c r="BWV22" s="31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9"/>
      <c r="BXH22" s="24"/>
      <c r="BXI22" s="24"/>
      <c r="BXJ22" s="20"/>
      <c r="BXK22" s="30"/>
      <c r="BXL22" s="31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9"/>
      <c r="BXX22" s="24"/>
      <c r="BXY22" s="24"/>
      <c r="BXZ22" s="20"/>
      <c r="BYA22" s="30"/>
      <c r="BYB22" s="31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9"/>
      <c r="BYN22" s="24"/>
      <c r="BYO22" s="24"/>
      <c r="BYP22" s="20"/>
      <c r="BYQ22" s="30"/>
      <c r="BYR22" s="31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9"/>
      <c r="BZD22" s="24"/>
      <c r="BZE22" s="24"/>
      <c r="BZF22" s="20"/>
      <c r="BZG22" s="30"/>
      <c r="BZH22" s="31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9"/>
      <c r="BZT22" s="24"/>
      <c r="BZU22" s="24"/>
      <c r="BZV22" s="20"/>
      <c r="BZW22" s="30"/>
      <c r="BZX22" s="31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9"/>
      <c r="CAJ22" s="24"/>
      <c r="CAK22" s="24"/>
      <c r="CAL22" s="20"/>
      <c r="CAM22" s="30"/>
      <c r="CAN22" s="31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9"/>
      <c r="CAZ22" s="24"/>
      <c r="CBA22" s="24"/>
      <c r="CBB22" s="20"/>
      <c r="CBC22" s="30"/>
      <c r="CBD22" s="31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9"/>
      <c r="CBP22" s="24"/>
      <c r="CBQ22" s="24"/>
      <c r="CBR22" s="20"/>
      <c r="CBS22" s="30"/>
      <c r="CBT22" s="31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9"/>
      <c r="CCF22" s="24"/>
      <c r="CCG22" s="24"/>
      <c r="CCH22" s="20"/>
      <c r="CCI22" s="30"/>
      <c r="CCJ22" s="31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9"/>
      <c r="CCV22" s="24"/>
      <c r="CCW22" s="24"/>
      <c r="CCX22" s="20"/>
      <c r="CCY22" s="30"/>
      <c r="CCZ22" s="31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9"/>
      <c r="CDL22" s="24"/>
      <c r="CDM22" s="24"/>
      <c r="CDN22" s="20"/>
      <c r="CDO22" s="30"/>
      <c r="CDP22" s="31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9"/>
      <c r="CEB22" s="24"/>
      <c r="CEC22" s="24"/>
      <c r="CED22" s="20"/>
      <c r="CEE22" s="30"/>
      <c r="CEF22" s="31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9"/>
      <c r="CER22" s="24"/>
      <c r="CES22" s="24"/>
      <c r="CET22" s="20"/>
      <c r="CEU22" s="30"/>
      <c r="CEV22" s="31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9"/>
      <c r="CFH22" s="24"/>
      <c r="CFI22" s="24"/>
      <c r="CFJ22" s="20"/>
      <c r="CFK22" s="30"/>
      <c r="CFL22" s="31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9"/>
      <c r="CFX22" s="24"/>
      <c r="CFY22" s="24"/>
      <c r="CFZ22" s="20"/>
      <c r="CGA22" s="30"/>
      <c r="CGB22" s="31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9"/>
      <c r="CGN22" s="24"/>
      <c r="CGO22" s="24"/>
      <c r="CGP22" s="20"/>
      <c r="CGQ22" s="30"/>
      <c r="CGR22" s="31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9"/>
      <c r="CHD22" s="24"/>
      <c r="CHE22" s="24"/>
      <c r="CHF22" s="20"/>
      <c r="CHG22" s="30"/>
      <c r="CHH22" s="31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9"/>
      <c r="CHT22" s="24"/>
      <c r="CHU22" s="24"/>
      <c r="CHV22" s="20"/>
      <c r="CHW22" s="30"/>
      <c r="CHX22" s="31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9"/>
      <c r="CIJ22" s="24"/>
      <c r="CIK22" s="24"/>
      <c r="CIL22" s="20"/>
      <c r="CIM22" s="30"/>
      <c r="CIN22" s="31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9"/>
      <c r="CIZ22" s="24"/>
      <c r="CJA22" s="24"/>
      <c r="CJB22" s="20"/>
      <c r="CJC22" s="30"/>
      <c r="CJD22" s="31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9"/>
      <c r="CJP22" s="24"/>
      <c r="CJQ22" s="24"/>
      <c r="CJR22" s="20"/>
      <c r="CJS22" s="30"/>
      <c r="CJT22" s="31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9"/>
      <c r="CKF22" s="24"/>
      <c r="CKG22" s="24"/>
      <c r="CKH22" s="20"/>
      <c r="CKI22" s="30"/>
      <c r="CKJ22" s="31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9"/>
      <c r="CKV22" s="24"/>
      <c r="CKW22" s="24"/>
      <c r="CKX22" s="20"/>
      <c r="CKY22" s="30"/>
      <c r="CKZ22" s="31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9"/>
      <c r="CLL22" s="24"/>
      <c r="CLM22" s="24"/>
      <c r="CLN22" s="20"/>
      <c r="CLO22" s="30"/>
      <c r="CLP22" s="31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9"/>
      <c r="CMB22" s="24"/>
      <c r="CMC22" s="24"/>
      <c r="CMD22" s="20"/>
      <c r="CME22" s="30"/>
      <c r="CMF22" s="31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9"/>
      <c r="CMR22" s="24"/>
      <c r="CMS22" s="24"/>
      <c r="CMT22" s="20"/>
      <c r="CMU22" s="30"/>
      <c r="CMV22" s="31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9"/>
      <c r="CNH22" s="24"/>
      <c r="CNI22" s="24"/>
      <c r="CNJ22" s="20"/>
      <c r="CNK22" s="30"/>
      <c r="CNL22" s="31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9"/>
      <c r="CNX22" s="24"/>
      <c r="CNY22" s="24"/>
      <c r="CNZ22" s="20"/>
      <c r="COA22" s="30"/>
      <c r="COB22" s="31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9"/>
      <c r="CON22" s="24"/>
      <c r="COO22" s="24"/>
      <c r="COP22" s="20"/>
      <c r="COQ22" s="30"/>
      <c r="COR22" s="31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9"/>
      <c r="CPD22" s="24"/>
      <c r="CPE22" s="24"/>
      <c r="CPF22" s="20"/>
      <c r="CPG22" s="30"/>
      <c r="CPH22" s="31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9"/>
      <c r="CPT22" s="24"/>
      <c r="CPU22" s="24"/>
      <c r="CPV22" s="20"/>
      <c r="CPW22" s="30"/>
      <c r="CPX22" s="31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9"/>
      <c r="CQJ22" s="24"/>
      <c r="CQK22" s="24"/>
      <c r="CQL22" s="20"/>
      <c r="CQM22" s="30"/>
      <c r="CQN22" s="31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9"/>
      <c r="CQZ22" s="24"/>
      <c r="CRA22" s="24"/>
      <c r="CRB22" s="20"/>
      <c r="CRC22" s="30"/>
      <c r="CRD22" s="31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9"/>
      <c r="CRP22" s="24"/>
      <c r="CRQ22" s="24"/>
      <c r="CRR22" s="20"/>
      <c r="CRS22" s="30"/>
      <c r="CRT22" s="31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9"/>
      <c r="CSF22" s="24"/>
      <c r="CSG22" s="24"/>
      <c r="CSH22" s="20"/>
      <c r="CSI22" s="30"/>
      <c r="CSJ22" s="31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9"/>
      <c r="CSV22" s="24"/>
      <c r="CSW22" s="24"/>
      <c r="CSX22" s="20"/>
      <c r="CSY22" s="30"/>
      <c r="CSZ22" s="31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9"/>
      <c r="CTL22" s="24"/>
      <c r="CTM22" s="24"/>
      <c r="CTN22" s="20"/>
      <c r="CTO22" s="30"/>
      <c r="CTP22" s="31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9"/>
      <c r="CUB22" s="24"/>
      <c r="CUC22" s="24"/>
      <c r="CUD22" s="20"/>
      <c r="CUE22" s="30"/>
      <c r="CUF22" s="31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9"/>
      <c r="CUR22" s="24"/>
      <c r="CUS22" s="24"/>
      <c r="CUT22" s="20"/>
      <c r="CUU22" s="30"/>
      <c r="CUV22" s="31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9"/>
      <c r="CVH22" s="24"/>
      <c r="CVI22" s="24"/>
      <c r="CVJ22" s="20"/>
      <c r="CVK22" s="30"/>
      <c r="CVL22" s="31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9"/>
      <c r="CVX22" s="24"/>
      <c r="CVY22" s="24"/>
      <c r="CVZ22" s="20"/>
      <c r="CWA22" s="30"/>
      <c r="CWB22" s="31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9"/>
      <c r="CWN22" s="24"/>
      <c r="CWO22" s="24"/>
      <c r="CWP22" s="20"/>
      <c r="CWQ22" s="30"/>
      <c r="CWR22" s="31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9"/>
      <c r="CXD22" s="24"/>
      <c r="CXE22" s="24"/>
      <c r="CXF22" s="20"/>
      <c r="CXG22" s="30"/>
      <c r="CXH22" s="31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9"/>
      <c r="CXT22" s="24"/>
      <c r="CXU22" s="24"/>
      <c r="CXV22" s="20"/>
      <c r="CXW22" s="30"/>
      <c r="CXX22" s="31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9"/>
      <c r="CYJ22" s="24"/>
      <c r="CYK22" s="24"/>
      <c r="CYL22" s="20"/>
      <c r="CYM22" s="30"/>
      <c r="CYN22" s="31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9"/>
      <c r="CYZ22" s="24"/>
      <c r="CZA22" s="24"/>
      <c r="CZB22" s="20"/>
      <c r="CZC22" s="30"/>
      <c r="CZD22" s="31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9"/>
      <c r="CZP22" s="24"/>
      <c r="CZQ22" s="24"/>
      <c r="CZR22" s="20"/>
      <c r="CZS22" s="30"/>
      <c r="CZT22" s="31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9"/>
      <c r="DAF22" s="24"/>
      <c r="DAG22" s="24"/>
      <c r="DAH22" s="20"/>
      <c r="DAI22" s="30"/>
      <c r="DAJ22" s="31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9"/>
      <c r="DAV22" s="24"/>
      <c r="DAW22" s="24"/>
      <c r="DAX22" s="20"/>
      <c r="DAY22" s="30"/>
      <c r="DAZ22" s="31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9"/>
      <c r="DBL22" s="24"/>
      <c r="DBM22" s="24"/>
      <c r="DBN22" s="20"/>
      <c r="DBO22" s="30"/>
      <c r="DBP22" s="31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9"/>
      <c r="DCB22" s="24"/>
      <c r="DCC22" s="24"/>
      <c r="DCD22" s="20"/>
      <c r="DCE22" s="30"/>
      <c r="DCF22" s="31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9"/>
      <c r="DCR22" s="24"/>
      <c r="DCS22" s="24"/>
      <c r="DCT22" s="20"/>
      <c r="DCU22" s="30"/>
      <c r="DCV22" s="31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9"/>
      <c r="DDH22" s="24"/>
      <c r="DDI22" s="24"/>
      <c r="DDJ22" s="20"/>
      <c r="DDK22" s="30"/>
      <c r="DDL22" s="31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9"/>
      <c r="DDX22" s="24"/>
      <c r="DDY22" s="24"/>
      <c r="DDZ22" s="20"/>
      <c r="DEA22" s="30"/>
      <c r="DEB22" s="31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9"/>
      <c r="DEN22" s="24"/>
      <c r="DEO22" s="24"/>
      <c r="DEP22" s="20"/>
      <c r="DEQ22" s="30"/>
      <c r="DER22" s="31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9"/>
      <c r="DFD22" s="24"/>
      <c r="DFE22" s="24"/>
      <c r="DFF22" s="20"/>
      <c r="DFG22" s="30"/>
      <c r="DFH22" s="31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9"/>
      <c r="DFT22" s="24"/>
      <c r="DFU22" s="24"/>
      <c r="DFV22" s="20"/>
      <c r="DFW22" s="30"/>
      <c r="DFX22" s="31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9"/>
      <c r="DGJ22" s="24"/>
      <c r="DGK22" s="24"/>
      <c r="DGL22" s="20"/>
      <c r="DGM22" s="30"/>
      <c r="DGN22" s="31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9"/>
      <c r="DGZ22" s="24"/>
      <c r="DHA22" s="24"/>
      <c r="DHB22" s="20"/>
      <c r="DHC22" s="30"/>
      <c r="DHD22" s="31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9"/>
      <c r="DHP22" s="24"/>
      <c r="DHQ22" s="24"/>
      <c r="DHR22" s="20"/>
      <c r="DHS22" s="30"/>
      <c r="DHT22" s="31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9"/>
      <c r="DIF22" s="24"/>
      <c r="DIG22" s="24"/>
      <c r="DIH22" s="20"/>
      <c r="DII22" s="30"/>
      <c r="DIJ22" s="31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9"/>
      <c r="DIV22" s="24"/>
      <c r="DIW22" s="24"/>
      <c r="DIX22" s="20"/>
      <c r="DIY22" s="30"/>
      <c r="DIZ22" s="31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9"/>
      <c r="DJL22" s="24"/>
      <c r="DJM22" s="24"/>
      <c r="DJN22" s="20"/>
      <c r="DJO22" s="30"/>
      <c r="DJP22" s="31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9"/>
      <c r="DKB22" s="24"/>
      <c r="DKC22" s="24"/>
      <c r="DKD22" s="20"/>
      <c r="DKE22" s="30"/>
      <c r="DKF22" s="31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9"/>
      <c r="DKR22" s="24"/>
      <c r="DKS22" s="24"/>
      <c r="DKT22" s="20"/>
      <c r="DKU22" s="30"/>
      <c r="DKV22" s="31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9"/>
      <c r="DLH22" s="24"/>
      <c r="DLI22" s="24"/>
      <c r="DLJ22" s="20"/>
      <c r="DLK22" s="30"/>
      <c r="DLL22" s="31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9"/>
      <c r="DLX22" s="24"/>
      <c r="DLY22" s="24"/>
      <c r="DLZ22" s="20"/>
      <c r="DMA22" s="30"/>
      <c r="DMB22" s="31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9"/>
      <c r="DMN22" s="24"/>
      <c r="DMO22" s="24"/>
      <c r="DMP22" s="20"/>
      <c r="DMQ22" s="30"/>
      <c r="DMR22" s="31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9"/>
      <c r="DND22" s="24"/>
      <c r="DNE22" s="24"/>
      <c r="DNF22" s="20"/>
      <c r="DNG22" s="30"/>
      <c r="DNH22" s="31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9"/>
      <c r="DNT22" s="24"/>
      <c r="DNU22" s="24"/>
      <c r="DNV22" s="20"/>
      <c r="DNW22" s="30"/>
      <c r="DNX22" s="31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9"/>
      <c r="DOJ22" s="24"/>
      <c r="DOK22" s="24"/>
      <c r="DOL22" s="20"/>
      <c r="DOM22" s="30"/>
      <c r="DON22" s="31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9"/>
      <c r="DOZ22" s="24"/>
      <c r="DPA22" s="24"/>
      <c r="DPB22" s="20"/>
      <c r="DPC22" s="30"/>
      <c r="DPD22" s="31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9"/>
      <c r="DPP22" s="24"/>
      <c r="DPQ22" s="24"/>
      <c r="DPR22" s="20"/>
      <c r="DPS22" s="30"/>
      <c r="DPT22" s="31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9"/>
      <c r="DQF22" s="24"/>
      <c r="DQG22" s="24"/>
      <c r="DQH22" s="20"/>
      <c r="DQI22" s="30"/>
      <c r="DQJ22" s="31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9"/>
      <c r="DQV22" s="24"/>
      <c r="DQW22" s="24"/>
      <c r="DQX22" s="20"/>
      <c r="DQY22" s="30"/>
      <c r="DQZ22" s="31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9"/>
      <c r="DRL22" s="24"/>
      <c r="DRM22" s="24"/>
      <c r="DRN22" s="20"/>
      <c r="DRO22" s="30"/>
      <c r="DRP22" s="31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9"/>
      <c r="DSB22" s="24"/>
      <c r="DSC22" s="24"/>
      <c r="DSD22" s="20"/>
      <c r="DSE22" s="30"/>
      <c r="DSF22" s="31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9"/>
      <c r="DSR22" s="24"/>
      <c r="DSS22" s="24"/>
      <c r="DST22" s="20"/>
      <c r="DSU22" s="30"/>
      <c r="DSV22" s="31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9"/>
      <c r="DTH22" s="24"/>
      <c r="DTI22" s="24"/>
      <c r="DTJ22" s="20"/>
      <c r="DTK22" s="30"/>
      <c r="DTL22" s="31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9"/>
      <c r="DTX22" s="24"/>
      <c r="DTY22" s="24"/>
      <c r="DTZ22" s="20"/>
      <c r="DUA22" s="30"/>
      <c r="DUB22" s="31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9"/>
      <c r="DUN22" s="24"/>
      <c r="DUO22" s="24"/>
      <c r="DUP22" s="20"/>
      <c r="DUQ22" s="30"/>
      <c r="DUR22" s="31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9"/>
      <c r="DVD22" s="24"/>
      <c r="DVE22" s="24"/>
      <c r="DVF22" s="20"/>
      <c r="DVG22" s="30"/>
      <c r="DVH22" s="31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9"/>
      <c r="DVT22" s="24"/>
      <c r="DVU22" s="24"/>
      <c r="DVV22" s="20"/>
      <c r="DVW22" s="30"/>
      <c r="DVX22" s="31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9"/>
      <c r="DWJ22" s="24"/>
      <c r="DWK22" s="24"/>
      <c r="DWL22" s="20"/>
      <c r="DWM22" s="30"/>
      <c r="DWN22" s="31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9"/>
      <c r="DWZ22" s="24"/>
      <c r="DXA22" s="24"/>
      <c r="DXB22" s="20"/>
      <c r="DXC22" s="30"/>
      <c r="DXD22" s="31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9"/>
      <c r="DXP22" s="24"/>
      <c r="DXQ22" s="24"/>
      <c r="DXR22" s="20"/>
      <c r="DXS22" s="30"/>
      <c r="DXT22" s="31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9"/>
      <c r="DYF22" s="24"/>
      <c r="DYG22" s="24"/>
      <c r="DYH22" s="20"/>
      <c r="DYI22" s="30"/>
      <c r="DYJ22" s="31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9"/>
      <c r="DYV22" s="24"/>
      <c r="DYW22" s="24"/>
      <c r="DYX22" s="20"/>
      <c r="DYY22" s="30"/>
      <c r="DYZ22" s="31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9"/>
      <c r="DZL22" s="24"/>
      <c r="DZM22" s="24"/>
      <c r="DZN22" s="20"/>
      <c r="DZO22" s="30"/>
      <c r="DZP22" s="31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9"/>
      <c r="EAB22" s="24"/>
      <c r="EAC22" s="24"/>
      <c r="EAD22" s="20"/>
      <c r="EAE22" s="30"/>
      <c r="EAF22" s="31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9"/>
      <c r="EAR22" s="24"/>
      <c r="EAS22" s="24"/>
      <c r="EAT22" s="20"/>
      <c r="EAU22" s="30"/>
      <c r="EAV22" s="31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9"/>
      <c r="EBH22" s="24"/>
      <c r="EBI22" s="24"/>
      <c r="EBJ22" s="20"/>
      <c r="EBK22" s="30"/>
      <c r="EBL22" s="31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9"/>
      <c r="EBX22" s="24"/>
      <c r="EBY22" s="24"/>
      <c r="EBZ22" s="20"/>
      <c r="ECA22" s="30"/>
      <c r="ECB22" s="31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9"/>
      <c r="ECN22" s="24"/>
      <c r="ECO22" s="24"/>
      <c r="ECP22" s="20"/>
      <c r="ECQ22" s="30"/>
      <c r="ECR22" s="31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9"/>
      <c r="EDD22" s="24"/>
      <c r="EDE22" s="24"/>
      <c r="EDF22" s="20"/>
      <c r="EDG22" s="30"/>
      <c r="EDH22" s="31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9"/>
      <c r="EDT22" s="24"/>
      <c r="EDU22" s="24"/>
      <c r="EDV22" s="20"/>
      <c r="EDW22" s="30"/>
      <c r="EDX22" s="31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9"/>
      <c r="EEJ22" s="24"/>
      <c r="EEK22" s="24"/>
      <c r="EEL22" s="20"/>
      <c r="EEM22" s="30"/>
      <c r="EEN22" s="31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9"/>
      <c r="EEZ22" s="24"/>
      <c r="EFA22" s="24"/>
      <c r="EFB22" s="20"/>
      <c r="EFC22" s="30"/>
      <c r="EFD22" s="31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9"/>
      <c r="EFP22" s="24"/>
      <c r="EFQ22" s="24"/>
      <c r="EFR22" s="20"/>
      <c r="EFS22" s="30"/>
      <c r="EFT22" s="31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9"/>
      <c r="EGF22" s="24"/>
      <c r="EGG22" s="24"/>
      <c r="EGH22" s="20"/>
      <c r="EGI22" s="30"/>
      <c r="EGJ22" s="31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9"/>
      <c r="EGV22" s="24"/>
      <c r="EGW22" s="24"/>
      <c r="EGX22" s="20"/>
      <c r="EGY22" s="30"/>
      <c r="EGZ22" s="31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9"/>
      <c r="EHL22" s="24"/>
      <c r="EHM22" s="24"/>
      <c r="EHN22" s="20"/>
      <c r="EHO22" s="30"/>
      <c r="EHP22" s="31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9"/>
      <c r="EIB22" s="24"/>
      <c r="EIC22" s="24"/>
      <c r="EID22" s="20"/>
      <c r="EIE22" s="30"/>
      <c r="EIF22" s="31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9"/>
      <c r="EIR22" s="24"/>
      <c r="EIS22" s="24"/>
      <c r="EIT22" s="20"/>
      <c r="EIU22" s="30"/>
      <c r="EIV22" s="31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9"/>
      <c r="EJH22" s="24"/>
      <c r="EJI22" s="24"/>
      <c r="EJJ22" s="20"/>
      <c r="EJK22" s="30"/>
      <c r="EJL22" s="31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9"/>
      <c r="EJX22" s="24"/>
      <c r="EJY22" s="24"/>
      <c r="EJZ22" s="20"/>
      <c r="EKA22" s="30"/>
      <c r="EKB22" s="31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9"/>
      <c r="EKN22" s="24"/>
      <c r="EKO22" s="24"/>
      <c r="EKP22" s="20"/>
      <c r="EKQ22" s="30"/>
      <c r="EKR22" s="31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9"/>
      <c r="ELD22" s="24"/>
      <c r="ELE22" s="24"/>
      <c r="ELF22" s="20"/>
      <c r="ELG22" s="30"/>
      <c r="ELH22" s="31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9"/>
      <c r="ELT22" s="24"/>
      <c r="ELU22" s="24"/>
      <c r="ELV22" s="20"/>
      <c r="ELW22" s="30"/>
      <c r="ELX22" s="31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9"/>
      <c r="EMJ22" s="24"/>
      <c r="EMK22" s="24"/>
      <c r="EML22" s="20"/>
      <c r="EMM22" s="30"/>
      <c r="EMN22" s="31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9"/>
      <c r="EMZ22" s="24"/>
      <c r="ENA22" s="24"/>
      <c r="ENB22" s="20"/>
      <c r="ENC22" s="30"/>
      <c r="END22" s="31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9"/>
      <c r="ENP22" s="24"/>
      <c r="ENQ22" s="24"/>
      <c r="ENR22" s="20"/>
      <c r="ENS22" s="30"/>
      <c r="ENT22" s="31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9"/>
      <c r="EOF22" s="24"/>
      <c r="EOG22" s="24"/>
      <c r="EOH22" s="20"/>
      <c r="EOI22" s="30"/>
      <c r="EOJ22" s="31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9"/>
      <c r="EOV22" s="24"/>
      <c r="EOW22" s="24"/>
      <c r="EOX22" s="20"/>
      <c r="EOY22" s="30"/>
      <c r="EOZ22" s="31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9"/>
      <c r="EPL22" s="24"/>
      <c r="EPM22" s="24"/>
      <c r="EPN22" s="20"/>
      <c r="EPO22" s="30"/>
      <c r="EPP22" s="31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9"/>
      <c r="EQB22" s="24"/>
      <c r="EQC22" s="24"/>
      <c r="EQD22" s="20"/>
      <c r="EQE22" s="30"/>
      <c r="EQF22" s="31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9"/>
      <c r="EQR22" s="24"/>
      <c r="EQS22" s="24"/>
      <c r="EQT22" s="20"/>
      <c r="EQU22" s="30"/>
      <c r="EQV22" s="31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9"/>
      <c r="ERH22" s="24"/>
      <c r="ERI22" s="24"/>
      <c r="ERJ22" s="20"/>
      <c r="ERK22" s="30"/>
      <c r="ERL22" s="31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9"/>
      <c r="ERX22" s="24"/>
      <c r="ERY22" s="24"/>
      <c r="ERZ22" s="20"/>
      <c r="ESA22" s="30"/>
      <c r="ESB22" s="31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9"/>
      <c r="ESN22" s="24"/>
      <c r="ESO22" s="24"/>
      <c r="ESP22" s="20"/>
      <c r="ESQ22" s="30"/>
      <c r="ESR22" s="31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9"/>
      <c r="ETD22" s="24"/>
      <c r="ETE22" s="24"/>
      <c r="ETF22" s="20"/>
      <c r="ETG22" s="30"/>
      <c r="ETH22" s="31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9"/>
      <c r="ETT22" s="24"/>
      <c r="ETU22" s="24"/>
      <c r="ETV22" s="20"/>
      <c r="ETW22" s="30"/>
      <c r="ETX22" s="31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9"/>
      <c r="EUJ22" s="24"/>
      <c r="EUK22" s="24"/>
      <c r="EUL22" s="20"/>
      <c r="EUM22" s="30"/>
      <c r="EUN22" s="31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9"/>
      <c r="EUZ22" s="24"/>
      <c r="EVA22" s="24"/>
      <c r="EVB22" s="20"/>
      <c r="EVC22" s="30"/>
      <c r="EVD22" s="31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9"/>
      <c r="EVP22" s="24"/>
      <c r="EVQ22" s="24"/>
      <c r="EVR22" s="20"/>
      <c r="EVS22" s="30"/>
      <c r="EVT22" s="31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9"/>
      <c r="EWF22" s="24"/>
      <c r="EWG22" s="24"/>
      <c r="EWH22" s="20"/>
      <c r="EWI22" s="30"/>
      <c r="EWJ22" s="31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9"/>
      <c r="EWV22" s="24"/>
      <c r="EWW22" s="24"/>
      <c r="EWX22" s="20"/>
      <c r="EWY22" s="30"/>
      <c r="EWZ22" s="31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9"/>
      <c r="EXL22" s="24"/>
      <c r="EXM22" s="24"/>
      <c r="EXN22" s="20"/>
      <c r="EXO22" s="30"/>
      <c r="EXP22" s="31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9"/>
      <c r="EYB22" s="24"/>
      <c r="EYC22" s="24"/>
      <c r="EYD22" s="20"/>
      <c r="EYE22" s="30"/>
      <c r="EYF22" s="31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9"/>
      <c r="EYR22" s="24"/>
      <c r="EYS22" s="24"/>
      <c r="EYT22" s="20"/>
      <c r="EYU22" s="30"/>
      <c r="EYV22" s="31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9"/>
      <c r="EZH22" s="24"/>
      <c r="EZI22" s="24"/>
      <c r="EZJ22" s="20"/>
      <c r="EZK22" s="30"/>
      <c r="EZL22" s="31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9"/>
      <c r="EZX22" s="24"/>
      <c r="EZY22" s="24"/>
      <c r="EZZ22" s="20"/>
      <c r="FAA22" s="30"/>
      <c r="FAB22" s="31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9"/>
      <c r="FAN22" s="24"/>
      <c r="FAO22" s="24"/>
      <c r="FAP22" s="20"/>
      <c r="FAQ22" s="30"/>
      <c r="FAR22" s="31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9"/>
      <c r="FBD22" s="24"/>
      <c r="FBE22" s="24"/>
      <c r="FBF22" s="20"/>
      <c r="FBG22" s="30"/>
      <c r="FBH22" s="31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9"/>
      <c r="FBT22" s="24"/>
      <c r="FBU22" s="24"/>
      <c r="FBV22" s="20"/>
      <c r="FBW22" s="30"/>
      <c r="FBX22" s="31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9"/>
      <c r="FCJ22" s="24"/>
      <c r="FCK22" s="24"/>
      <c r="FCL22" s="20"/>
      <c r="FCM22" s="30"/>
      <c r="FCN22" s="31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9"/>
      <c r="FCZ22" s="24"/>
      <c r="FDA22" s="24"/>
      <c r="FDB22" s="20"/>
      <c r="FDC22" s="30"/>
      <c r="FDD22" s="31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9"/>
      <c r="FDP22" s="24"/>
      <c r="FDQ22" s="24"/>
      <c r="FDR22" s="20"/>
      <c r="FDS22" s="30"/>
      <c r="FDT22" s="31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9"/>
      <c r="FEF22" s="24"/>
      <c r="FEG22" s="24"/>
      <c r="FEH22" s="20"/>
      <c r="FEI22" s="30"/>
      <c r="FEJ22" s="31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9"/>
      <c r="FEV22" s="24"/>
      <c r="FEW22" s="24"/>
      <c r="FEX22" s="20"/>
      <c r="FEY22" s="30"/>
      <c r="FEZ22" s="31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9"/>
      <c r="FFL22" s="24"/>
      <c r="FFM22" s="24"/>
      <c r="FFN22" s="20"/>
      <c r="FFO22" s="30"/>
      <c r="FFP22" s="31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9"/>
      <c r="FGB22" s="24"/>
      <c r="FGC22" s="24"/>
      <c r="FGD22" s="20"/>
      <c r="FGE22" s="30"/>
      <c r="FGF22" s="31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9"/>
      <c r="FGR22" s="24"/>
      <c r="FGS22" s="24"/>
      <c r="FGT22" s="20"/>
      <c r="FGU22" s="30"/>
      <c r="FGV22" s="31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9"/>
      <c r="FHH22" s="24"/>
      <c r="FHI22" s="24"/>
      <c r="FHJ22" s="20"/>
      <c r="FHK22" s="30"/>
      <c r="FHL22" s="31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9"/>
      <c r="FHX22" s="24"/>
      <c r="FHY22" s="24"/>
      <c r="FHZ22" s="20"/>
      <c r="FIA22" s="30"/>
      <c r="FIB22" s="31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9"/>
      <c r="FIN22" s="24"/>
      <c r="FIO22" s="24"/>
      <c r="FIP22" s="20"/>
      <c r="FIQ22" s="30"/>
      <c r="FIR22" s="31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9"/>
      <c r="FJD22" s="24"/>
      <c r="FJE22" s="24"/>
      <c r="FJF22" s="20"/>
      <c r="FJG22" s="30"/>
      <c r="FJH22" s="31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9"/>
      <c r="FJT22" s="24"/>
      <c r="FJU22" s="24"/>
      <c r="FJV22" s="20"/>
      <c r="FJW22" s="30"/>
      <c r="FJX22" s="31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9"/>
      <c r="FKJ22" s="24"/>
      <c r="FKK22" s="24"/>
      <c r="FKL22" s="20"/>
      <c r="FKM22" s="30"/>
      <c r="FKN22" s="31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9"/>
      <c r="FKZ22" s="24"/>
      <c r="FLA22" s="24"/>
      <c r="FLB22" s="20"/>
      <c r="FLC22" s="30"/>
      <c r="FLD22" s="31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9"/>
      <c r="FLP22" s="24"/>
      <c r="FLQ22" s="24"/>
      <c r="FLR22" s="20"/>
      <c r="FLS22" s="30"/>
      <c r="FLT22" s="31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9"/>
      <c r="FMF22" s="24"/>
      <c r="FMG22" s="24"/>
      <c r="FMH22" s="20"/>
      <c r="FMI22" s="30"/>
      <c r="FMJ22" s="31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9"/>
      <c r="FMV22" s="24"/>
      <c r="FMW22" s="24"/>
      <c r="FMX22" s="20"/>
      <c r="FMY22" s="30"/>
      <c r="FMZ22" s="31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9"/>
      <c r="FNL22" s="24"/>
      <c r="FNM22" s="24"/>
      <c r="FNN22" s="20"/>
      <c r="FNO22" s="30"/>
      <c r="FNP22" s="31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9"/>
      <c r="FOB22" s="24"/>
      <c r="FOC22" s="24"/>
      <c r="FOD22" s="20"/>
      <c r="FOE22" s="30"/>
      <c r="FOF22" s="31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9"/>
      <c r="FOR22" s="24"/>
      <c r="FOS22" s="24"/>
      <c r="FOT22" s="20"/>
      <c r="FOU22" s="30"/>
      <c r="FOV22" s="31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9"/>
      <c r="FPH22" s="24"/>
      <c r="FPI22" s="24"/>
      <c r="FPJ22" s="20"/>
      <c r="FPK22" s="30"/>
      <c r="FPL22" s="31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9"/>
      <c r="FPX22" s="24"/>
      <c r="FPY22" s="24"/>
      <c r="FPZ22" s="20"/>
      <c r="FQA22" s="30"/>
      <c r="FQB22" s="31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9"/>
      <c r="FQN22" s="24"/>
      <c r="FQO22" s="24"/>
      <c r="FQP22" s="20"/>
      <c r="FQQ22" s="30"/>
      <c r="FQR22" s="31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9"/>
      <c r="FRD22" s="24"/>
      <c r="FRE22" s="24"/>
      <c r="FRF22" s="20"/>
      <c r="FRG22" s="30"/>
      <c r="FRH22" s="31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9"/>
      <c r="FRT22" s="24"/>
      <c r="FRU22" s="24"/>
      <c r="FRV22" s="20"/>
      <c r="FRW22" s="30"/>
      <c r="FRX22" s="31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9"/>
      <c r="FSJ22" s="24"/>
      <c r="FSK22" s="24"/>
      <c r="FSL22" s="20"/>
      <c r="FSM22" s="30"/>
      <c r="FSN22" s="31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9"/>
      <c r="FSZ22" s="24"/>
      <c r="FTA22" s="24"/>
      <c r="FTB22" s="20"/>
      <c r="FTC22" s="30"/>
      <c r="FTD22" s="31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9"/>
      <c r="FTP22" s="24"/>
      <c r="FTQ22" s="24"/>
      <c r="FTR22" s="20"/>
      <c r="FTS22" s="30"/>
      <c r="FTT22" s="31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9"/>
      <c r="FUF22" s="24"/>
      <c r="FUG22" s="24"/>
      <c r="FUH22" s="20"/>
      <c r="FUI22" s="30"/>
      <c r="FUJ22" s="31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9"/>
      <c r="FUV22" s="24"/>
      <c r="FUW22" s="24"/>
      <c r="FUX22" s="20"/>
      <c r="FUY22" s="30"/>
      <c r="FUZ22" s="31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9"/>
      <c r="FVL22" s="24"/>
      <c r="FVM22" s="24"/>
      <c r="FVN22" s="20"/>
      <c r="FVO22" s="30"/>
      <c r="FVP22" s="31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9"/>
      <c r="FWB22" s="24"/>
      <c r="FWC22" s="24"/>
      <c r="FWD22" s="20"/>
      <c r="FWE22" s="30"/>
      <c r="FWF22" s="31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9"/>
      <c r="FWR22" s="24"/>
      <c r="FWS22" s="24"/>
      <c r="FWT22" s="20"/>
      <c r="FWU22" s="30"/>
      <c r="FWV22" s="31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9"/>
      <c r="FXH22" s="24"/>
      <c r="FXI22" s="24"/>
      <c r="FXJ22" s="20"/>
      <c r="FXK22" s="30"/>
      <c r="FXL22" s="31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9"/>
      <c r="FXX22" s="24"/>
      <c r="FXY22" s="24"/>
      <c r="FXZ22" s="20"/>
      <c r="FYA22" s="30"/>
      <c r="FYB22" s="31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9"/>
      <c r="FYN22" s="24"/>
      <c r="FYO22" s="24"/>
      <c r="FYP22" s="20"/>
      <c r="FYQ22" s="30"/>
      <c r="FYR22" s="31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9"/>
      <c r="FZD22" s="24"/>
      <c r="FZE22" s="24"/>
      <c r="FZF22" s="20"/>
      <c r="FZG22" s="30"/>
      <c r="FZH22" s="31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9"/>
      <c r="FZT22" s="24"/>
      <c r="FZU22" s="24"/>
      <c r="FZV22" s="20"/>
      <c r="FZW22" s="30"/>
      <c r="FZX22" s="31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9"/>
      <c r="GAJ22" s="24"/>
      <c r="GAK22" s="24"/>
      <c r="GAL22" s="20"/>
      <c r="GAM22" s="30"/>
      <c r="GAN22" s="31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9"/>
      <c r="GAZ22" s="24"/>
      <c r="GBA22" s="24"/>
      <c r="GBB22" s="20"/>
      <c r="GBC22" s="30"/>
      <c r="GBD22" s="31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9"/>
      <c r="GBP22" s="24"/>
      <c r="GBQ22" s="24"/>
      <c r="GBR22" s="20"/>
      <c r="GBS22" s="30"/>
      <c r="GBT22" s="31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9"/>
      <c r="GCF22" s="24"/>
      <c r="GCG22" s="24"/>
      <c r="GCH22" s="20"/>
      <c r="GCI22" s="30"/>
      <c r="GCJ22" s="31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9"/>
      <c r="GCV22" s="24"/>
      <c r="GCW22" s="24"/>
      <c r="GCX22" s="20"/>
      <c r="GCY22" s="30"/>
      <c r="GCZ22" s="31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9"/>
      <c r="GDL22" s="24"/>
      <c r="GDM22" s="24"/>
      <c r="GDN22" s="20"/>
      <c r="GDO22" s="30"/>
      <c r="GDP22" s="31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9"/>
      <c r="GEB22" s="24"/>
      <c r="GEC22" s="24"/>
      <c r="GED22" s="20"/>
      <c r="GEE22" s="30"/>
      <c r="GEF22" s="31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9"/>
      <c r="GER22" s="24"/>
      <c r="GES22" s="24"/>
      <c r="GET22" s="20"/>
      <c r="GEU22" s="30"/>
      <c r="GEV22" s="31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9"/>
      <c r="GFH22" s="24"/>
      <c r="GFI22" s="24"/>
      <c r="GFJ22" s="20"/>
      <c r="GFK22" s="30"/>
      <c r="GFL22" s="31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9"/>
      <c r="GFX22" s="24"/>
      <c r="GFY22" s="24"/>
      <c r="GFZ22" s="20"/>
      <c r="GGA22" s="30"/>
      <c r="GGB22" s="31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9"/>
      <c r="GGN22" s="24"/>
      <c r="GGO22" s="24"/>
      <c r="GGP22" s="20"/>
      <c r="GGQ22" s="30"/>
      <c r="GGR22" s="31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9"/>
      <c r="GHD22" s="24"/>
      <c r="GHE22" s="24"/>
      <c r="GHF22" s="20"/>
      <c r="GHG22" s="30"/>
      <c r="GHH22" s="31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9"/>
      <c r="GHT22" s="24"/>
      <c r="GHU22" s="24"/>
      <c r="GHV22" s="20"/>
      <c r="GHW22" s="30"/>
      <c r="GHX22" s="31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9"/>
      <c r="GIJ22" s="24"/>
      <c r="GIK22" s="24"/>
      <c r="GIL22" s="20"/>
      <c r="GIM22" s="30"/>
      <c r="GIN22" s="31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9"/>
      <c r="GIZ22" s="24"/>
      <c r="GJA22" s="24"/>
      <c r="GJB22" s="20"/>
      <c r="GJC22" s="30"/>
      <c r="GJD22" s="31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9"/>
      <c r="GJP22" s="24"/>
      <c r="GJQ22" s="24"/>
      <c r="GJR22" s="20"/>
      <c r="GJS22" s="30"/>
      <c r="GJT22" s="31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9"/>
      <c r="GKF22" s="24"/>
      <c r="GKG22" s="24"/>
      <c r="GKH22" s="20"/>
      <c r="GKI22" s="30"/>
      <c r="GKJ22" s="31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9"/>
      <c r="GKV22" s="24"/>
      <c r="GKW22" s="24"/>
      <c r="GKX22" s="20"/>
      <c r="GKY22" s="30"/>
      <c r="GKZ22" s="31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9"/>
      <c r="GLL22" s="24"/>
      <c r="GLM22" s="24"/>
      <c r="GLN22" s="20"/>
      <c r="GLO22" s="30"/>
      <c r="GLP22" s="31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9"/>
      <c r="GMB22" s="24"/>
      <c r="GMC22" s="24"/>
      <c r="GMD22" s="20"/>
      <c r="GME22" s="30"/>
      <c r="GMF22" s="31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9"/>
      <c r="GMR22" s="24"/>
      <c r="GMS22" s="24"/>
      <c r="GMT22" s="20"/>
      <c r="GMU22" s="30"/>
      <c r="GMV22" s="31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9"/>
      <c r="GNH22" s="24"/>
      <c r="GNI22" s="24"/>
      <c r="GNJ22" s="20"/>
      <c r="GNK22" s="30"/>
      <c r="GNL22" s="31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9"/>
      <c r="GNX22" s="24"/>
      <c r="GNY22" s="24"/>
      <c r="GNZ22" s="20"/>
      <c r="GOA22" s="30"/>
      <c r="GOB22" s="31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9"/>
      <c r="GON22" s="24"/>
      <c r="GOO22" s="24"/>
      <c r="GOP22" s="20"/>
      <c r="GOQ22" s="30"/>
      <c r="GOR22" s="31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9"/>
      <c r="GPD22" s="24"/>
      <c r="GPE22" s="24"/>
      <c r="GPF22" s="20"/>
      <c r="GPG22" s="30"/>
      <c r="GPH22" s="31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9"/>
      <c r="GPT22" s="24"/>
      <c r="GPU22" s="24"/>
      <c r="GPV22" s="20"/>
      <c r="GPW22" s="30"/>
      <c r="GPX22" s="31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9"/>
      <c r="GQJ22" s="24"/>
      <c r="GQK22" s="24"/>
      <c r="GQL22" s="20"/>
      <c r="GQM22" s="30"/>
      <c r="GQN22" s="31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9"/>
      <c r="GQZ22" s="24"/>
      <c r="GRA22" s="24"/>
      <c r="GRB22" s="20"/>
      <c r="GRC22" s="30"/>
      <c r="GRD22" s="31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9"/>
      <c r="GRP22" s="24"/>
      <c r="GRQ22" s="24"/>
      <c r="GRR22" s="20"/>
      <c r="GRS22" s="30"/>
      <c r="GRT22" s="31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9"/>
      <c r="GSF22" s="24"/>
      <c r="GSG22" s="24"/>
      <c r="GSH22" s="20"/>
      <c r="GSI22" s="30"/>
      <c r="GSJ22" s="31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9"/>
      <c r="GSV22" s="24"/>
      <c r="GSW22" s="24"/>
      <c r="GSX22" s="20"/>
      <c r="GSY22" s="30"/>
      <c r="GSZ22" s="31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9"/>
      <c r="GTL22" s="24"/>
      <c r="GTM22" s="24"/>
      <c r="GTN22" s="20"/>
      <c r="GTO22" s="30"/>
      <c r="GTP22" s="31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9"/>
      <c r="GUB22" s="24"/>
      <c r="GUC22" s="24"/>
      <c r="GUD22" s="20"/>
      <c r="GUE22" s="30"/>
      <c r="GUF22" s="31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9"/>
      <c r="GUR22" s="24"/>
      <c r="GUS22" s="24"/>
      <c r="GUT22" s="20"/>
      <c r="GUU22" s="30"/>
      <c r="GUV22" s="31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9"/>
      <c r="GVH22" s="24"/>
      <c r="GVI22" s="24"/>
      <c r="GVJ22" s="20"/>
      <c r="GVK22" s="30"/>
      <c r="GVL22" s="31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9"/>
      <c r="GVX22" s="24"/>
      <c r="GVY22" s="24"/>
      <c r="GVZ22" s="20"/>
      <c r="GWA22" s="30"/>
      <c r="GWB22" s="31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9"/>
      <c r="GWN22" s="24"/>
      <c r="GWO22" s="24"/>
      <c r="GWP22" s="20"/>
      <c r="GWQ22" s="30"/>
      <c r="GWR22" s="31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9"/>
      <c r="GXD22" s="24"/>
      <c r="GXE22" s="24"/>
      <c r="GXF22" s="20"/>
      <c r="GXG22" s="30"/>
      <c r="GXH22" s="31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9"/>
      <c r="GXT22" s="24"/>
      <c r="GXU22" s="24"/>
      <c r="GXV22" s="20"/>
      <c r="GXW22" s="30"/>
      <c r="GXX22" s="31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9"/>
      <c r="GYJ22" s="24"/>
      <c r="GYK22" s="24"/>
      <c r="GYL22" s="20"/>
      <c r="GYM22" s="30"/>
      <c r="GYN22" s="31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9"/>
      <c r="GYZ22" s="24"/>
      <c r="GZA22" s="24"/>
      <c r="GZB22" s="20"/>
      <c r="GZC22" s="30"/>
      <c r="GZD22" s="31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9"/>
      <c r="GZP22" s="24"/>
      <c r="GZQ22" s="24"/>
      <c r="GZR22" s="20"/>
      <c r="GZS22" s="30"/>
      <c r="GZT22" s="31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9"/>
      <c r="HAF22" s="24"/>
      <c r="HAG22" s="24"/>
      <c r="HAH22" s="20"/>
      <c r="HAI22" s="30"/>
      <c r="HAJ22" s="31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9"/>
      <c r="HAV22" s="24"/>
      <c r="HAW22" s="24"/>
      <c r="HAX22" s="20"/>
      <c r="HAY22" s="30"/>
      <c r="HAZ22" s="31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9"/>
      <c r="HBL22" s="24"/>
      <c r="HBM22" s="24"/>
      <c r="HBN22" s="20"/>
      <c r="HBO22" s="30"/>
      <c r="HBP22" s="31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9"/>
      <c r="HCB22" s="24"/>
      <c r="HCC22" s="24"/>
      <c r="HCD22" s="20"/>
      <c r="HCE22" s="30"/>
      <c r="HCF22" s="31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9"/>
      <c r="HCR22" s="24"/>
      <c r="HCS22" s="24"/>
      <c r="HCT22" s="20"/>
      <c r="HCU22" s="30"/>
      <c r="HCV22" s="31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9"/>
      <c r="HDH22" s="24"/>
      <c r="HDI22" s="24"/>
      <c r="HDJ22" s="20"/>
      <c r="HDK22" s="30"/>
      <c r="HDL22" s="31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9"/>
      <c r="HDX22" s="24"/>
      <c r="HDY22" s="24"/>
      <c r="HDZ22" s="20"/>
      <c r="HEA22" s="30"/>
      <c r="HEB22" s="31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9"/>
      <c r="HEN22" s="24"/>
      <c r="HEO22" s="24"/>
      <c r="HEP22" s="20"/>
      <c r="HEQ22" s="30"/>
      <c r="HER22" s="31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9"/>
      <c r="HFD22" s="24"/>
      <c r="HFE22" s="24"/>
      <c r="HFF22" s="20"/>
      <c r="HFG22" s="30"/>
      <c r="HFH22" s="31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9"/>
      <c r="HFT22" s="24"/>
      <c r="HFU22" s="24"/>
      <c r="HFV22" s="20"/>
      <c r="HFW22" s="30"/>
      <c r="HFX22" s="31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9"/>
      <c r="HGJ22" s="24"/>
      <c r="HGK22" s="24"/>
      <c r="HGL22" s="20"/>
      <c r="HGM22" s="30"/>
      <c r="HGN22" s="31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9"/>
      <c r="HGZ22" s="24"/>
      <c r="HHA22" s="24"/>
      <c r="HHB22" s="20"/>
      <c r="HHC22" s="30"/>
      <c r="HHD22" s="31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9"/>
      <c r="HHP22" s="24"/>
      <c r="HHQ22" s="24"/>
      <c r="HHR22" s="20"/>
      <c r="HHS22" s="30"/>
      <c r="HHT22" s="31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9"/>
      <c r="HIF22" s="24"/>
      <c r="HIG22" s="24"/>
      <c r="HIH22" s="20"/>
      <c r="HII22" s="30"/>
      <c r="HIJ22" s="31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9"/>
      <c r="HIV22" s="24"/>
      <c r="HIW22" s="24"/>
      <c r="HIX22" s="20"/>
      <c r="HIY22" s="30"/>
      <c r="HIZ22" s="31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9"/>
      <c r="HJL22" s="24"/>
      <c r="HJM22" s="24"/>
      <c r="HJN22" s="20"/>
      <c r="HJO22" s="30"/>
      <c r="HJP22" s="31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9"/>
      <c r="HKB22" s="24"/>
      <c r="HKC22" s="24"/>
      <c r="HKD22" s="20"/>
      <c r="HKE22" s="30"/>
      <c r="HKF22" s="31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9"/>
      <c r="HKR22" s="24"/>
      <c r="HKS22" s="24"/>
      <c r="HKT22" s="20"/>
      <c r="HKU22" s="30"/>
      <c r="HKV22" s="31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9"/>
      <c r="HLH22" s="24"/>
      <c r="HLI22" s="24"/>
      <c r="HLJ22" s="20"/>
      <c r="HLK22" s="30"/>
      <c r="HLL22" s="31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9"/>
      <c r="HLX22" s="24"/>
      <c r="HLY22" s="24"/>
      <c r="HLZ22" s="20"/>
      <c r="HMA22" s="30"/>
      <c r="HMB22" s="31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9"/>
      <c r="HMN22" s="24"/>
      <c r="HMO22" s="24"/>
      <c r="HMP22" s="20"/>
      <c r="HMQ22" s="30"/>
      <c r="HMR22" s="31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9"/>
      <c r="HND22" s="24"/>
      <c r="HNE22" s="24"/>
      <c r="HNF22" s="20"/>
      <c r="HNG22" s="30"/>
      <c r="HNH22" s="31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9"/>
      <c r="HNT22" s="24"/>
      <c r="HNU22" s="24"/>
      <c r="HNV22" s="20"/>
      <c r="HNW22" s="30"/>
      <c r="HNX22" s="31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9"/>
      <c r="HOJ22" s="24"/>
      <c r="HOK22" s="24"/>
      <c r="HOL22" s="20"/>
      <c r="HOM22" s="30"/>
      <c r="HON22" s="31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9"/>
      <c r="HOZ22" s="24"/>
      <c r="HPA22" s="24"/>
      <c r="HPB22" s="20"/>
      <c r="HPC22" s="30"/>
      <c r="HPD22" s="31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9"/>
      <c r="HPP22" s="24"/>
      <c r="HPQ22" s="24"/>
      <c r="HPR22" s="20"/>
      <c r="HPS22" s="30"/>
      <c r="HPT22" s="31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9"/>
      <c r="HQF22" s="24"/>
      <c r="HQG22" s="24"/>
      <c r="HQH22" s="20"/>
      <c r="HQI22" s="30"/>
      <c r="HQJ22" s="31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9"/>
      <c r="HQV22" s="24"/>
      <c r="HQW22" s="24"/>
      <c r="HQX22" s="20"/>
      <c r="HQY22" s="30"/>
      <c r="HQZ22" s="31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9"/>
      <c r="HRL22" s="24"/>
      <c r="HRM22" s="24"/>
      <c r="HRN22" s="20"/>
      <c r="HRO22" s="30"/>
      <c r="HRP22" s="31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9"/>
      <c r="HSB22" s="24"/>
      <c r="HSC22" s="24"/>
      <c r="HSD22" s="20"/>
      <c r="HSE22" s="30"/>
      <c r="HSF22" s="31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9"/>
      <c r="HSR22" s="24"/>
      <c r="HSS22" s="24"/>
      <c r="HST22" s="20"/>
      <c r="HSU22" s="30"/>
      <c r="HSV22" s="31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9"/>
      <c r="HTH22" s="24"/>
      <c r="HTI22" s="24"/>
      <c r="HTJ22" s="20"/>
      <c r="HTK22" s="30"/>
      <c r="HTL22" s="31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9"/>
      <c r="HTX22" s="24"/>
      <c r="HTY22" s="24"/>
      <c r="HTZ22" s="20"/>
      <c r="HUA22" s="30"/>
      <c r="HUB22" s="31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9"/>
      <c r="HUN22" s="24"/>
      <c r="HUO22" s="24"/>
      <c r="HUP22" s="20"/>
      <c r="HUQ22" s="30"/>
      <c r="HUR22" s="31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9"/>
      <c r="HVD22" s="24"/>
      <c r="HVE22" s="24"/>
      <c r="HVF22" s="20"/>
      <c r="HVG22" s="30"/>
      <c r="HVH22" s="31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9"/>
      <c r="HVT22" s="24"/>
      <c r="HVU22" s="24"/>
      <c r="HVV22" s="20"/>
      <c r="HVW22" s="30"/>
      <c r="HVX22" s="31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9"/>
      <c r="HWJ22" s="24"/>
      <c r="HWK22" s="24"/>
      <c r="HWL22" s="20"/>
      <c r="HWM22" s="30"/>
      <c r="HWN22" s="31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9"/>
      <c r="HWZ22" s="24"/>
      <c r="HXA22" s="24"/>
      <c r="HXB22" s="20"/>
      <c r="HXC22" s="30"/>
      <c r="HXD22" s="31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9"/>
      <c r="HXP22" s="24"/>
      <c r="HXQ22" s="24"/>
      <c r="HXR22" s="20"/>
      <c r="HXS22" s="30"/>
      <c r="HXT22" s="31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9"/>
      <c r="HYF22" s="24"/>
      <c r="HYG22" s="24"/>
      <c r="HYH22" s="20"/>
      <c r="HYI22" s="30"/>
      <c r="HYJ22" s="31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9"/>
      <c r="HYV22" s="24"/>
      <c r="HYW22" s="24"/>
      <c r="HYX22" s="20"/>
      <c r="HYY22" s="30"/>
      <c r="HYZ22" s="31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9"/>
      <c r="HZL22" s="24"/>
      <c r="HZM22" s="24"/>
      <c r="HZN22" s="20"/>
      <c r="HZO22" s="30"/>
      <c r="HZP22" s="31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9"/>
      <c r="IAB22" s="24"/>
      <c r="IAC22" s="24"/>
      <c r="IAD22" s="20"/>
      <c r="IAE22" s="30"/>
      <c r="IAF22" s="31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9"/>
      <c r="IAR22" s="24"/>
      <c r="IAS22" s="24"/>
      <c r="IAT22" s="20"/>
      <c r="IAU22" s="30"/>
      <c r="IAV22" s="31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9"/>
      <c r="IBH22" s="24"/>
      <c r="IBI22" s="24"/>
      <c r="IBJ22" s="20"/>
      <c r="IBK22" s="30"/>
      <c r="IBL22" s="31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9"/>
      <c r="IBX22" s="24"/>
      <c r="IBY22" s="24"/>
      <c r="IBZ22" s="20"/>
      <c r="ICA22" s="30"/>
      <c r="ICB22" s="31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9"/>
      <c r="ICN22" s="24"/>
      <c r="ICO22" s="24"/>
      <c r="ICP22" s="20"/>
      <c r="ICQ22" s="30"/>
      <c r="ICR22" s="31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9"/>
      <c r="IDD22" s="24"/>
      <c r="IDE22" s="24"/>
      <c r="IDF22" s="20"/>
      <c r="IDG22" s="30"/>
      <c r="IDH22" s="31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9"/>
      <c r="IDT22" s="24"/>
      <c r="IDU22" s="24"/>
      <c r="IDV22" s="20"/>
      <c r="IDW22" s="30"/>
      <c r="IDX22" s="31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9"/>
      <c r="IEJ22" s="24"/>
      <c r="IEK22" s="24"/>
      <c r="IEL22" s="20"/>
      <c r="IEM22" s="30"/>
      <c r="IEN22" s="31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9"/>
      <c r="IEZ22" s="24"/>
      <c r="IFA22" s="24"/>
      <c r="IFB22" s="20"/>
      <c r="IFC22" s="30"/>
      <c r="IFD22" s="31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9"/>
      <c r="IFP22" s="24"/>
      <c r="IFQ22" s="24"/>
      <c r="IFR22" s="20"/>
      <c r="IFS22" s="30"/>
      <c r="IFT22" s="31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9"/>
      <c r="IGF22" s="24"/>
      <c r="IGG22" s="24"/>
      <c r="IGH22" s="20"/>
      <c r="IGI22" s="30"/>
      <c r="IGJ22" s="31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9"/>
      <c r="IGV22" s="24"/>
      <c r="IGW22" s="24"/>
      <c r="IGX22" s="20"/>
      <c r="IGY22" s="30"/>
      <c r="IGZ22" s="31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9"/>
      <c r="IHL22" s="24"/>
      <c r="IHM22" s="24"/>
      <c r="IHN22" s="20"/>
      <c r="IHO22" s="30"/>
      <c r="IHP22" s="31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9"/>
      <c r="IIB22" s="24"/>
      <c r="IIC22" s="24"/>
      <c r="IID22" s="20"/>
      <c r="IIE22" s="30"/>
      <c r="IIF22" s="31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9"/>
      <c r="IIR22" s="24"/>
      <c r="IIS22" s="24"/>
      <c r="IIT22" s="20"/>
      <c r="IIU22" s="30"/>
      <c r="IIV22" s="31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9"/>
      <c r="IJH22" s="24"/>
      <c r="IJI22" s="24"/>
      <c r="IJJ22" s="20"/>
      <c r="IJK22" s="30"/>
      <c r="IJL22" s="31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9"/>
      <c r="IJX22" s="24"/>
      <c r="IJY22" s="24"/>
      <c r="IJZ22" s="20"/>
      <c r="IKA22" s="30"/>
      <c r="IKB22" s="31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9"/>
      <c r="IKN22" s="24"/>
      <c r="IKO22" s="24"/>
      <c r="IKP22" s="20"/>
      <c r="IKQ22" s="30"/>
      <c r="IKR22" s="31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9"/>
      <c r="ILD22" s="24"/>
      <c r="ILE22" s="24"/>
      <c r="ILF22" s="20"/>
      <c r="ILG22" s="30"/>
      <c r="ILH22" s="31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9"/>
      <c r="ILT22" s="24"/>
      <c r="ILU22" s="24"/>
      <c r="ILV22" s="20"/>
      <c r="ILW22" s="30"/>
      <c r="ILX22" s="31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9"/>
      <c r="IMJ22" s="24"/>
      <c r="IMK22" s="24"/>
      <c r="IML22" s="20"/>
      <c r="IMM22" s="30"/>
      <c r="IMN22" s="31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9"/>
      <c r="IMZ22" s="24"/>
      <c r="INA22" s="24"/>
      <c r="INB22" s="20"/>
      <c r="INC22" s="30"/>
      <c r="IND22" s="31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9"/>
      <c r="INP22" s="24"/>
      <c r="INQ22" s="24"/>
      <c r="INR22" s="20"/>
      <c r="INS22" s="30"/>
      <c r="INT22" s="31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9"/>
      <c r="IOF22" s="24"/>
      <c r="IOG22" s="24"/>
      <c r="IOH22" s="20"/>
      <c r="IOI22" s="30"/>
      <c r="IOJ22" s="31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9"/>
      <c r="IOV22" s="24"/>
      <c r="IOW22" s="24"/>
      <c r="IOX22" s="20"/>
      <c r="IOY22" s="30"/>
      <c r="IOZ22" s="31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9"/>
      <c r="IPL22" s="24"/>
      <c r="IPM22" s="24"/>
      <c r="IPN22" s="20"/>
      <c r="IPO22" s="30"/>
      <c r="IPP22" s="31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9"/>
      <c r="IQB22" s="24"/>
      <c r="IQC22" s="24"/>
      <c r="IQD22" s="20"/>
      <c r="IQE22" s="30"/>
      <c r="IQF22" s="31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9"/>
      <c r="IQR22" s="24"/>
      <c r="IQS22" s="24"/>
      <c r="IQT22" s="20"/>
      <c r="IQU22" s="30"/>
      <c r="IQV22" s="31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9"/>
      <c r="IRH22" s="24"/>
      <c r="IRI22" s="24"/>
      <c r="IRJ22" s="20"/>
      <c r="IRK22" s="30"/>
      <c r="IRL22" s="31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9"/>
      <c r="IRX22" s="24"/>
      <c r="IRY22" s="24"/>
      <c r="IRZ22" s="20"/>
      <c r="ISA22" s="30"/>
      <c r="ISB22" s="31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9"/>
      <c r="ISN22" s="24"/>
      <c r="ISO22" s="24"/>
      <c r="ISP22" s="20"/>
      <c r="ISQ22" s="30"/>
      <c r="ISR22" s="31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9"/>
      <c r="ITD22" s="24"/>
      <c r="ITE22" s="24"/>
      <c r="ITF22" s="20"/>
      <c r="ITG22" s="30"/>
      <c r="ITH22" s="31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9"/>
      <c r="ITT22" s="24"/>
      <c r="ITU22" s="24"/>
      <c r="ITV22" s="20"/>
      <c r="ITW22" s="30"/>
      <c r="ITX22" s="31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9"/>
      <c r="IUJ22" s="24"/>
      <c r="IUK22" s="24"/>
      <c r="IUL22" s="20"/>
      <c r="IUM22" s="30"/>
      <c r="IUN22" s="31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9"/>
      <c r="IUZ22" s="24"/>
      <c r="IVA22" s="24"/>
      <c r="IVB22" s="20"/>
      <c r="IVC22" s="30"/>
      <c r="IVD22" s="31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9"/>
      <c r="IVP22" s="24"/>
      <c r="IVQ22" s="24"/>
      <c r="IVR22" s="20"/>
      <c r="IVS22" s="30"/>
      <c r="IVT22" s="31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9"/>
      <c r="IWF22" s="24"/>
      <c r="IWG22" s="24"/>
      <c r="IWH22" s="20"/>
      <c r="IWI22" s="30"/>
      <c r="IWJ22" s="31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9"/>
      <c r="IWV22" s="24"/>
      <c r="IWW22" s="24"/>
      <c r="IWX22" s="20"/>
      <c r="IWY22" s="30"/>
      <c r="IWZ22" s="31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9"/>
      <c r="IXL22" s="24"/>
      <c r="IXM22" s="24"/>
      <c r="IXN22" s="20"/>
      <c r="IXO22" s="30"/>
      <c r="IXP22" s="31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9"/>
      <c r="IYB22" s="24"/>
      <c r="IYC22" s="24"/>
      <c r="IYD22" s="20"/>
      <c r="IYE22" s="30"/>
      <c r="IYF22" s="31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9"/>
      <c r="IYR22" s="24"/>
      <c r="IYS22" s="24"/>
      <c r="IYT22" s="20"/>
      <c r="IYU22" s="30"/>
      <c r="IYV22" s="31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9"/>
      <c r="IZH22" s="24"/>
      <c r="IZI22" s="24"/>
      <c r="IZJ22" s="20"/>
      <c r="IZK22" s="30"/>
      <c r="IZL22" s="31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9"/>
      <c r="IZX22" s="24"/>
      <c r="IZY22" s="24"/>
      <c r="IZZ22" s="20"/>
      <c r="JAA22" s="30"/>
      <c r="JAB22" s="31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9"/>
      <c r="JAN22" s="24"/>
      <c r="JAO22" s="24"/>
      <c r="JAP22" s="20"/>
      <c r="JAQ22" s="30"/>
      <c r="JAR22" s="31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9"/>
      <c r="JBD22" s="24"/>
      <c r="JBE22" s="24"/>
      <c r="JBF22" s="20"/>
      <c r="JBG22" s="30"/>
      <c r="JBH22" s="31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9"/>
      <c r="JBT22" s="24"/>
      <c r="JBU22" s="24"/>
      <c r="JBV22" s="20"/>
      <c r="JBW22" s="30"/>
      <c r="JBX22" s="31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9"/>
      <c r="JCJ22" s="24"/>
      <c r="JCK22" s="24"/>
      <c r="JCL22" s="20"/>
      <c r="JCM22" s="30"/>
      <c r="JCN22" s="31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9"/>
      <c r="JCZ22" s="24"/>
      <c r="JDA22" s="24"/>
      <c r="JDB22" s="20"/>
      <c r="JDC22" s="30"/>
      <c r="JDD22" s="31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9"/>
      <c r="JDP22" s="24"/>
      <c r="JDQ22" s="24"/>
      <c r="JDR22" s="20"/>
      <c r="JDS22" s="30"/>
      <c r="JDT22" s="31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9"/>
      <c r="JEF22" s="24"/>
      <c r="JEG22" s="24"/>
      <c r="JEH22" s="20"/>
      <c r="JEI22" s="30"/>
      <c r="JEJ22" s="31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9"/>
      <c r="JEV22" s="24"/>
      <c r="JEW22" s="24"/>
      <c r="JEX22" s="20"/>
      <c r="JEY22" s="30"/>
      <c r="JEZ22" s="31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9"/>
      <c r="JFL22" s="24"/>
      <c r="JFM22" s="24"/>
      <c r="JFN22" s="20"/>
      <c r="JFO22" s="30"/>
      <c r="JFP22" s="31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9"/>
      <c r="JGB22" s="24"/>
      <c r="JGC22" s="24"/>
      <c r="JGD22" s="20"/>
      <c r="JGE22" s="30"/>
      <c r="JGF22" s="31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9"/>
      <c r="JGR22" s="24"/>
      <c r="JGS22" s="24"/>
      <c r="JGT22" s="20"/>
      <c r="JGU22" s="30"/>
      <c r="JGV22" s="31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9"/>
      <c r="JHH22" s="24"/>
      <c r="JHI22" s="24"/>
      <c r="JHJ22" s="20"/>
      <c r="JHK22" s="30"/>
      <c r="JHL22" s="31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9"/>
      <c r="JHX22" s="24"/>
      <c r="JHY22" s="24"/>
      <c r="JHZ22" s="20"/>
      <c r="JIA22" s="30"/>
      <c r="JIB22" s="31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9"/>
      <c r="JIN22" s="24"/>
      <c r="JIO22" s="24"/>
      <c r="JIP22" s="20"/>
      <c r="JIQ22" s="30"/>
      <c r="JIR22" s="31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9"/>
      <c r="JJD22" s="24"/>
      <c r="JJE22" s="24"/>
      <c r="JJF22" s="20"/>
      <c r="JJG22" s="30"/>
      <c r="JJH22" s="31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9"/>
      <c r="JJT22" s="24"/>
      <c r="JJU22" s="24"/>
      <c r="JJV22" s="20"/>
      <c r="JJW22" s="30"/>
      <c r="JJX22" s="31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9"/>
      <c r="JKJ22" s="24"/>
      <c r="JKK22" s="24"/>
      <c r="JKL22" s="20"/>
      <c r="JKM22" s="30"/>
      <c r="JKN22" s="31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9"/>
      <c r="JKZ22" s="24"/>
      <c r="JLA22" s="24"/>
      <c r="JLB22" s="20"/>
      <c r="JLC22" s="30"/>
      <c r="JLD22" s="31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9"/>
      <c r="JLP22" s="24"/>
      <c r="JLQ22" s="24"/>
      <c r="JLR22" s="20"/>
      <c r="JLS22" s="30"/>
      <c r="JLT22" s="31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9"/>
      <c r="JMF22" s="24"/>
      <c r="JMG22" s="24"/>
      <c r="JMH22" s="20"/>
      <c r="JMI22" s="30"/>
      <c r="JMJ22" s="31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9"/>
      <c r="JMV22" s="24"/>
      <c r="JMW22" s="24"/>
      <c r="JMX22" s="20"/>
      <c r="JMY22" s="30"/>
      <c r="JMZ22" s="31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9"/>
      <c r="JNL22" s="24"/>
      <c r="JNM22" s="24"/>
      <c r="JNN22" s="20"/>
      <c r="JNO22" s="30"/>
      <c r="JNP22" s="31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9"/>
      <c r="JOB22" s="24"/>
      <c r="JOC22" s="24"/>
      <c r="JOD22" s="20"/>
      <c r="JOE22" s="30"/>
      <c r="JOF22" s="31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9"/>
      <c r="JOR22" s="24"/>
      <c r="JOS22" s="24"/>
      <c r="JOT22" s="20"/>
      <c r="JOU22" s="30"/>
      <c r="JOV22" s="31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9"/>
      <c r="JPH22" s="24"/>
      <c r="JPI22" s="24"/>
      <c r="JPJ22" s="20"/>
      <c r="JPK22" s="30"/>
      <c r="JPL22" s="31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9"/>
      <c r="JPX22" s="24"/>
      <c r="JPY22" s="24"/>
      <c r="JPZ22" s="20"/>
      <c r="JQA22" s="30"/>
      <c r="JQB22" s="31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9"/>
      <c r="JQN22" s="24"/>
      <c r="JQO22" s="24"/>
      <c r="JQP22" s="20"/>
      <c r="JQQ22" s="30"/>
      <c r="JQR22" s="31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9"/>
      <c r="JRD22" s="24"/>
      <c r="JRE22" s="24"/>
      <c r="JRF22" s="20"/>
      <c r="JRG22" s="30"/>
      <c r="JRH22" s="31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9"/>
      <c r="JRT22" s="24"/>
      <c r="JRU22" s="24"/>
      <c r="JRV22" s="20"/>
      <c r="JRW22" s="30"/>
      <c r="JRX22" s="31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9"/>
      <c r="JSJ22" s="24"/>
      <c r="JSK22" s="24"/>
      <c r="JSL22" s="20"/>
      <c r="JSM22" s="30"/>
      <c r="JSN22" s="31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9"/>
      <c r="JSZ22" s="24"/>
      <c r="JTA22" s="24"/>
      <c r="JTB22" s="20"/>
      <c r="JTC22" s="30"/>
      <c r="JTD22" s="31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9"/>
      <c r="JTP22" s="24"/>
      <c r="JTQ22" s="24"/>
      <c r="JTR22" s="20"/>
      <c r="JTS22" s="30"/>
      <c r="JTT22" s="31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9"/>
      <c r="JUF22" s="24"/>
      <c r="JUG22" s="24"/>
      <c r="JUH22" s="20"/>
      <c r="JUI22" s="30"/>
      <c r="JUJ22" s="31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9"/>
      <c r="JUV22" s="24"/>
      <c r="JUW22" s="24"/>
      <c r="JUX22" s="20"/>
      <c r="JUY22" s="30"/>
      <c r="JUZ22" s="31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9"/>
      <c r="JVL22" s="24"/>
      <c r="JVM22" s="24"/>
      <c r="JVN22" s="20"/>
      <c r="JVO22" s="30"/>
      <c r="JVP22" s="31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9"/>
      <c r="JWB22" s="24"/>
      <c r="JWC22" s="24"/>
      <c r="JWD22" s="20"/>
      <c r="JWE22" s="30"/>
      <c r="JWF22" s="31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9"/>
      <c r="JWR22" s="24"/>
      <c r="JWS22" s="24"/>
      <c r="JWT22" s="20"/>
      <c r="JWU22" s="30"/>
      <c r="JWV22" s="31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9"/>
      <c r="JXH22" s="24"/>
      <c r="JXI22" s="24"/>
      <c r="JXJ22" s="20"/>
      <c r="JXK22" s="30"/>
      <c r="JXL22" s="31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9"/>
      <c r="JXX22" s="24"/>
      <c r="JXY22" s="24"/>
      <c r="JXZ22" s="20"/>
      <c r="JYA22" s="30"/>
      <c r="JYB22" s="31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9"/>
      <c r="JYN22" s="24"/>
      <c r="JYO22" s="24"/>
      <c r="JYP22" s="20"/>
      <c r="JYQ22" s="30"/>
      <c r="JYR22" s="31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9"/>
      <c r="JZD22" s="24"/>
      <c r="JZE22" s="24"/>
      <c r="JZF22" s="20"/>
      <c r="JZG22" s="30"/>
      <c r="JZH22" s="31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9"/>
      <c r="JZT22" s="24"/>
      <c r="JZU22" s="24"/>
      <c r="JZV22" s="20"/>
      <c r="JZW22" s="30"/>
      <c r="JZX22" s="31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9"/>
      <c r="KAJ22" s="24"/>
      <c r="KAK22" s="24"/>
      <c r="KAL22" s="20"/>
      <c r="KAM22" s="30"/>
      <c r="KAN22" s="31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9"/>
      <c r="KAZ22" s="24"/>
      <c r="KBA22" s="24"/>
      <c r="KBB22" s="20"/>
      <c r="KBC22" s="30"/>
      <c r="KBD22" s="31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9"/>
      <c r="KBP22" s="24"/>
      <c r="KBQ22" s="24"/>
      <c r="KBR22" s="20"/>
      <c r="KBS22" s="30"/>
      <c r="KBT22" s="31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9"/>
      <c r="KCF22" s="24"/>
      <c r="KCG22" s="24"/>
      <c r="KCH22" s="20"/>
      <c r="KCI22" s="30"/>
      <c r="KCJ22" s="31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9"/>
      <c r="KCV22" s="24"/>
      <c r="KCW22" s="24"/>
      <c r="KCX22" s="20"/>
      <c r="KCY22" s="30"/>
      <c r="KCZ22" s="31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9"/>
      <c r="KDL22" s="24"/>
      <c r="KDM22" s="24"/>
      <c r="KDN22" s="20"/>
      <c r="KDO22" s="30"/>
      <c r="KDP22" s="31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9"/>
      <c r="KEB22" s="24"/>
      <c r="KEC22" s="24"/>
      <c r="KED22" s="20"/>
      <c r="KEE22" s="30"/>
      <c r="KEF22" s="31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9"/>
      <c r="KER22" s="24"/>
      <c r="KES22" s="24"/>
      <c r="KET22" s="20"/>
      <c r="KEU22" s="30"/>
      <c r="KEV22" s="31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9"/>
      <c r="KFH22" s="24"/>
      <c r="KFI22" s="24"/>
      <c r="KFJ22" s="20"/>
      <c r="KFK22" s="30"/>
      <c r="KFL22" s="31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9"/>
      <c r="KFX22" s="24"/>
      <c r="KFY22" s="24"/>
      <c r="KFZ22" s="20"/>
      <c r="KGA22" s="30"/>
      <c r="KGB22" s="31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9"/>
      <c r="KGN22" s="24"/>
      <c r="KGO22" s="24"/>
      <c r="KGP22" s="20"/>
      <c r="KGQ22" s="30"/>
      <c r="KGR22" s="31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9"/>
      <c r="KHD22" s="24"/>
      <c r="KHE22" s="24"/>
      <c r="KHF22" s="20"/>
      <c r="KHG22" s="30"/>
      <c r="KHH22" s="31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9"/>
      <c r="KHT22" s="24"/>
      <c r="KHU22" s="24"/>
      <c r="KHV22" s="20"/>
      <c r="KHW22" s="30"/>
      <c r="KHX22" s="31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9"/>
      <c r="KIJ22" s="24"/>
      <c r="KIK22" s="24"/>
      <c r="KIL22" s="20"/>
      <c r="KIM22" s="30"/>
      <c r="KIN22" s="31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9"/>
      <c r="KIZ22" s="24"/>
      <c r="KJA22" s="24"/>
      <c r="KJB22" s="20"/>
      <c r="KJC22" s="30"/>
      <c r="KJD22" s="31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9"/>
      <c r="KJP22" s="24"/>
      <c r="KJQ22" s="24"/>
      <c r="KJR22" s="20"/>
      <c r="KJS22" s="30"/>
      <c r="KJT22" s="31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9"/>
      <c r="KKF22" s="24"/>
      <c r="KKG22" s="24"/>
      <c r="KKH22" s="20"/>
      <c r="KKI22" s="30"/>
      <c r="KKJ22" s="31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9"/>
      <c r="KKV22" s="24"/>
      <c r="KKW22" s="24"/>
      <c r="KKX22" s="20"/>
      <c r="KKY22" s="30"/>
      <c r="KKZ22" s="31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9"/>
      <c r="KLL22" s="24"/>
      <c r="KLM22" s="24"/>
      <c r="KLN22" s="20"/>
      <c r="KLO22" s="30"/>
      <c r="KLP22" s="31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9"/>
      <c r="KMB22" s="24"/>
      <c r="KMC22" s="24"/>
      <c r="KMD22" s="20"/>
      <c r="KME22" s="30"/>
      <c r="KMF22" s="31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9"/>
      <c r="KMR22" s="24"/>
      <c r="KMS22" s="24"/>
      <c r="KMT22" s="20"/>
      <c r="KMU22" s="30"/>
      <c r="KMV22" s="31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9"/>
      <c r="KNH22" s="24"/>
      <c r="KNI22" s="24"/>
      <c r="KNJ22" s="20"/>
      <c r="KNK22" s="30"/>
      <c r="KNL22" s="31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9"/>
      <c r="KNX22" s="24"/>
      <c r="KNY22" s="24"/>
      <c r="KNZ22" s="20"/>
      <c r="KOA22" s="30"/>
      <c r="KOB22" s="31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9"/>
      <c r="KON22" s="24"/>
      <c r="KOO22" s="24"/>
      <c r="KOP22" s="20"/>
      <c r="KOQ22" s="30"/>
      <c r="KOR22" s="31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9"/>
      <c r="KPD22" s="24"/>
      <c r="KPE22" s="24"/>
      <c r="KPF22" s="20"/>
      <c r="KPG22" s="30"/>
      <c r="KPH22" s="31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9"/>
      <c r="KPT22" s="24"/>
      <c r="KPU22" s="24"/>
      <c r="KPV22" s="20"/>
      <c r="KPW22" s="30"/>
      <c r="KPX22" s="31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9"/>
      <c r="KQJ22" s="24"/>
      <c r="KQK22" s="24"/>
      <c r="KQL22" s="20"/>
      <c r="KQM22" s="30"/>
      <c r="KQN22" s="31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9"/>
      <c r="KQZ22" s="24"/>
      <c r="KRA22" s="24"/>
      <c r="KRB22" s="20"/>
      <c r="KRC22" s="30"/>
      <c r="KRD22" s="31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9"/>
      <c r="KRP22" s="24"/>
      <c r="KRQ22" s="24"/>
      <c r="KRR22" s="20"/>
      <c r="KRS22" s="30"/>
      <c r="KRT22" s="31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9"/>
      <c r="KSF22" s="24"/>
      <c r="KSG22" s="24"/>
      <c r="KSH22" s="20"/>
      <c r="KSI22" s="30"/>
      <c r="KSJ22" s="31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9"/>
      <c r="KSV22" s="24"/>
      <c r="KSW22" s="24"/>
      <c r="KSX22" s="20"/>
      <c r="KSY22" s="30"/>
      <c r="KSZ22" s="31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9"/>
      <c r="KTL22" s="24"/>
      <c r="KTM22" s="24"/>
      <c r="KTN22" s="20"/>
      <c r="KTO22" s="30"/>
      <c r="KTP22" s="31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9"/>
      <c r="KUB22" s="24"/>
      <c r="KUC22" s="24"/>
      <c r="KUD22" s="20"/>
      <c r="KUE22" s="30"/>
      <c r="KUF22" s="31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9"/>
      <c r="KUR22" s="24"/>
      <c r="KUS22" s="24"/>
      <c r="KUT22" s="20"/>
      <c r="KUU22" s="30"/>
      <c r="KUV22" s="31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9"/>
      <c r="KVH22" s="24"/>
      <c r="KVI22" s="24"/>
      <c r="KVJ22" s="20"/>
      <c r="KVK22" s="30"/>
      <c r="KVL22" s="31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9"/>
      <c r="KVX22" s="24"/>
      <c r="KVY22" s="24"/>
      <c r="KVZ22" s="20"/>
      <c r="KWA22" s="30"/>
      <c r="KWB22" s="31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9"/>
      <c r="KWN22" s="24"/>
      <c r="KWO22" s="24"/>
      <c r="KWP22" s="20"/>
      <c r="KWQ22" s="30"/>
      <c r="KWR22" s="31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9"/>
      <c r="KXD22" s="24"/>
      <c r="KXE22" s="24"/>
      <c r="KXF22" s="20"/>
      <c r="KXG22" s="30"/>
      <c r="KXH22" s="31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9"/>
      <c r="KXT22" s="24"/>
      <c r="KXU22" s="24"/>
      <c r="KXV22" s="20"/>
      <c r="KXW22" s="30"/>
      <c r="KXX22" s="31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9"/>
      <c r="KYJ22" s="24"/>
      <c r="KYK22" s="24"/>
      <c r="KYL22" s="20"/>
      <c r="KYM22" s="30"/>
      <c r="KYN22" s="31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9"/>
      <c r="KYZ22" s="24"/>
      <c r="KZA22" s="24"/>
      <c r="KZB22" s="20"/>
      <c r="KZC22" s="30"/>
      <c r="KZD22" s="31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9"/>
      <c r="KZP22" s="24"/>
      <c r="KZQ22" s="24"/>
      <c r="KZR22" s="20"/>
      <c r="KZS22" s="30"/>
      <c r="KZT22" s="31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9"/>
      <c r="LAF22" s="24"/>
      <c r="LAG22" s="24"/>
      <c r="LAH22" s="20"/>
      <c r="LAI22" s="30"/>
      <c r="LAJ22" s="31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9"/>
      <c r="LAV22" s="24"/>
      <c r="LAW22" s="24"/>
      <c r="LAX22" s="20"/>
      <c r="LAY22" s="30"/>
      <c r="LAZ22" s="31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9"/>
      <c r="LBL22" s="24"/>
      <c r="LBM22" s="24"/>
      <c r="LBN22" s="20"/>
      <c r="LBO22" s="30"/>
      <c r="LBP22" s="31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9"/>
      <c r="LCB22" s="24"/>
      <c r="LCC22" s="24"/>
      <c r="LCD22" s="20"/>
      <c r="LCE22" s="30"/>
      <c r="LCF22" s="31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9"/>
      <c r="LCR22" s="24"/>
      <c r="LCS22" s="24"/>
      <c r="LCT22" s="20"/>
      <c r="LCU22" s="30"/>
      <c r="LCV22" s="31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9"/>
      <c r="LDH22" s="24"/>
      <c r="LDI22" s="24"/>
      <c r="LDJ22" s="20"/>
      <c r="LDK22" s="30"/>
      <c r="LDL22" s="31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9"/>
      <c r="LDX22" s="24"/>
      <c r="LDY22" s="24"/>
      <c r="LDZ22" s="20"/>
      <c r="LEA22" s="30"/>
      <c r="LEB22" s="31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9"/>
      <c r="LEN22" s="24"/>
      <c r="LEO22" s="24"/>
      <c r="LEP22" s="20"/>
      <c r="LEQ22" s="30"/>
      <c r="LER22" s="31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9"/>
      <c r="LFD22" s="24"/>
      <c r="LFE22" s="24"/>
      <c r="LFF22" s="20"/>
      <c r="LFG22" s="30"/>
      <c r="LFH22" s="31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9"/>
      <c r="LFT22" s="24"/>
      <c r="LFU22" s="24"/>
      <c r="LFV22" s="20"/>
      <c r="LFW22" s="30"/>
      <c r="LFX22" s="31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9"/>
      <c r="LGJ22" s="24"/>
      <c r="LGK22" s="24"/>
      <c r="LGL22" s="20"/>
      <c r="LGM22" s="30"/>
      <c r="LGN22" s="31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9"/>
      <c r="LGZ22" s="24"/>
      <c r="LHA22" s="24"/>
      <c r="LHB22" s="20"/>
      <c r="LHC22" s="30"/>
      <c r="LHD22" s="31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9"/>
      <c r="LHP22" s="24"/>
      <c r="LHQ22" s="24"/>
      <c r="LHR22" s="20"/>
      <c r="LHS22" s="30"/>
      <c r="LHT22" s="31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9"/>
      <c r="LIF22" s="24"/>
      <c r="LIG22" s="24"/>
      <c r="LIH22" s="20"/>
      <c r="LII22" s="30"/>
      <c r="LIJ22" s="31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9"/>
      <c r="LIV22" s="24"/>
      <c r="LIW22" s="24"/>
      <c r="LIX22" s="20"/>
      <c r="LIY22" s="30"/>
      <c r="LIZ22" s="31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9"/>
      <c r="LJL22" s="24"/>
      <c r="LJM22" s="24"/>
      <c r="LJN22" s="20"/>
      <c r="LJO22" s="30"/>
      <c r="LJP22" s="31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9"/>
      <c r="LKB22" s="24"/>
      <c r="LKC22" s="24"/>
      <c r="LKD22" s="20"/>
      <c r="LKE22" s="30"/>
      <c r="LKF22" s="31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9"/>
      <c r="LKR22" s="24"/>
      <c r="LKS22" s="24"/>
      <c r="LKT22" s="20"/>
      <c r="LKU22" s="30"/>
      <c r="LKV22" s="31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9"/>
      <c r="LLH22" s="24"/>
      <c r="LLI22" s="24"/>
      <c r="LLJ22" s="20"/>
      <c r="LLK22" s="30"/>
      <c r="LLL22" s="31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9"/>
      <c r="LLX22" s="24"/>
      <c r="LLY22" s="24"/>
      <c r="LLZ22" s="20"/>
      <c r="LMA22" s="30"/>
      <c r="LMB22" s="31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9"/>
      <c r="LMN22" s="24"/>
      <c r="LMO22" s="24"/>
      <c r="LMP22" s="20"/>
      <c r="LMQ22" s="30"/>
      <c r="LMR22" s="31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9"/>
      <c r="LND22" s="24"/>
      <c r="LNE22" s="24"/>
      <c r="LNF22" s="20"/>
      <c r="LNG22" s="30"/>
      <c r="LNH22" s="31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9"/>
      <c r="LNT22" s="24"/>
      <c r="LNU22" s="24"/>
      <c r="LNV22" s="20"/>
      <c r="LNW22" s="30"/>
      <c r="LNX22" s="31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9"/>
      <c r="LOJ22" s="24"/>
      <c r="LOK22" s="24"/>
      <c r="LOL22" s="20"/>
      <c r="LOM22" s="30"/>
      <c r="LON22" s="31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9"/>
      <c r="LOZ22" s="24"/>
      <c r="LPA22" s="24"/>
      <c r="LPB22" s="20"/>
      <c r="LPC22" s="30"/>
      <c r="LPD22" s="31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9"/>
      <c r="LPP22" s="24"/>
      <c r="LPQ22" s="24"/>
      <c r="LPR22" s="20"/>
      <c r="LPS22" s="30"/>
      <c r="LPT22" s="31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9"/>
      <c r="LQF22" s="24"/>
      <c r="LQG22" s="24"/>
      <c r="LQH22" s="20"/>
      <c r="LQI22" s="30"/>
      <c r="LQJ22" s="31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9"/>
      <c r="LQV22" s="24"/>
      <c r="LQW22" s="24"/>
      <c r="LQX22" s="20"/>
      <c r="LQY22" s="30"/>
      <c r="LQZ22" s="31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9"/>
      <c r="LRL22" s="24"/>
      <c r="LRM22" s="24"/>
      <c r="LRN22" s="20"/>
      <c r="LRO22" s="30"/>
      <c r="LRP22" s="31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9"/>
      <c r="LSB22" s="24"/>
      <c r="LSC22" s="24"/>
      <c r="LSD22" s="20"/>
      <c r="LSE22" s="30"/>
      <c r="LSF22" s="31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9"/>
      <c r="LSR22" s="24"/>
      <c r="LSS22" s="24"/>
      <c r="LST22" s="20"/>
      <c r="LSU22" s="30"/>
      <c r="LSV22" s="31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9"/>
      <c r="LTH22" s="24"/>
      <c r="LTI22" s="24"/>
      <c r="LTJ22" s="20"/>
      <c r="LTK22" s="30"/>
      <c r="LTL22" s="31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9"/>
      <c r="LTX22" s="24"/>
      <c r="LTY22" s="24"/>
      <c r="LTZ22" s="20"/>
      <c r="LUA22" s="30"/>
      <c r="LUB22" s="31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9"/>
      <c r="LUN22" s="24"/>
      <c r="LUO22" s="24"/>
      <c r="LUP22" s="20"/>
      <c r="LUQ22" s="30"/>
      <c r="LUR22" s="31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9"/>
      <c r="LVD22" s="24"/>
      <c r="LVE22" s="24"/>
      <c r="LVF22" s="20"/>
      <c r="LVG22" s="30"/>
      <c r="LVH22" s="31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9"/>
      <c r="LVT22" s="24"/>
      <c r="LVU22" s="24"/>
      <c r="LVV22" s="20"/>
      <c r="LVW22" s="30"/>
      <c r="LVX22" s="31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9"/>
      <c r="LWJ22" s="24"/>
      <c r="LWK22" s="24"/>
      <c r="LWL22" s="20"/>
      <c r="LWM22" s="30"/>
      <c r="LWN22" s="31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9"/>
      <c r="LWZ22" s="24"/>
      <c r="LXA22" s="24"/>
      <c r="LXB22" s="20"/>
      <c r="LXC22" s="30"/>
      <c r="LXD22" s="31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9"/>
      <c r="LXP22" s="24"/>
      <c r="LXQ22" s="24"/>
      <c r="LXR22" s="20"/>
      <c r="LXS22" s="30"/>
      <c r="LXT22" s="31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9"/>
      <c r="LYF22" s="24"/>
      <c r="LYG22" s="24"/>
      <c r="LYH22" s="20"/>
      <c r="LYI22" s="30"/>
      <c r="LYJ22" s="31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9"/>
      <c r="LYV22" s="24"/>
      <c r="LYW22" s="24"/>
      <c r="LYX22" s="20"/>
      <c r="LYY22" s="30"/>
      <c r="LYZ22" s="31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9"/>
      <c r="LZL22" s="24"/>
      <c r="LZM22" s="24"/>
      <c r="LZN22" s="20"/>
      <c r="LZO22" s="30"/>
      <c r="LZP22" s="31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9"/>
      <c r="MAB22" s="24"/>
      <c r="MAC22" s="24"/>
      <c r="MAD22" s="20"/>
      <c r="MAE22" s="30"/>
      <c r="MAF22" s="31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9"/>
      <c r="MAR22" s="24"/>
      <c r="MAS22" s="24"/>
      <c r="MAT22" s="20"/>
      <c r="MAU22" s="30"/>
      <c r="MAV22" s="31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9"/>
      <c r="MBH22" s="24"/>
      <c r="MBI22" s="24"/>
      <c r="MBJ22" s="20"/>
      <c r="MBK22" s="30"/>
      <c r="MBL22" s="31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9"/>
      <c r="MBX22" s="24"/>
      <c r="MBY22" s="24"/>
      <c r="MBZ22" s="20"/>
      <c r="MCA22" s="30"/>
      <c r="MCB22" s="31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9"/>
      <c r="MCN22" s="24"/>
      <c r="MCO22" s="24"/>
      <c r="MCP22" s="20"/>
      <c r="MCQ22" s="30"/>
      <c r="MCR22" s="31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9"/>
      <c r="MDD22" s="24"/>
      <c r="MDE22" s="24"/>
      <c r="MDF22" s="20"/>
      <c r="MDG22" s="30"/>
      <c r="MDH22" s="31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9"/>
      <c r="MDT22" s="24"/>
      <c r="MDU22" s="24"/>
      <c r="MDV22" s="20"/>
      <c r="MDW22" s="30"/>
      <c r="MDX22" s="31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9"/>
      <c r="MEJ22" s="24"/>
      <c r="MEK22" s="24"/>
      <c r="MEL22" s="20"/>
      <c r="MEM22" s="30"/>
      <c r="MEN22" s="31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9"/>
      <c r="MEZ22" s="24"/>
      <c r="MFA22" s="24"/>
      <c r="MFB22" s="20"/>
      <c r="MFC22" s="30"/>
      <c r="MFD22" s="31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9"/>
      <c r="MFP22" s="24"/>
      <c r="MFQ22" s="24"/>
      <c r="MFR22" s="20"/>
      <c r="MFS22" s="30"/>
      <c r="MFT22" s="31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9"/>
      <c r="MGF22" s="24"/>
      <c r="MGG22" s="24"/>
      <c r="MGH22" s="20"/>
      <c r="MGI22" s="30"/>
      <c r="MGJ22" s="31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9"/>
      <c r="MGV22" s="24"/>
      <c r="MGW22" s="24"/>
      <c r="MGX22" s="20"/>
      <c r="MGY22" s="30"/>
      <c r="MGZ22" s="31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9"/>
      <c r="MHL22" s="24"/>
      <c r="MHM22" s="24"/>
      <c r="MHN22" s="20"/>
      <c r="MHO22" s="30"/>
      <c r="MHP22" s="31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9"/>
      <c r="MIB22" s="24"/>
      <c r="MIC22" s="24"/>
      <c r="MID22" s="20"/>
      <c r="MIE22" s="30"/>
      <c r="MIF22" s="31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9"/>
      <c r="MIR22" s="24"/>
      <c r="MIS22" s="24"/>
      <c r="MIT22" s="20"/>
      <c r="MIU22" s="30"/>
      <c r="MIV22" s="31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9"/>
      <c r="MJH22" s="24"/>
      <c r="MJI22" s="24"/>
      <c r="MJJ22" s="20"/>
      <c r="MJK22" s="30"/>
      <c r="MJL22" s="31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9"/>
      <c r="MJX22" s="24"/>
      <c r="MJY22" s="24"/>
      <c r="MJZ22" s="20"/>
      <c r="MKA22" s="30"/>
      <c r="MKB22" s="31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9"/>
      <c r="MKN22" s="24"/>
      <c r="MKO22" s="24"/>
      <c r="MKP22" s="20"/>
      <c r="MKQ22" s="30"/>
      <c r="MKR22" s="31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9"/>
      <c r="MLD22" s="24"/>
      <c r="MLE22" s="24"/>
      <c r="MLF22" s="20"/>
      <c r="MLG22" s="30"/>
      <c r="MLH22" s="31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9"/>
      <c r="MLT22" s="24"/>
      <c r="MLU22" s="24"/>
      <c r="MLV22" s="20"/>
      <c r="MLW22" s="30"/>
      <c r="MLX22" s="31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9"/>
      <c r="MMJ22" s="24"/>
      <c r="MMK22" s="24"/>
      <c r="MML22" s="20"/>
      <c r="MMM22" s="30"/>
      <c r="MMN22" s="31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9"/>
      <c r="MMZ22" s="24"/>
      <c r="MNA22" s="24"/>
      <c r="MNB22" s="20"/>
      <c r="MNC22" s="30"/>
      <c r="MND22" s="31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9"/>
      <c r="MNP22" s="24"/>
      <c r="MNQ22" s="24"/>
      <c r="MNR22" s="20"/>
      <c r="MNS22" s="30"/>
      <c r="MNT22" s="31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9"/>
      <c r="MOF22" s="24"/>
      <c r="MOG22" s="24"/>
      <c r="MOH22" s="20"/>
      <c r="MOI22" s="30"/>
      <c r="MOJ22" s="31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9"/>
      <c r="MOV22" s="24"/>
      <c r="MOW22" s="24"/>
      <c r="MOX22" s="20"/>
      <c r="MOY22" s="30"/>
      <c r="MOZ22" s="31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9"/>
      <c r="MPL22" s="24"/>
      <c r="MPM22" s="24"/>
      <c r="MPN22" s="20"/>
      <c r="MPO22" s="30"/>
      <c r="MPP22" s="31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9"/>
      <c r="MQB22" s="24"/>
      <c r="MQC22" s="24"/>
      <c r="MQD22" s="20"/>
      <c r="MQE22" s="30"/>
      <c r="MQF22" s="31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9"/>
      <c r="MQR22" s="24"/>
      <c r="MQS22" s="24"/>
      <c r="MQT22" s="20"/>
      <c r="MQU22" s="30"/>
      <c r="MQV22" s="31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9"/>
      <c r="MRH22" s="24"/>
      <c r="MRI22" s="24"/>
      <c r="MRJ22" s="20"/>
      <c r="MRK22" s="30"/>
      <c r="MRL22" s="31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9"/>
      <c r="MRX22" s="24"/>
      <c r="MRY22" s="24"/>
      <c r="MRZ22" s="20"/>
      <c r="MSA22" s="30"/>
      <c r="MSB22" s="31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9"/>
      <c r="MSN22" s="24"/>
      <c r="MSO22" s="24"/>
      <c r="MSP22" s="20"/>
      <c r="MSQ22" s="30"/>
      <c r="MSR22" s="31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9"/>
      <c r="MTD22" s="24"/>
      <c r="MTE22" s="24"/>
      <c r="MTF22" s="20"/>
      <c r="MTG22" s="30"/>
      <c r="MTH22" s="31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9"/>
      <c r="MTT22" s="24"/>
      <c r="MTU22" s="24"/>
      <c r="MTV22" s="20"/>
      <c r="MTW22" s="30"/>
      <c r="MTX22" s="31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9"/>
      <c r="MUJ22" s="24"/>
      <c r="MUK22" s="24"/>
      <c r="MUL22" s="20"/>
      <c r="MUM22" s="30"/>
      <c r="MUN22" s="31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9"/>
      <c r="MUZ22" s="24"/>
      <c r="MVA22" s="24"/>
      <c r="MVB22" s="20"/>
      <c r="MVC22" s="30"/>
      <c r="MVD22" s="31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9"/>
      <c r="MVP22" s="24"/>
      <c r="MVQ22" s="24"/>
      <c r="MVR22" s="20"/>
      <c r="MVS22" s="30"/>
      <c r="MVT22" s="31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9"/>
      <c r="MWF22" s="24"/>
      <c r="MWG22" s="24"/>
      <c r="MWH22" s="20"/>
      <c r="MWI22" s="30"/>
      <c r="MWJ22" s="31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9"/>
      <c r="MWV22" s="24"/>
      <c r="MWW22" s="24"/>
      <c r="MWX22" s="20"/>
      <c r="MWY22" s="30"/>
      <c r="MWZ22" s="31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9"/>
      <c r="MXL22" s="24"/>
      <c r="MXM22" s="24"/>
      <c r="MXN22" s="20"/>
      <c r="MXO22" s="30"/>
      <c r="MXP22" s="31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9"/>
      <c r="MYB22" s="24"/>
      <c r="MYC22" s="24"/>
      <c r="MYD22" s="20"/>
      <c r="MYE22" s="30"/>
      <c r="MYF22" s="31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9"/>
      <c r="MYR22" s="24"/>
      <c r="MYS22" s="24"/>
      <c r="MYT22" s="20"/>
      <c r="MYU22" s="30"/>
      <c r="MYV22" s="31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9"/>
      <c r="MZH22" s="24"/>
      <c r="MZI22" s="24"/>
      <c r="MZJ22" s="20"/>
      <c r="MZK22" s="30"/>
      <c r="MZL22" s="31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9"/>
      <c r="MZX22" s="24"/>
      <c r="MZY22" s="24"/>
      <c r="MZZ22" s="20"/>
      <c r="NAA22" s="30"/>
      <c r="NAB22" s="31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9"/>
      <c r="NAN22" s="24"/>
      <c r="NAO22" s="24"/>
      <c r="NAP22" s="20"/>
      <c r="NAQ22" s="30"/>
      <c r="NAR22" s="31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9"/>
      <c r="NBD22" s="24"/>
      <c r="NBE22" s="24"/>
      <c r="NBF22" s="20"/>
      <c r="NBG22" s="30"/>
      <c r="NBH22" s="31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9"/>
      <c r="NBT22" s="24"/>
      <c r="NBU22" s="24"/>
      <c r="NBV22" s="20"/>
      <c r="NBW22" s="30"/>
      <c r="NBX22" s="31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9"/>
      <c r="NCJ22" s="24"/>
      <c r="NCK22" s="24"/>
      <c r="NCL22" s="20"/>
      <c r="NCM22" s="30"/>
      <c r="NCN22" s="31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9"/>
      <c r="NCZ22" s="24"/>
      <c r="NDA22" s="24"/>
      <c r="NDB22" s="20"/>
      <c r="NDC22" s="30"/>
      <c r="NDD22" s="31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9"/>
      <c r="NDP22" s="24"/>
      <c r="NDQ22" s="24"/>
      <c r="NDR22" s="20"/>
      <c r="NDS22" s="30"/>
      <c r="NDT22" s="31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9"/>
      <c r="NEF22" s="24"/>
      <c r="NEG22" s="24"/>
      <c r="NEH22" s="20"/>
      <c r="NEI22" s="30"/>
      <c r="NEJ22" s="31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9"/>
      <c r="NEV22" s="24"/>
      <c r="NEW22" s="24"/>
      <c r="NEX22" s="20"/>
      <c r="NEY22" s="30"/>
      <c r="NEZ22" s="31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9"/>
      <c r="NFL22" s="24"/>
      <c r="NFM22" s="24"/>
      <c r="NFN22" s="20"/>
      <c r="NFO22" s="30"/>
      <c r="NFP22" s="31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9"/>
      <c r="NGB22" s="24"/>
      <c r="NGC22" s="24"/>
      <c r="NGD22" s="20"/>
      <c r="NGE22" s="30"/>
      <c r="NGF22" s="31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9"/>
      <c r="NGR22" s="24"/>
      <c r="NGS22" s="24"/>
      <c r="NGT22" s="20"/>
      <c r="NGU22" s="30"/>
      <c r="NGV22" s="31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9"/>
      <c r="NHH22" s="24"/>
      <c r="NHI22" s="24"/>
      <c r="NHJ22" s="20"/>
      <c r="NHK22" s="30"/>
      <c r="NHL22" s="31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9"/>
      <c r="NHX22" s="24"/>
      <c r="NHY22" s="24"/>
      <c r="NHZ22" s="20"/>
      <c r="NIA22" s="30"/>
      <c r="NIB22" s="31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9"/>
      <c r="NIN22" s="24"/>
      <c r="NIO22" s="24"/>
      <c r="NIP22" s="20"/>
      <c r="NIQ22" s="30"/>
      <c r="NIR22" s="31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9"/>
      <c r="NJD22" s="24"/>
      <c r="NJE22" s="24"/>
      <c r="NJF22" s="20"/>
      <c r="NJG22" s="30"/>
      <c r="NJH22" s="31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9"/>
      <c r="NJT22" s="24"/>
      <c r="NJU22" s="24"/>
      <c r="NJV22" s="20"/>
      <c r="NJW22" s="30"/>
      <c r="NJX22" s="31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9"/>
      <c r="NKJ22" s="24"/>
      <c r="NKK22" s="24"/>
      <c r="NKL22" s="20"/>
      <c r="NKM22" s="30"/>
      <c r="NKN22" s="31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9"/>
      <c r="NKZ22" s="24"/>
      <c r="NLA22" s="24"/>
      <c r="NLB22" s="20"/>
      <c r="NLC22" s="30"/>
      <c r="NLD22" s="31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9"/>
      <c r="NLP22" s="24"/>
      <c r="NLQ22" s="24"/>
      <c r="NLR22" s="20"/>
      <c r="NLS22" s="30"/>
      <c r="NLT22" s="31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9"/>
      <c r="NMF22" s="24"/>
      <c r="NMG22" s="24"/>
      <c r="NMH22" s="20"/>
      <c r="NMI22" s="30"/>
      <c r="NMJ22" s="31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9"/>
      <c r="NMV22" s="24"/>
      <c r="NMW22" s="24"/>
      <c r="NMX22" s="20"/>
      <c r="NMY22" s="30"/>
      <c r="NMZ22" s="31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9"/>
      <c r="NNL22" s="24"/>
      <c r="NNM22" s="24"/>
      <c r="NNN22" s="20"/>
      <c r="NNO22" s="30"/>
      <c r="NNP22" s="31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9"/>
      <c r="NOB22" s="24"/>
      <c r="NOC22" s="24"/>
      <c r="NOD22" s="20"/>
      <c r="NOE22" s="30"/>
      <c r="NOF22" s="31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9"/>
      <c r="NOR22" s="24"/>
      <c r="NOS22" s="24"/>
      <c r="NOT22" s="20"/>
      <c r="NOU22" s="30"/>
      <c r="NOV22" s="31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9"/>
      <c r="NPH22" s="24"/>
      <c r="NPI22" s="24"/>
      <c r="NPJ22" s="20"/>
      <c r="NPK22" s="30"/>
      <c r="NPL22" s="31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9"/>
      <c r="NPX22" s="24"/>
      <c r="NPY22" s="24"/>
      <c r="NPZ22" s="20"/>
      <c r="NQA22" s="30"/>
      <c r="NQB22" s="31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9"/>
      <c r="NQN22" s="24"/>
      <c r="NQO22" s="24"/>
      <c r="NQP22" s="20"/>
      <c r="NQQ22" s="30"/>
      <c r="NQR22" s="31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9"/>
      <c r="NRD22" s="24"/>
      <c r="NRE22" s="24"/>
      <c r="NRF22" s="20"/>
      <c r="NRG22" s="30"/>
      <c r="NRH22" s="31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9"/>
      <c r="NRT22" s="24"/>
      <c r="NRU22" s="24"/>
      <c r="NRV22" s="20"/>
      <c r="NRW22" s="30"/>
      <c r="NRX22" s="31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9"/>
      <c r="NSJ22" s="24"/>
      <c r="NSK22" s="24"/>
      <c r="NSL22" s="20"/>
      <c r="NSM22" s="30"/>
      <c r="NSN22" s="31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9"/>
      <c r="NSZ22" s="24"/>
      <c r="NTA22" s="24"/>
      <c r="NTB22" s="20"/>
      <c r="NTC22" s="30"/>
      <c r="NTD22" s="31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9"/>
      <c r="NTP22" s="24"/>
      <c r="NTQ22" s="24"/>
      <c r="NTR22" s="20"/>
      <c r="NTS22" s="30"/>
      <c r="NTT22" s="31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9"/>
      <c r="NUF22" s="24"/>
      <c r="NUG22" s="24"/>
      <c r="NUH22" s="20"/>
      <c r="NUI22" s="30"/>
      <c r="NUJ22" s="31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9"/>
      <c r="NUV22" s="24"/>
      <c r="NUW22" s="24"/>
      <c r="NUX22" s="20"/>
      <c r="NUY22" s="30"/>
      <c r="NUZ22" s="31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9"/>
      <c r="NVL22" s="24"/>
      <c r="NVM22" s="24"/>
      <c r="NVN22" s="20"/>
      <c r="NVO22" s="30"/>
      <c r="NVP22" s="31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9"/>
      <c r="NWB22" s="24"/>
      <c r="NWC22" s="24"/>
      <c r="NWD22" s="20"/>
      <c r="NWE22" s="30"/>
      <c r="NWF22" s="31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9"/>
      <c r="NWR22" s="24"/>
      <c r="NWS22" s="24"/>
      <c r="NWT22" s="20"/>
      <c r="NWU22" s="30"/>
      <c r="NWV22" s="31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9"/>
      <c r="NXH22" s="24"/>
      <c r="NXI22" s="24"/>
      <c r="NXJ22" s="20"/>
      <c r="NXK22" s="30"/>
      <c r="NXL22" s="31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9"/>
      <c r="NXX22" s="24"/>
      <c r="NXY22" s="24"/>
      <c r="NXZ22" s="20"/>
      <c r="NYA22" s="30"/>
      <c r="NYB22" s="31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9"/>
      <c r="NYN22" s="24"/>
      <c r="NYO22" s="24"/>
      <c r="NYP22" s="20"/>
      <c r="NYQ22" s="30"/>
      <c r="NYR22" s="31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9"/>
      <c r="NZD22" s="24"/>
      <c r="NZE22" s="24"/>
      <c r="NZF22" s="20"/>
      <c r="NZG22" s="30"/>
      <c r="NZH22" s="31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9"/>
      <c r="NZT22" s="24"/>
      <c r="NZU22" s="24"/>
      <c r="NZV22" s="20"/>
      <c r="NZW22" s="30"/>
      <c r="NZX22" s="31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9"/>
      <c r="OAJ22" s="24"/>
      <c r="OAK22" s="24"/>
      <c r="OAL22" s="20"/>
      <c r="OAM22" s="30"/>
      <c r="OAN22" s="31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9"/>
      <c r="OAZ22" s="24"/>
      <c r="OBA22" s="24"/>
      <c r="OBB22" s="20"/>
      <c r="OBC22" s="30"/>
      <c r="OBD22" s="31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9"/>
      <c r="OBP22" s="24"/>
      <c r="OBQ22" s="24"/>
      <c r="OBR22" s="20"/>
      <c r="OBS22" s="30"/>
      <c r="OBT22" s="31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9"/>
      <c r="OCF22" s="24"/>
      <c r="OCG22" s="24"/>
      <c r="OCH22" s="20"/>
      <c r="OCI22" s="30"/>
      <c r="OCJ22" s="31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9"/>
      <c r="OCV22" s="24"/>
      <c r="OCW22" s="24"/>
      <c r="OCX22" s="20"/>
      <c r="OCY22" s="30"/>
      <c r="OCZ22" s="31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9"/>
      <c r="ODL22" s="24"/>
      <c r="ODM22" s="24"/>
      <c r="ODN22" s="20"/>
      <c r="ODO22" s="30"/>
      <c r="ODP22" s="31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9"/>
      <c r="OEB22" s="24"/>
      <c r="OEC22" s="24"/>
      <c r="OED22" s="20"/>
      <c r="OEE22" s="30"/>
      <c r="OEF22" s="31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9"/>
      <c r="OER22" s="24"/>
      <c r="OES22" s="24"/>
      <c r="OET22" s="20"/>
      <c r="OEU22" s="30"/>
      <c r="OEV22" s="31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9"/>
      <c r="OFH22" s="24"/>
      <c r="OFI22" s="24"/>
      <c r="OFJ22" s="20"/>
      <c r="OFK22" s="30"/>
      <c r="OFL22" s="31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9"/>
      <c r="OFX22" s="24"/>
      <c r="OFY22" s="24"/>
      <c r="OFZ22" s="20"/>
      <c r="OGA22" s="30"/>
      <c r="OGB22" s="31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9"/>
      <c r="OGN22" s="24"/>
      <c r="OGO22" s="24"/>
      <c r="OGP22" s="20"/>
      <c r="OGQ22" s="30"/>
      <c r="OGR22" s="31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9"/>
      <c r="OHD22" s="24"/>
      <c r="OHE22" s="24"/>
      <c r="OHF22" s="20"/>
      <c r="OHG22" s="30"/>
      <c r="OHH22" s="31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9"/>
      <c r="OHT22" s="24"/>
      <c r="OHU22" s="24"/>
      <c r="OHV22" s="20"/>
      <c r="OHW22" s="30"/>
      <c r="OHX22" s="31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9"/>
      <c r="OIJ22" s="24"/>
      <c r="OIK22" s="24"/>
      <c r="OIL22" s="20"/>
      <c r="OIM22" s="30"/>
      <c r="OIN22" s="31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9"/>
      <c r="OIZ22" s="24"/>
      <c r="OJA22" s="24"/>
      <c r="OJB22" s="20"/>
      <c r="OJC22" s="30"/>
      <c r="OJD22" s="31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9"/>
      <c r="OJP22" s="24"/>
      <c r="OJQ22" s="24"/>
      <c r="OJR22" s="20"/>
      <c r="OJS22" s="30"/>
      <c r="OJT22" s="31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9"/>
      <c r="OKF22" s="24"/>
      <c r="OKG22" s="24"/>
      <c r="OKH22" s="20"/>
      <c r="OKI22" s="30"/>
      <c r="OKJ22" s="31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9"/>
      <c r="OKV22" s="24"/>
      <c r="OKW22" s="24"/>
      <c r="OKX22" s="20"/>
      <c r="OKY22" s="30"/>
      <c r="OKZ22" s="31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9"/>
      <c r="OLL22" s="24"/>
      <c r="OLM22" s="24"/>
      <c r="OLN22" s="20"/>
      <c r="OLO22" s="30"/>
      <c r="OLP22" s="31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9"/>
      <c r="OMB22" s="24"/>
      <c r="OMC22" s="24"/>
      <c r="OMD22" s="20"/>
      <c r="OME22" s="30"/>
      <c r="OMF22" s="31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9"/>
      <c r="OMR22" s="24"/>
      <c r="OMS22" s="24"/>
      <c r="OMT22" s="20"/>
      <c r="OMU22" s="30"/>
      <c r="OMV22" s="31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9"/>
      <c r="ONH22" s="24"/>
      <c r="ONI22" s="24"/>
      <c r="ONJ22" s="20"/>
      <c r="ONK22" s="30"/>
      <c r="ONL22" s="31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9"/>
      <c r="ONX22" s="24"/>
      <c r="ONY22" s="24"/>
      <c r="ONZ22" s="20"/>
      <c r="OOA22" s="30"/>
      <c r="OOB22" s="31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9"/>
      <c r="OON22" s="24"/>
      <c r="OOO22" s="24"/>
      <c r="OOP22" s="20"/>
      <c r="OOQ22" s="30"/>
      <c r="OOR22" s="31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9"/>
      <c r="OPD22" s="24"/>
      <c r="OPE22" s="24"/>
      <c r="OPF22" s="20"/>
      <c r="OPG22" s="30"/>
      <c r="OPH22" s="31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9"/>
      <c r="OPT22" s="24"/>
      <c r="OPU22" s="24"/>
      <c r="OPV22" s="20"/>
      <c r="OPW22" s="30"/>
      <c r="OPX22" s="31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9"/>
      <c r="OQJ22" s="24"/>
      <c r="OQK22" s="24"/>
      <c r="OQL22" s="20"/>
      <c r="OQM22" s="30"/>
      <c r="OQN22" s="31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9"/>
      <c r="OQZ22" s="24"/>
      <c r="ORA22" s="24"/>
      <c r="ORB22" s="20"/>
      <c r="ORC22" s="30"/>
      <c r="ORD22" s="31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9"/>
      <c r="ORP22" s="24"/>
      <c r="ORQ22" s="24"/>
      <c r="ORR22" s="20"/>
      <c r="ORS22" s="30"/>
      <c r="ORT22" s="31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9"/>
      <c r="OSF22" s="24"/>
      <c r="OSG22" s="24"/>
      <c r="OSH22" s="20"/>
      <c r="OSI22" s="30"/>
      <c r="OSJ22" s="31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9"/>
      <c r="OSV22" s="24"/>
      <c r="OSW22" s="24"/>
      <c r="OSX22" s="20"/>
      <c r="OSY22" s="30"/>
      <c r="OSZ22" s="31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9"/>
      <c r="OTL22" s="24"/>
      <c r="OTM22" s="24"/>
      <c r="OTN22" s="20"/>
      <c r="OTO22" s="30"/>
      <c r="OTP22" s="31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9"/>
      <c r="OUB22" s="24"/>
      <c r="OUC22" s="24"/>
      <c r="OUD22" s="20"/>
      <c r="OUE22" s="30"/>
      <c r="OUF22" s="31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9"/>
      <c r="OUR22" s="24"/>
      <c r="OUS22" s="24"/>
      <c r="OUT22" s="20"/>
      <c r="OUU22" s="30"/>
      <c r="OUV22" s="31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9"/>
      <c r="OVH22" s="24"/>
      <c r="OVI22" s="24"/>
      <c r="OVJ22" s="20"/>
      <c r="OVK22" s="30"/>
      <c r="OVL22" s="31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9"/>
      <c r="OVX22" s="24"/>
      <c r="OVY22" s="24"/>
      <c r="OVZ22" s="20"/>
      <c r="OWA22" s="30"/>
      <c r="OWB22" s="31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9"/>
      <c r="OWN22" s="24"/>
      <c r="OWO22" s="24"/>
      <c r="OWP22" s="20"/>
      <c r="OWQ22" s="30"/>
      <c r="OWR22" s="31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9"/>
      <c r="OXD22" s="24"/>
      <c r="OXE22" s="24"/>
      <c r="OXF22" s="20"/>
      <c r="OXG22" s="30"/>
      <c r="OXH22" s="31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9"/>
      <c r="OXT22" s="24"/>
      <c r="OXU22" s="24"/>
      <c r="OXV22" s="20"/>
      <c r="OXW22" s="30"/>
      <c r="OXX22" s="31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9"/>
      <c r="OYJ22" s="24"/>
      <c r="OYK22" s="24"/>
      <c r="OYL22" s="20"/>
      <c r="OYM22" s="30"/>
      <c r="OYN22" s="31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9"/>
      <c r="OYZ22" s="24"/>
      <c r="OZA22" s="24"/>
      <c r="OZB22" s="20"/>
      <c r="OZC22" s="30"/>
      <c r="OZD22" s="31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9"/>
      <c r="OZP22" s="24"/>
      <c r="OZQ22" s="24"/>
      <c r="OZR22" s="20"/>
      <c r="OZS22" s="30"/>
      <c r="OZT22" s="31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9"/>
      <c r="PAF22" s="24"/>
      <c r="PAG22" s="24"/>
      <c r="PAH22" s="20"/>
      <c r="PAI22" s="30"/>
      <c r="PAJ22" s="31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9"/>
      <c r="PAV22" s="24"/>
      <c r="PAW22" s="24"/>
      <c r="PAX22" s="20"/>
      <c r="PAY22" s="30"/>
      <c r="PAZ22" s="31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9"/>
      <c r="PBL22" s="24"/>
      <c r="PBM22" s="24"/>
      <c r="PBN22" s="20"/>
      <c r="PBO22" s="30"/>
      <c r="PBP22" s="31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9"/>
      <c r="PCB22" s="24"/>
      <c r="PCC22" s="24"/>
      <c r="PCD22" s="20"/>
      <c r="PCE22" s="30"/>
      <c r="PCF22" s="31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9"/>
      <c r="PCR22" s="24"/>
      <c r="PCS22" s="24"/>
      <c r="PCT22" s="20"/>
      <c r="PCU22" s="30"/>
      <c r="PCV22" s="31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9"/>
      <c r="PDH22" s="24"/>
      <c r="PDI22" s="24"/>
      <c r="PDJ22" s="20"/>
      <c r="PDK22" s="30"/>
      <c r="PDL22" s="31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9"/>
      <c r="PDX22" s="24"/>
      <c r="PDY22" s="24"/>
      <c r="PDZ22" s="20"/>
      <c r="PEA22" s="30"/>
      <c r="PEB22" s="31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9"/>
      <c r="PEN22" s="24"/>
      <c r="PEO22" s="24"/>
      <c r="PEP22" s="20"/>
      <c r="PEQ22" s="30"/>
      <c r="PER22" s="31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9"/>
      <c r="PFD22" s="24"/>
      <c r="PFE22" s="24"/>
      <c r="PFF22" s="20"/>
      <c r="PFG22" s="30"/>
      <c r="PFH22" s="31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9"/>
      <c r="PFT22" s="24"/>
      <c r="PFU22" s="24"/>
      <c r="PFV22" s="20"/>
      <c r="PFW22" s="30"/>
      <c r="PFX22" s="31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9"/>
      <c r="PGJ22" s="24"/>
      <c r="PGK22" s="24"/>
      <c r="PGL22" s="20"/>
      <c r="PGM22" s="30"/>
      <c r="PGN22" s="31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9"/>
      <c r="PGZ22" s="24"/>
      <c r="PHA22" s="24"/>
      <c r="PHB22" s="20"/>
      <c r="PHC22" s="30"/>
      <c r="PHD22" s="31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9"/>
      <c r="PHP22" s="24"/>
      <c r="PHQ22" s="24"/>
      <c r="PHR22" s="20"/>
      <c r="PHS22" s="30"/>
      <c r="PHT22" s="31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9"/>
      <c r="PIF22" s="24"/>
      <c r="PIG22" s="24"/>
      <c r="PIH22" s="20"/>
      <c r="PII22" s="30"/>
      <c r="PIJ22" s="31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9"/>
      <c r="PIV22" s="24"/>
      <c r="PIW22" s="24"/>
      <c r="PIX22" s="20"/>
      <c r="PIY22" s="30"/>
      <c r="PIZ22" s="31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9"/>
      <c r="PJL22" s="24"/>
      <c r="PJM22" s="24"/>
      <c r="PJN22" s="20"/>
      <c r="PJO22" s="30"/>
      <c r="PJP22" s="31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9"/>
      <c r="PKB22" s="24"/>
      <c r="PKC22" s="24"/>
      <c r="PKD22" s="20"/>
      <c r="PKE22" s="30"/>
      <c r="PKF22" s="31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9"/>
      <c r="PKR22" s="24"/>
      <c r="PKS22" s="24"/>
      <c r="PKT22" s="20"/>
      <c r="PKU22" s="30"/>
      <c r="PKV22" s="31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9"/>
      <c r="PLH22" s="24"/>
      <c r="PLI22" s="24"/>
      <c r="PLJ22" s="20"/>
      <c r="PLK22" s="30"/>
      <c r="PLL22" s="31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9"/>
      <c r="PLX22" s="24"/>
      <c r="PLY22" s="24"/>
      <c r="PLZ22" s="20"/>
      <c r="PMA22" s="30"/>
      <c r="PMB22" s="31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9"/>
      <c r="PMN22" s="24"/>
      <c r="PMO22" s="24"/>
      <c r="PMP22" s="20"/>
      <c r="PMQ22" s="30"/>
      <c r="PMR22" s="31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9"/>
      <c r="PND22" s="24"/>
      <c r="PNE22" s="24"/>
      <c r="PNF22" s="20"/>
      <c r="PNG22" s="30"/>
      <c r="PNH22" s="31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9"/>
      <c r="PNT22" s="24"/>
      <c r="PNU22" s="24"/>
      <c r="PNV22" s="20"/>
      <c r="PNW22" s="30"/>
      <c r="PNX22" s="31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9"/>
      <c r="POJ22" s="24"/>
      <c r="POK22" s="24"/>
      <c r="POL22" s="20"/>
      <c r="POM22" s="30"/>
      <c r="PON22" s="31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9"/>
      <c r="POZ22" s="24"/>
      <c r="PPA22" s="24"/>
      <c r="PPB22" s="20"/>
      <c r="PPC22" s="30"/>
      <c r="PPD22" s="31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9"/>
      <c r="PPP22" s="24"/>
      <c r="PPQ22" s="24"/>
      <c r="PPR22" s="20"/>
      <c r="PPS22" s="30"/>
      <c r="PPT22" s="31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9"/>
      <c r="PQF22" s="24"/>
      <c r="PQG22" s="24"/>
      <c r="PQH22" s="20"/>
      <c r="PQI22" s="30"/>
      <c r="PQJ22" s="31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9"/>
      <c r="PQV22" s="24"/>
      <c r="PQW22" s="24"/>
      <c r="PQX22" s="20"/>
      <c r="PQY22" s="30"/>
      <c r="PQZ22" s="31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9"/>
      <c r="PRL22" s="24"/>
      <c r="PRM22" s="24"/>
      <c r="PRN22" s="20"/>
      <c r="PRO22" s="30"/>
      <c r="PRP22" s="31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9"/>
      <c r="PSB22" s="24"/>
      <c r="PSC22" s="24"/>
      <c r="PSD22" s="20"/>
      <c r="PSE22" s="30"/>
      <c r="PSF22" s="31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9"/>
      <c r="PSR22" s="24"/>
      <c r="PSS22" s="24"/>
      <c r="PST22" s="20"/>
      <c r="PSU22" s="30"/>
      <c r="PSV22" s="31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9"/>
      <c r="PTH22" s="24"/>
      <c r="PTI22" s="24"/>
      <c r="PTJ22" s="20"/>
      <c r="PTK22" s="30"/>
      <c r="PTL22" s="31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9"/>
      <c r="PTX22" s="24"/>
      <c r="PTY22" s="24"/>
      <c r="PTZ22" s="20"/>
      <c r="PUA22" s="30"/>
      <c r="PUB22" s="31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9"/>
      <c r="PUN22" s="24"/>
      <c r="PUO22" s="24"/>
      <c r="PUP22" s="20"/>
      <c r="PUQ22" s="30"/>
      <c r="PUR22" s="31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9"/>
      <c r="PVD22" s="24"/>
      <c r="PVE22" s="24"/>
      <c r="PVF22" s="20"/>
      <c r="PVG22" s="30"/>
      <c r="PVH22" s="31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9"/>
      <c r="PVT22" s="24"/>
      <c r="PVU22" s="24"/>
      <c r="PVV22" s="20"/>
      <c r="PVW22" s="30"/>
      <c r="PVX22" s="31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9"/>
      <c r="PWJ22" s="24"/>
      <c r="PWK22" s="24"/>
      <c r="PWL22" s="20"/>
      <c r="PWM22" s="30"/>
      <c r="PWN22" s="31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9"/>
      <c r="PWZ22" s="24"/>
      <c r="PXA22" s="24"/>
      <c r="PXB22" s="20"/>
      <c r="PXC22" s="30"/>
      <c r="PXD22" s="31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9"/>
      <c r="PXP22" s="24"/>
      <c r="PXQ22" s="24"/>
      <c r="PXR22" s="20"/>
      <c r="PXS22" s="30"/>
      <c r="PXT22" s="31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9"/>
      <c r="PYF22" s="24"/>
      <c r="PYG22" s="24"/>
      <c r="PYH22" s="20"/>
      <c r="PYI22" s="30"/>
      <c r="PYJ22" s="31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9"/>
      <c r="PYV22" s="24"/>
      <c r="PYW22" s="24"/>
      <c r="PYX22" s="20"/>
      <c r="PYY22" s="30"/>
      <c r="PYZ22" s="31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9"/>
      <c r="PZL22" s="24"/>
      <c r="PZM22" s="24"/>
      <c r="PZN22" s="20"/>
      <c r="PZO22" s="30"/>
      <c r="PZP22" s="31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9"/>
      <c r="QAB22" s="24"/>
      <c r="QAC22" s="24"/>
      <c r="QAD22" s="20"/>
      <c r="QAE22" s="30"/>
      <c r="QAF22" s="31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9"/>
      <c r="QAR22" s="24"/>
      <c r="QAS22" s="24"/>
      <c r="QAT22" s="20"/>
      <c r="QAU22" s="30"/>
      <c r="QAV22" s="31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9"/>
      <c r="QBH22" s="24"/>
      <c r="QBI22" s="24"/>
      <c r="QBJ22" s="20"/>
      <c r="QBK22" s="30"/>
      <c r="QBL22" s="31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9"/>
      <c r="QBX22" s="24"/>
      <c r="QBY22" s="24"/>
      <c r="QBZ22" s="20"/>
      <c r="QCA22" s="30"/>
      <c r="QCB22" s="31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9"/>
      <c r="QCN22" s="24"/>
      <c r="QCO22" s="24"/>
      <c r="QCP22" s="20"/>
      <c r="QCQ22" s="30"/>
      <c r="QCR22" s="31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9"/>
      <c r="QDD22" s="24"/>
      <c r="QDE22" s="24"/>
      <c r="QDF22" s="20"/>
      <c r="QDG22" s="30"/>
      <c r="QDH22" s="31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9"/>
      <c r="QDT22" s="24"/>
      <c r="QDU22" s="24"/>
      <c r="QDV22" s="20"/>
      <c r="QDW22" s="30"/>
      <c r="QDX22" s="31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9"/>
      <c r="QEJ22" s="24"/>
      <c r="QEK22" s="24"/>
      <c r="QEL22" s="20"/>
      <c r="QEM22" s="30"/>
      <c r="QEN22" s="31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9"/>
      <c r="QEZ22" s="24"/>
      <c r="QFA22" s="24"/>
      <c r="QFB22" s="20"/>
      <c r="QFC22" s="30"/>
      <c r="QFD22" s="31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9"/>
      <c r="QFP22" s="24"/>
      <c r="QFQ22" s="24"/>
      <c r="QFR22" s="20"/>
      <c r="QFS22" s="30"/>
      <c r="QFT22" s="31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9"/>
      <c r="QGF22" s="24"/>
      <c r="QGG22" s="24"/>
      <c r="QGH22" s="20"/>
      <c r="QGI22" s="30"/>
      <c r="QGJ22" s="31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9"/>
      <c r="QGV22" s="24"/>
      <c r="QGW22" s="24"/>
      <c r="QGX22" s="20"/>
      <c r="QGY22" s="30"/>
      <c r="QGZ22" s="31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9"/>
      <c r="QHL22" s="24"/>
      <c r="QHM22" s="24"/>
      <c r="QHN22" s="20"/>
      <c r="QHO22" s="30"/>
      <c r="QHP22" s="31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9"/>
      <c r="QIB22" s="24"/>
      <c r="QIC22" s="24"/>
      <c r="QID22" s="20"/>
      <c r="QIE22" s="30"/>
      <c r="QIF22" s="31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9"/>
      <c r="QIR22" s="24"/>
      <c r="QIS22" s="24"/>
      <c r="QIT22" s="20"/>
      <c r="QIU22" s="30"/>
      <c r="QIV22" s="31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9"/>
      <c r="QJH22" s="24"/>
      <c r="QJI22" s="24"/>
      <c r="QJJ22" s="20"/>
      <c r="QJK22" s="30"/>
      <c r="QJL22" s="31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9"/>
      <c r="QJX22" s="24"/>
      <c r="QJY22" s="24"/>
      <c r="QJZ22" s="20"/>
      <c r="QKA22" s="30"/>
      <c r="QKB22" s="31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9"/>
      <c r="QKN22" s="24"/>
      <c r="QKO22" s="24"/>
      <c r="QKP22" s="20"/>
      <c r="QKQ22" s="30"/>
      <c r="QKR22" s="31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9"/>
      <c r="QLD22" s="24"/>
      <c r="QLE22" s="24"/>
      <c r="QLF22" s="20"/>
      <c r="QLG22" s="30"/>
      <c r="QLH22" s="31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9"/>
      <c r="QLT22" s="24"/>
      <c r="QLU22" s="24"/>
      <c r="QLV22" s="20"/>
      <c r="QLW22" s="30"/>
      <c r="QLX22" s="31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9"/>
      <c r="QMJ22" s="24"/>
      <c r="QMK22" s="24"/>
      <c r="QML22" s="20"/>
      <c r="QMM22" s="30"/>
      <c r="QMN22" s="31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9"/>
      <c r="QMZ22" s="24"/>
      <c r="QNA22" s="24"/>
      <c r="QNB22" s="20"/>
      <c r="QNC22" s="30"/>
      <c r="QND22" s="31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9"/>
      <c r="QNP22" s="24"/>
      <c r="QNQ22" s="24"/>
      <c r="QNR22" s="20"/>
      <c r="QNS22" s="30"/>
      <c r="QNT22" s="31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9"/>
      <c r="QOF22" s="24"/>
      <c r="QOG22" s="24"/>
      <c r="QOH22" s="20"/>
      <c r="QOI22" s="30"/>
      <c r="QOJ22" s="31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9"/>
      <c r="QOV22" s="24"/>
      <c r="QOW22" s="24"/>
      <c r="QOX22" s="20"/>
      <c r="QOY22" s="30"/>
      <c r="QOZ22" s="31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9"/>
      <c r="QPL22" s="24"/>
      <c r="QPM22" s="24"/>
      <c r="QPN22" s="20"/>
      <c r="QPO22" s="30"/>
      <c r="QPP22" s="31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9"/>
      <c r="QQB22" s="24"/>
      <c r="QQC22" s="24"/>
      <c r="QQD22" s="20"/>
      <c r="QQE22" s="30"/>
      <c r="QQF22" s="31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9"/>
      <c r="QQR22" s="24"/>
      <c r="QQS22" s="24"/>
      <c r="QQT22" s="20"/>
      <c r="QQU22" s="30"/>
      <c r="QQV22" s="31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9"/>
      <c r="QRH22" s="24"/>
      <c r="QRI22" s="24"/>
      <c r="QRJ22" s="20"/>
      <c r="QRK22" s="30"/>
      <c r="QRL22" s="31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9"/>
      <c r="QRX22" s="24"/>
      <c r="QRY22" s="24"/>
      <c r="QRZ22" s="20"/>
      <c r="QSA22" s="30"/>
      <c r="QSB22" s="31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9"/>
      <c r="QSN22" s="24"/>
      <c r="QSO22" s="24"/>
      <c r="QSP22" s="20"/>
      <c r="QSQ22" s="30"/>
      <c r="QSR22" s="31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9"/>
      <c r="QTD22" s="24"/>
      <c r="QTE22" s="24"/>
      <c r="QTF22" s="20"/>
      <c r="QTG22" s="30"/>
      <c r="QTH22" s="31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9"/>
      <c r="QTT22" s="24"/>
      <c r="QTU22" s="24"/>
      <c r="QTV22" s="20"/>
      <c r="QTW22" s="30"/>
      <c r="QTX22" s="31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9"/>
      <c r="QUJ22" s="24"/>
      <c r="QUK22" s="24"/>
      <c r="QUL22" s="20"/>
      <c r="QUM22" s="30"/>
      <c r="QUN22" s="31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9"/>
      <c r="QUZ22" s="24"/>
      <c r="QVA22" s="24"/>
      <c r="QVB22" s="20"/>
      <c r="QVC22" s="30"/>
      <c r="QVD22" s="31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9"/>
      <c r="QVP22" s="24"/>
      <c r="QVQ22" s="24"/>
      <c r="QVR22" s="20"/>
      <c r="QVS22" s="30"/>
      <c r="QVT22" s="31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9"/>
      <c r="QWF22" s="24"/>
      <c r="QWG22" s="24"/>
      <c r="QWH22" s="20"/>
      <c r="QWI22" s="30"/>
      <c r="QWJ22" s="31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9"/>
      <c r="QWV22" s="24"/>
      <c r="QWW22" s="24"/>
      <c r="QWX22" s="20"/>
      <c r="QWY22" s="30"/>
      <c r="QWZ22" s="31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9"/>
      <c r="QXL22" s="24"/>
      <c r="QXM22" s="24"/>
      <c r="QXN22" s="20"/>
      <c r="QXO22" s="30"/>
      <c r="QXP22" s="31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9"/>
      <c r="QYB22" s="24"/>
      <c r="QYC22" s="24"/>
      <c r="QYD22" s="20"/>
      <c r="QYE22" s="30"/>
      <c r="QYF22" s="31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9"/>
      <c r="QYR22" s="24"/>
      <c r="QYS22" s="24"/>
      <c r="QYT22" s="20"/>
      <c r="QYU22" s="30"/>
      <c r="QYV22" s="31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9"/>
      <c r="QZH22" s="24"/>
      <c r="QZI22" s="24"/>
      <c r="QZJ22" s="20"/>
      <c r="QZK22" s="30"/>
      <c r="QZL22" s="31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9"/>
      <c r="QZX22" s="24"/>
      <c r="QZY22" s="24"/>
      <c r="QZZ22" s="20"/>
      <c r="RAA22" s="30"/>
      <c r="RAB22" s="31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9"/>
      <c r="RAN22" s="24"/>
      <c r="RAO22" s="24"/>
      <c r="RAP22" s="20"/>
      <c r="RAQ22" s="30"/>
      <c r="RAR22" s="31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9"/>
      <c r="RBD22" s="24"/>
      <c r="RBE22" s="24"/>
      <c r="RBF22" s="20"/>
      <c r="RBG22" s="30"/>
      <c r="RBH22" s="31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9"/>
      <c r="RBT22" s="24"/>
      <c r="RBU22" s="24"/>
      <c r="RBV22" s="20"/>
      <c r="RBW22" s="30"/>
      <c r="RBX22" s="31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9"/>
      <c r="RCJ22" s="24"/>
      <c r="RCK22" s="24"/>
      <c r="RCL22" s="20"/>
      <c r="RCM22" s="30"/>
      <c r="RCN22" s="31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9"/>
      <c r="RCZ22" s="24"/>
      <c r="RDA22" s="24"/>
      <c r="RDB22" s="20"/>
      <c r="RDC22" s="30"/>
      <c r="RDD22" s="31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9"/>
      <c r="RDP22" s="24"/>
      <c r="RDQ22" s="24"/>
      <c r="RDR22" s="20"/>
      <c r="RDS22" s="30"/>
      <c r="RDT22" s="31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9"/>
      <c r="REF22" s="24"/>
      <c r="REG22" s="24"/>
      <c r="REH22" s="20"/>
      <c r="REI22" s="30"/>
      <c r="REJ22" s="31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9"/>
      <c r="REV22" s="24"/>
      <c r="REW22" s="24"/>
      <c r="REX22" s="20"/>
      <c r="REY22" s="30"/>
      <c r="REZ22" s="31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9"/>
      <c r="RFL22" s="24"/>
      <c r="RFM22" s="24"/>
      <c r="RFN22" s="20"/>
      <c r="RFO22" s="30"/>
      <c r="RFP22" s="31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9"/>
      <c r="RGB22" s="24"/>
      <c r="RGC22" s="24"/>
      <c r="RGD22" s="20"/>
      <c r="RGE22" s="30"/>
      <c r="RGF22" s="31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9"/>
      <c r="RGR22" s="24"/>
      <c r="RGS22" s="24"/>
      <c r="RGT22" s="20"/>
      <c r="RGU22" s="30"/>
      <c r="RGV22" s="31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9"/>
      <c r="RHH22" s="24"/>
      <c r="RHI22" s="24"/>
      <c r="RHJ22" s="20"/>
      <c r="RHK22" s="30"/>
      <c r="RHL22" s="31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9"/>
      <c r="RHX22" s="24"/>
      <c r="RHY22" s="24"/>
      <c r="RHZ22" s="20"/>
      <c r="RIA22" s="30"/>
      <c r="RIB22" s="31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9"/>
      <c r="RIN22" s="24"/>
      <c r="RIO22" s="24"/>
      <c r="RIP22" s="20"/>
      <c r="RIQ22" s="30"/>
      <c r="RIR22" s="31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9"/>
      <c r="RJD22" s="24"/>
      <c r="RJE22" s="24"/>
      <c r="RJF22" s="20"/>
      <c r="RJG22" s="30"/>
      <c r="RJH22" s="31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9"/>
      <c r="RJT22" s="24"/>
      <c r="RJU22" s="24"/>
      <c r="RJV22" s="20"/>
      <c r="RJW22" s="30"/>
      <c r="RJX22" s="31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9"/>
      <c r="RKJ22" s="24"/>
      <c r="RKK22" s="24"/>
      <c r="RKL22" s="20"/>
      <c r="RKM22" s="30"/>
      <c r="RKN22" s="31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9"/>
      <c r="RKZ22" s="24"/>
      <c r="RLA22" s="24"/>
      <c r="RLB22" s="20"/>
      <c r="RLC22" s="30"/>
      <c r="RLD22" s="31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9"/>
      <c r="RLP22" s="24"/>
      <c r="RLQ22" s="24"/>
      <c r="RLR22" s="20"/>
      <c r="RLS22" s="30"/>
      <c r="RLT22" s="31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9"/>
      <c r="RMF22" s="24"/>
      <c r="RMG22" s="24"/>
      <c r="RMH22" s="20"/>
      <c r="RMI22" s="30"/>
      <c r="RMJ22" s="31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9"/>
      <c r="RMV22" s="24"/>
      <c r="RMW22" s="24"/>
      <c r="RMX22" s="20"/>
      <c r="RMY22" s="30"/>
      <c r="RMZ22" s="31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9"/>
      <c r="RNL22" s="24"/>
      <c r="RNM22" s="24"/>
      <c r="RNN22" s="20"/>
      <c r="RNO22" s="30"/>
      <c r="RNP22" s="31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9"/>
      <c r="ROB22" s="24"/>
      <c r="ROC22" s="24"/>
      <c r="ROD22" s="20"/>
      <c r="ROE22" s="30"/>
      <c r="ROF22" s="31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9"/>
      <c r="ROR22" s="24"/>
      <c r="ROS22" s="24"/>
      <c r="ROT22" s="20"/>
      <c r="ROU22" s="30"/>
      <c r="ROV22" s="31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9"/>
      <c r="RPH22" s="24"/>
      <c r="RPI22" s="24"/>
      <c r="RPJ22" s="20"/>
      <c r="RPK22" s="30"/>
      <c r="RPL22" s="31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9"/>
      <c r="RPX22" s="24"/>
      <c r="RPY22" s="24"/>
      <c r="RPZ22" s="20"/>
      <c r="RQA22" s="30"/>
      <c r="RQB22" s="31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9"/>
      <c r="RQN22" s="24"/>
      <c r="RQO22" s="24"/>
      <c r="RQP22" s="20"/>
      <c r="RQQ22" s="30"/>
      <c r="RQR22" s="31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9"/>
      <c r="RRD22" s="24"/>
      <c r="RRE22" s="24"/>
      <c r="RRF22" s="20"/>
      <c r="RRG22" s="30"/>
      <c r="RRH22" s="31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9"/>
      <c r="RRT22" s="24"/>
      <c r="RRU22" s="24"/>
      <c r="RRV22" s="20"/>
      <c r="RRW22" s="30"/>
      <c r="RRX22" s="31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9"/>
      <c r="RSJ22" s="24"/>
      <c r="RSK22" s="24"/>
      <c r="RSL22" s="20"/>
      <c r="RSM22" s="30"/>
      <c r="RSN22" s="31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9"/>
      <c r="RSZ22" s="24"/>
      <c r="RTA22" s="24"/>
      <c r="RTB22" s="20"/>
      <c r="RTC22" s="30"/>
      <c r="RTD22" s="31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9"/>
      <c r="RTP22" s="24"/>
      <c r="RTQ22" s="24"/>
      <c r="RTR22" s="20"/>
      <c r="RTS22" s="30"/>
      <c r="RTT22" s="31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9"/>
      <c r="RUF22" s="24"/>
      <c r="RUG22" s="24"/>
      <c r="RUH22" s="20"/>
      <c r="RUI22" s="30"/>
      <c r="RUJ22" s="31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9"/>
      <c r="RUV22" s="24"/>
      <c r="RUW22" s="24"/>
      <c r="RUX22" s="20"/>
      <c r="RUY22" s="30"/>
      <c r="RUZ22" s="31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9"/>
      <c r="RVL22" s="24"/>
      <c r="RVM22" s="24"/>
      <c r="RVN22" s="20"/>
      <c r="RVO22" s="30"/>
      <c r="RVP22" s="31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9"/>
      <c r="RWB22" s="24"/>
      <c r="RWC22" s="24"/>
      <c r="RWD22" s="20"/>
      <c r="RWE22" s="30"/>
      <c r="RWF22" s="31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9"/>
      <c r="RWR22" s="24"/>
      <c r="RWS22" s="24"/>
      <c r="RWT22" s="20"/>
      <c r="RWU22" s="30"/>
      <c r="RWV22" s="31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9"/>
      <c r="RXH22" s="24"/>
      <c r="RXI22" s="24"/>
      <c r="RXJ22" s="20"/>
      <c r="RXK22" s="30"/>
      <c r="RXL22" s="31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9"/>
      <c r="RXX22" s="24"/>
      <c r="RXY22" s="24"/>
      <c r="RXZ22" s="20"/>
      <c r="RYA22" s="30"/>
      <c r="RYB22" s="31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9"/>
      <c r="RYN22" s="24"/>
      <c r="RYO22" s="24"/>
      <c r="RYP22" s="20"/>
      <c r="RYQ22" s="30"/>
      <c r="RYR22" s="31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9"/>
      <c r="RZD22" s="24"/>
      <c r="RZE22" s="24"/>
      <c r="RZF22" s="20"/>
      <c r="RZG22" s="30"/>
      <c r="RZH22" s="31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9"/>
      <c r="RZT22" s="24"/>
      <c r="RZU22" s="24"/>
      <c r="RZV22" s="20"/>
      <c r="RZW22" s="30"/>
      <c r="RZX22" s="31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9"/>
      <c r="SAJ22" s="24"/>
      <c r="SAK22" s="24"/>
      <c r="SAL22" s="20"/>
      <c r="SAM22" s="30"/>
      <c r="SAN22" s="31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9"/>
      <c r="SAZ22" s="24"/>
      <c r="SBA22" s="24"/>
      <c r="SBB22" s="20"/>
      <c r="SBC22" s="30"/>
      <c r="SBD22" s="31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9"/>
      <c r="SBP22" s="24"/>
      <c r="SBQ22" s="24"/>
      <c r="SBR22" s="20"/>
      <c r="SBS22" s="30"/>
      <c r="SBT22" s="31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9"/>
      <c r="SCF22" s="24"/>
      <c r="SCG22" s="24"/>
      <c r="SCH22" s="20"/>
      <c r="SCI22" s="30"/>
      <c r="SCJ22" s="31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9"/>
      <c r="SCV22" s="24"/>
      <c r="SCW22" s="24"/>
      <c r="SCX22" s="20"/>
      <c r="SCY22" s="30"/>
      <c r="SCZ22" s="31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9"/>
      <c r="SDL22" s="24"/>
      <c r="SDM22" s="24"/>
      <c r="SDN22" s="20"/>
      <c r="SDO22" s="30"/>
      <c r="SDP22" s="31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9"/>
      <c r="SEB22" s="24"/>
      <c r="SEC22" s="24"/>
      <c r="SED22" s="20"/>
      <c r="SEE22" s="30"/>
      <c r="SEF22" s="31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9"/>
      <c r="SER22" s="24"/>
      <c r="SES22" s="24"/>
      <c r="SET22" s="20"/>
      <c r="SEU22" s="30"/>
      <c r="SEV22" s="31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9"/>
      <c r="SFH22" s="24"/>
      <c r="SFI22" s="24"/>
      <c r="SFJ22" s="20"/>
      <c r="SFK22" s="30"/>
      <c r="SFL22" s="31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9"/>
      <c r="SFX22" s="24"/>
      <c r="SFY22" s="24"/>
      <c r="SFZ22" s="20"/>
      <c r="SGA22" s="30"/>
      <c r="SGB22" s="31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9"/>
      <c r="SGN22" s="24"/>
      <c r="SGO22" s="24"/>
      <c r="SGP22" s="20"/>
      <c r="SGQ22" s="30"/>
      <c r="SGR22" s="31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9"/>
      <c r="SHD22" s="24"/>
      <c r="SHE22" s="24"/>
      <c r="SHF22" s="20"/>
      <c r="SHG22" s="30"/>
      <c r="SHH22" s="31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9"/>
      <c r="SHT22" s="24"/>
      <c r="SHU22" s="24"/>
      <c r="SHV22" s="20"/>
      <c r="SHW22" s="30"/>
      <c r="SHX22" s="31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9"/>
      <c r="SIJ22" s="24"/>
      <c r="SIK22" s="24"/>
      <c r="SIL22" s="20"/>
      <c r="SIM22" s="30"/>
      <c r="SIN22" s="31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9"/>
      <c r="SIZ22" s="24"/>
      <c r="SJA22" s="24"/>
      <c r="SJB22" s="20"/>
      <c r="SJC22" s="30"/>
      <c r="SJD22" s="31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9"/>
      <c r="SJP22" s="24"/>
      <c r="SJQ22" s="24"/>
      <c r="SJR22" s="20"/>
      <c r="SJS22" s="30"/>
      <c r="SJT22" s="31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9"/>
      <c r="SKF22" s="24"/>
      <c r="SKG22" s="24"/>
      <c r="SKH22" s="20"/>
      <c r="SKI22" s="30"/>
      <c r="SKJ22" s="31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9"/>
      <c r="SKV22" s="24"/>
      <c r="SKW22" s="24"/>
      <c r="SKX22" s="20"/>
      <c r="SKY22" s="30"/>
      <c r="SKZ22" s="31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9"/>
      <c r="SLL22" s="24"/>
      <c r="SLM22" s="24"/>
      <c r="SLN22" s="20"/>
      <c r="SLO22" s="30"/>
      <c r="SLP22" s="31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9"/>
      <c r="SMB22" s="24"/>
      <c r="SMC22" s="24"/>
      <c r="SMD22" s="20"/>
      <c r="SME22" s="30"/>
      <c r="SMF22" s="31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9"/>
      <c r="SMR22" s="24"/>
      <c r="SMS22" s="24"/>
      <c r="SMT22" s="20"/>
      <c r="SMU22" s="30"/>
      <c r="SMV22" s="31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9"/>
      <c r="SNH22" s="24"/>
      <c r="SNI22" s="24"/>
      <c r="SNJ22" s="20"/>
      <c r="SNK22" s="30"/>
      <c r="SNL22" s="31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9"/>
      <c r="SNX22" s="24"/>
      <c r="SNY22" s="24"/>
      <c r="SNZ22" s="20"/>
      <c r="SOA22" s="30"/>
      <c r="SOB22" s="31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9"/>
      <c r="SON22" s="24"/>
      <c r="SOO22" s="24"/>
      <c r="SOP22" s="20"/>
      <c r="SOQ22" s="30"/>
      <c r="SOR22" s="31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9"/>
      <c r="SPD22" s="24"/>
      <c r="SPE22" s="24"/>
      <c r="SPF22" s="20"/>
      <c r="SPG22" s="30"/>
      <c r="SPH22" s="31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9"/>
      <c r="SPT22" s="24"/>
      <c r="SPU22" s="24"/>
      <c r="SPV22" s="20"/>
      <c r="SPW22" s="30"/>
      <c r="SPX22" s="31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9"/>
      <c r="SQJ22" s="24"/>
      <c r="SQK22" s="24"/>
      <c r="SQL22" s="20"/>
      <c r="SQM22" s="30"/>
      <c r="SQN22" s="31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9"/>
      <c r="SQZ22" s="24"/>
      <c r="SRA22" s="24"/>
      <c r="SRB22" s="20"/>
      <c r="SRC22" s="30"/>
      <c r="SRD22" s="31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9"/>
      <c r="SRP22" s="24"/>
      <c r="SRQ22" s="24"/>
      <c r="SRR22" s="20"/>
      <c r="SRS22" s="30"/>
      <c r="SRT22" s="31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9"/>
      <c r="SSF22" s="24"/>
      <c r="SSG22" s="24"/>
      <c r="SSH22" s="20"/>
      <c r="SSI22" s="30"/>
      <c r="SSJ22" s="31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9"/>
      <c r="SSV22" s="24"/>
      <c r="SSW22" s="24"/>
      <c r="SSX22" s="20"/>
      <c r="SSY22" s="30"/>
      <c r="SSZ22" s="31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9"/>
      <c r="STL22" s="24"/>
      <c r="STM22" s="24"/>
      <c r="STN22" s="20"/>
      <c r="STO22" s="30"/>
      <c r="STP22" s="31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9"/>
      <c r="SUB22" s="24"/>
      <c r="SUC22" s="24"/>
      <c r="SUD22" s="20"/>
      <c r="SUE22" s="30"/>
      <c r="SUF22" s="31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9"/>
      <c r="SUR22" s="24"/>
      <c r="SUS22" s="24"/>
      <c r="SUT22" s="20"/>
      <c r="SUU22" s="30"/>
      <c r="SUV22" s="31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9"/>
      <c r="SVH22" s="24"/>
      <c r="SVI22" s="24"/>
      <c r="SVJ22" s="20"/>
      <c r="SVK22" s="30"/>
      <c r="SVL22" s="31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9"/>
      <c r="SVX22" s="24"/>
      <c r="SVY22" s="24"/>
      <c r="SVZ22" s="20"/>
      <c r="SWA22" s="30"/>
      <c r="SWB22" s="31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9"/>
      <c r="SWN22" s="24"/>
      <c r="SWO22" s="24"/>
      <c r="SWP22" s="20"/>
      <c r="SWQ22" s="30"/>
      <c r="SWR22" s="31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9"/>
      <c r="SXD22" s="24"/>
      <c r="SXE22" s="24"/>
      <c r="SXF22" s="20"/>
      <c r="SXG22" s="30"/>
      <c r="SXH22" s="31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9"/>
      <c r="SXT22" s="24"/>
      <c r="SXU22" s="24"/>
      <c r="SXV22" s="20"/>
      <c r="SXW22" s="30"/>
      <c r="SXX22" s="31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9"/>
      <c r="SYJ22" s="24"/>
      <c r="SYK22" s="24"/>
      <c r="SYL22" s="20"/>
      <c r="SYM22" s="30"/>
      <c r="SYN22" s="31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9"/>
      <c r="SYZ22" s="24"/>
      <c r="SZA22" s="24"/>
      <c r="SZB22" s="20"/>
      <c r="SZC22" s="30"/>
      <c r="SZD22" s="31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9"/>
      <c r="SZP22" s="24"/>
      <c r="SZQ22" s="24"/>
      <c r="SZR22" s="20"/>
      <c r="SZS22" s="30"/>
      <c r="SZT22" s="31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9"/>
      <c r="TAF22" s="24"/>
      <c r="TAG22" s="24"/>
      <c r="TAH22" s="20"/>
      <c r="TAI22" s="30"/>
      <c r="TAJ22" s="31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9"/>
      <c r="TAV22" s="24"/>
      <c r="TAW22" s="24"/>
      <c r="TAX22" s="20"/>
      <c r="TAY22" s="30"/>
      <c r="TAZ22" s="31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9"/>
      <c r="TBL22" s="24"/>
      <c r="TBM22" s="24"/>
      <c r="TBN22" s="20"/>
      <c r="TBO22" s="30"/>
      <c r="TBP22" s="31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9"/>
      <c r="TCB22" s="24"/>
      <c r="TCC22" s="24"/>
      <c r="TCD22" s="20"/>
      <c r="TCE22" s="30"/>
      <c r="TCF22" s="31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9"/>
      <c r="TCR22" s="24"/>
      <c r="TCS22" s="24"/>
      <c r="TCT22" s="20"/>
      <c r="TCU22" s="30"/>
      <c r="TCV22" s="31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9"/>
      <c r="TDH22" s="24"/>
      <c r="TDI22" s="24"/>
      <c r="TDJ22" s="20"/>
      <c r="TDK22" s="30"/>
      <c r="TDL22" s="31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9"/>
      <c r="TDX22" s="24"/>
      <c r="TDY22" s="24"/>
      <c r="TDZ22" s="20"/>
      <c r="TEA22" s="30"/>
      <c r="TEB22" s="31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9"/>
      <c r="TEN22" s="24"/>
      <c r="TEO22" s="24"/>
      <c r="TEP22" s="20"/>
      <c r="TEQ22" s="30"/>
      <c r="TER22" s="31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9"/>
      <c r="TFD22" s="24"/>
      <c r="TFE22" s="24"/>
      <c r="TFF22" s="20"/>
      <c r="TFG22" s="30"/>
      <c r="TFH22" s="31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9"/>
      <c r="TFT22" s="24"/>
      <c r="TFU22" s="24"/>
      <c r="TFV22" s="20"/>
      <c r="TFW22" s="30"/>
      <c r="TFX22" s="31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9"/>
      <c r="TGJ22" s="24"/>
      <c r="TGK22" s="24"/>
      <c r="TGL22" s="20"/>
      <c r="TGM22" s="30"/>
      <c r="TGN22" s="31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9"/>
      <c r="TGZ22" s="24"/>
      <c r="THA22" s="24"/>
      <c r="THB22" s="20"/>
      <c r="THC22" s="30"/>
      <c r="THD22" s="31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9"/>
      <c r="THP22" s="24"/>
      <c r="THQ22" s="24"/>
      <c r="THR22" s="20"/>
      <c r="THS22" s="30"/>
      <c r="THT22" s="31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9"/>
      <c r="TIF22" s="24"/>
      <c r="TIG22" s="24"/>
      <c r="TIH22" s="20"/>
      <c r="TII22" s="30"/>
      <c r="TIJ22" s="31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9"/>
      <c r="TIV22" s="24"/>
      <c r="TIW22" s="24"/>
      <c r="TIX22" s="20"/>
      <c r="TIY22" s="30"/>
      <c r="TIZ22" s="31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9"/>
      <c r="TJL22" s="24"/>
      <c r="TJM22" s="24"/>
      <c r="TJN22" s="20"/>
      <c r="TJO22" s="30"/>
      <c r="TJP22" s="31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9"/>
      <c r="TKB22" s="24"/>
      <c r="TKC22" s="24"/>
      <c r="TKD22" s="20"/>
      <c r="TKE22" s="30"/>
      <c r="TKF22" s="31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9"/>
      <c r="TKR22" s="24"/>
      <c r="TKS22" s="24"/>
      <c r="TKT22" s="20"/>
      <c r="TKU22" s="30"/>
      <c r="TKV22" s="31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9"/>
      <c r="TLH22" s="24"/>
      <c r="TLI22" s="24"/>
      <c r="TLJ22" s="20"/>
      <c r="TLK22" s="30"/>
      <c r="TLL22" s="31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9"/>
      <c r="TLX22" s="24"/>
      <c r="TLY22" s="24"/>
      <c r="TLZ22" s="20"/>
      <c r="TMA22" s="30"/>
      <c r="TMB22" s="31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9"/>
      <c r="TMN22" s="24"/>
      <c r="TMO22" s="24"/>
      <c r="TMP22" s="20"/>
      <c r="TMQ22" s="30"/>
      <c r="TMR22" s="31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9"/>
      <c r="TND22" s="24"/>
      <c r="TNE22" s="24"/>
      <c r="TNF22" s="20"/>
      <c r="TNG22" s="30"/>
      <c r="TNH22" s="31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9"/>
      <c r="TNT22" s="24"/>
      <c r="TNU22" s="24"/>
      <c r="TNV22" s="20"/>
      <c r="TNW22" s="30"/>
      <c r="TNX22" s="31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9"/>
      <c r="TOJ22" s="24"/>
      <c r="TOK22" s="24"/>
      <c r="TOL22" s="20"/>
      <c r="TOM22" s="30"/>
      <c r="TON22" s="31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9"/>
      <c r="TOZ22" s="24"/>
      <c r="TPA22" s="24"/>
      <c r="TPB22" s="20"/>
      <c r="TPC22" s="30"/>
      <c r="TPD22" s="31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9"/>
      <c r="TPP22" s="24"/>
      <c r="TPQ22" s="24"/>
      <c r="TPR22" s="20"/>
      <c r="TPS22" s="30"/>
      <c r="TPT22" s="31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9"/>
      <c r="TQF22" s="24"/>
      <c r="TQG22" s="24"/>
      <c r="TQH22" s="20"/>
      <c r="TQI22" s="30"/>
      <c r="TQJ22" s="31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9"/>
      <c r="TQV22" s="24"/>
      <c r="TQW22" s="24"/>
      <c r="TQX22" s="20"/>
      <c r="TQY22" s="30"/>
      <c r="TQZ22" s="31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9"/>
      <c r="TRL22" s="24"/>
      <c r="TRM22" s="24"/>
      <c r="TRN22" s="20"/>
      <c r="TRO22" s="30"/>
      <c r="TRP22" s="31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9"/>
      <c r="TSB22" s="24"/>
      <c r="TSC22" s="24"/>
      <c r="TSD22" s="20"/>
      <c r="TSE22" s="30"/>
      <c r="TSF22" s="31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9"/>
      <c r="TSR22" s="24"/>
      <c r="TSS22" s="24"/>
      <c r="TST22" s="20"/>
      <c r="TSU22" s="30"/>
      <c r="TSV22" s="31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9"/>
      <c r="TTH22" s="24"/>
      <c r="TTI22" s="24"/>
      <c r="TTJ22" s="20"/>
      <c r="TTK22" s="30"/>
      <c r="TTL22" s="31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9"/>
      <c r="TTX22" s="24"/>
      <c r="TTY22" s="24"/>
      <c r="TTZ22" s="20"/>
      <c r="TUA22" s="30"/>
      <c r="TUB22" s="31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9"/>
      <c r="TUN22" s="24"/>
      <c r="TUO22" s="24"/>
      <c r="TUP22" s="20"/>
      <c r="TUQ22" s="30"/>
      <c r="TUR22" s="31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9"/>
      <c r="TVD22" s="24"/>
      <c r="TVE22" s="24"/>
      <c r="TVF22" s="20"/>
      <c r="TVG22" s="30"/>
      <c r="TVH22" s="31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9"/>
      <c r="TVT22" s="24"/>
      <c r="TVU22" s="24"/>
      <c r="TVV22" s="20"/>
      <c r="TVW22" s="30"/>
      <c r="TVX22" s="31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9"/>
      <c r="TWJ22" s="24"/>
      <c r="TWK22" s="24"/>
      <c r="TWL22" s="20"/>
      <c r="TWM22" s="30"/>
      <c r="TWN22" s="31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9"/>
      <c r="TWZ22" s="24"/>
      <c r="TXA22" s="24"/>
      <c r="TXB22" s="20"/>
      <c r="TXC22" s="30"/>
      <c r="TXD22" s="31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9"/>
      <c r="TXP22" s="24"/>
      <c r="TXQ22" s="24"/>
      <c r="TXR22" s="20"/>
      <c r="TXS22" s="30"/>
      <c r="TXT22" s="31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9"/>
      <c r="TYF22" s="24"/>
      <c r="TYG22" s="24"/>
      <c r="TYH22" s="20"/>
      <c r="TYI22" s="30"/>
      <c r="TYJ22" s="31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9"/>
      <c r="TYV22" s="24"/>
      <c r="TYW22" s="24"/>
      <c r="TYX22" s="20"/>
      <c r="TYY22" s="30"/>
      <c r="TYZ22" s="31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9"/>
      <c r="TZL22" s="24"/>
      <c r="TZM22" s="24"/>
      <c r="TZN22" s="20"/>
      <c r="TZO22" s="30"/>
      <c r="TZP22" s="31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9"/>
      <c r="UAB22" s="24"/>
      <c r="UAC22" s="24"/>
      <c r="UAD22" s="20"/>
      <c r="UAE22" s="30"/>
      <c r="UAF22" s="31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9"/>
      <c r="UAR22" s="24"/>
      <c r="UAS22" s="24"/>
      <c r="UAT22" s="20"/>
      <c r="UAU22" s="30"/>
      <c r="UAV22" s="31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9"/>
      <c r="UBH22" s="24"/>
      <c r="UBI22" s="24"/>
      <c r="UBJ22" s="20"/>
      <c r="UBK22" s="30"/>
      <c r="UBL22" s="31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9"/>
      <c r="UBX22" s="24"/>
      <c r="UBY22" s="24"/>
      <c r="UBZ22" s="20"/>
      <c r="UCA22" s="30"/>
      <c r="UCB22" s="31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9"/>
      <c r="UCN22" s="24"/>
      <c r="UCO22" s="24"/>
      <c r="UCP22" s="20"/>
      <c r="UCQ22" s="30"/>
      <c r="UCR22" s="31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9"/>
      <c r="UDD22" s="24"/>
      <c r="UDE22" s="24"/>
      <c r="UDF22" s="20"/>
      <c r="UDG22" s="30"/>
      <c r="UDH22" s="31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9"/>
      <c r="UDT22" s="24"/>
      <c r="UDU22" s="24"/>
      <c r="UDV22" s="20"/>
      <c r="UDW22" s="30"/>
      <c r="UDX22" s="31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9"/>
      <c r="UEJ22" s="24"/>
      <c r="UEK22" s="24"/>
      <c r="UEL22" s="20"/>
      <c r="UEM22" s="30"/>
      <c r="UEN22" s="31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9"/>
      <c r="UEZ22" s="24"/>
      <c r="UFA22" s="24"/>
      <c r="UFB22" s="20"/>
      <c r="UFC22" s="30"/>
      <c r="UFD22" s="31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9"/>
      <c r="UFP22" s="24"/>
      <c r="UFQ22" s="24"/>
      <c r="UFR22" s="20"/>
      <c r="UFS22" s="30"/>
      <c r="UFT22" s="31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9"/>
      <c r="UGF22" s="24"/>
      <c r="UGG22" s="24"/>
      <c r="UGH22" s="20"/>
      <c r="UGI22" s="30"/>
      <c r="UGJ22" s="31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9"/>
      <c r="UGV22" s="24"/>
      <c r="UGW22" s="24"/>
      <c r="UGX22" s="20"/>
      <c r="UGY22" s="30"/>
      <c r="UGZ22" s="31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9"/>
      <c r="UHL22" s="24"/>
      <c r="UHM22" s="24"/>
      <c r="UHN22" s="20"/>
      <c r="UHO22" s="30"/>
      <c r="UHP22" s="31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9"/>
      <c r="UIB22" s="24"/>
      <c r="UIC22" s="24"/>
      <c r="UID22" s="20"/>
      <c r="UIE22" s="30"/>
      <c r="UIF22" s="31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9"/>
      <c r="UIR22" s="24"/>
      <c r="UIS22" s="24"/>
      <c r="UIT22" s="20"/>
      <c r="UIU22" s="30"/>
      <c r="UIV22" s="31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9"/>
      <c r="UJH22" s="24"/>
      <c r="UJI22" s="24"/>
      <c r="UJJ22" s="20"/>
      <c r="UJK22" s="30"/>
      <c r="UJL22" s="31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9"/>
      <c r="UJX22" s="24"/>
      <c r="UJY22" s="24"/>
      <c r="UJZ22" s="20"/>
      <c r="UKA22" s="30"/>
      <c r="UKB22" s="31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9"/>
      <c r="UKN22" s="24"/>
      <c r="UKO22" s="24"/>
      <c r="UKP22" s="20"/>
      <c r="UKQ22" s="30"/>
      <c r="UKR22" s="31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9"/>
      <c r="ULD22" s="24"/>
      <c r="ULE22" s="24"/>
      <c r="ULF22" s="20"/>
      <c r="ULG22" s="30"/>
      <c r="ULH22" s="31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9"/>
      <c r="ULT22" s="24"/>
      <c r="ULU22" s="24"/>
      <c r="ULV22" s="20"/>
      <c r="ULW22" s="30"/>
      <c r="ULX22" s="31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9"/>
      <c r="UMJ22" s="24"/>
      <c r="UMK22" s="24"/>
      <c r="UML22" s="20"/>
      <c r="UMM22" s="30"/>
      <c r="UMN22" s="31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9"/>
      <c r="UMZ22" s="24"/>
      <c r="UNA22" s="24"/>
      <c r="UNB22" s="20"/>
      <c r="UNC22" s="30"/>
      <c r="UND22" s="31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9"/>
      <c r="UNP22" s="24"/>
      <c r="UNQ22" s="24"/>
      <c r="UNR22" s="20"/>
      <c r="UNS22" s="30"/>
      <c r="UNT22" s="31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9"/>
      <c r="UOF22" s="24"/>
      <c r="UOG22" s="24"/>
      <c r="UOH22" s="20"/>
      <c r="UOI22" s="30"/>
      <c r="UOJ22" s="31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9"/>
      <c r="UOV22" s="24"/>
      <c r="UOW22" s="24"/>
      <c r="UOX22" s="20"/>
      <c r="UOY22" s="30"/>
      <c r="UOZ22" s="31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9"/>
      <c r="UPL22" s="24"/>
      <c r="UPM22" s="24"/>
      <c r="UPN22" s="20"/>
      <c r="UPO22" s="30"/>
      <c r="UPP22" s="31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9"/>
      <c r="UQB22" s="24"/>
      <c r="UQC22" s="24"/>
      <c r="UQD22" s="20"/>
      <c r="UQE22" s="30"/>
      <c r="UQF22" s="31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9"/>
      <c r="UQR22" s="24"/>
      <c r="UQS22" s="24"/>
      <c r="UQT22" s="20"/>
      <c r="UQU22" s="30"/>
      <c r="UQV22" s="31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9"/>
      <c r="URH22" s="24"/>
      <c r="URI22" s="24"/>
      <c r="URJ22" s="20"/>
      <c r="URK22" s="30"/>
      <c r="URL22" s="31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9"/>
      <c r="URX22" s="24"/>
      <c r="URY22" s="24"/>
      <c r="URZ22" s="20"/>
      <c r="USA22" s="30"/>
      <c r="USB22" s="31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9"/>
      <c r="USN22" s="24"/>
      <c r="USO22" s="24"/>
      <c r="USP22" s="20"/>
      <c r="USQ22" s="30"/>
      <c r="USR22" s="31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9"/>
      <c r="UTD22" s="24"/>
      <c r="UTE22" s="24"/>
      <c r="UTF22" s="20"/>
      <c r="UTG22" s="30"/>
      <c r="UTH22" s="31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9"/>
      <c r="UTT22" s="24"/>
      <c r="UTU22" s="24"/>
      <c r="UTV22" s="20"/>
      <c r="UTW22" s="30"/>
      <c r="UTX22" s="31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9"/>
      <c r="UUJ22" s="24"/>
      <c r="UUK22" s="24"/>
      <c r="UUL22" s="20"/>
      <c r="UUM22" s="30"/>
      <c r="UUN22" s="31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9"/>
      <c r="UUZ22" s="24"/>
      <c r="UVA22" s="24"/>
      <c r="UVB22" s="20"/>
      <c r="UVC22" s="30"/>
      <c r="UVD22" s="31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9"/>
      <c r="UVP22" s="24"/>
      <c r="UVQ22" s="24"/>
      <c r="UVR22" s="20"/>
      <c r="UVS22" s="30"/>
      <c r="UVT22" s="31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9"/>
      <c r="UWF22" s="24"/>
      <c r="UWG22" s="24"/>
      <c r="UWH22" s="20"/>
      <c r="UWI22" s="30"/>
      <c r="UWJ22" s="31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9"/>
      <c r="UWV22" s="24"/>
      <c r="UWW22" s="24"/>
      <c r="UWX22" s="20"/>
      <c r="UWY22" s="30"/>
      <c r="UWZ22" s="31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9"/>
      <c r="UXL22" s="24"/>
      <c r="UXM22" s="24"/>
      <c r="UXN22" s="20"/>
      <c r="UXO22" s="30"/>
      <c r="UXP22" s="31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9"/>
      <c r="UYB22" s="24"/>
      <c r="UYC22" s="24"/>
      <c r="UYD22" s="20"/>
      <c r="UYE22" s="30"/>
      <c r="UYF22" s="31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9"/>
      <c r="UYR22" s="24"/>
      <c r="UYS22" s="24"/>
      <c r="UYT22" s="20"/>
      <c r="UYU22" s="30"/>
      <c r="UYV22" s="31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9"/>
      <c r="UZH22" s="24"/>
      <c r="UZI22" s="24"/>
      <c r="UZJ22" s="20"/>
      <c r="UZK22" s="30"/>
      <c r="UZL22" s="31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9"/>
      <c r="UZX22" s="24"/>
      <c r="UZY22" s="24"/>
      <c r="UZZ22" s="20"/>
      <c r="VAA22" s="30"/>
      <c r="VAB22" s="31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9"/>
      <c r="VAN22" s="24"/>
      <c r="VAO22" s="24"/>
      <c r="VAP22" s="20"/>
      <c r="VAQ22" s="30"/>
      <c r="VAR22" s="31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9"/>
      <c r="VBD22" s="24"/>
      <c r="VBE22" s="24"/>
      <c r="VBF22" s="20"/>
      <c r="VBG22" s="30"/>
      <c r="VBH22" s="31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9"/>
      <c r="VBT22" s="24"/>
      <c r="VBU22" s="24"/>
      <c r="VBV22" s="20"/>
      <c r="VBW22" s="30"/>
      <c r="VBX22" s="31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9"/>
      <c r="VCJ22" s="24"/>
      <c r="VCK22" s="24"/>
      <c r="VCL22" s="20"/>
      <c r="VCM22" s="30"/>
      <c r="VCN22" s="31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9"/>
      <c r="VCZ22" s="24"/>
      <c r="VDA22" s="24"/>
      <c r="VDB22" s="20"/>
      <c r="VDC22" s="30"/>
      <c r="VDD22" s="31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9"/>
      <c r="VDP22" s="24"/>
      <c r="VDQ22" s="24"/>
      <c r="VDR22" s="20"/>
      <c r="VDS22" s="30"/>
      <c r="VDT22" s="31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9"/>
      <c r="VEF22" s="24"/>
      <c r="VEG22" s="24"/>
      <c r="VEH22" s="20"/>
      <c r="VEI22" s="30"/>
      <c r="VEJ22" s="31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9"/>
      <c r="VEV22" s="24"/>
      <c r="VEW22" s="24"/>
      <c r="VEX22" s="20"/>
      <c r="VEY22" s="30"/>
      <c r="VEZ22" s="31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9"/>
      <c r="VFL22" s="24"/>
      <c r="VFM22" s="24"/>
      <c r="VFN22" s="20"/>
      <c r="VFO22" s="30"/>
      <c r="VFP22" s="31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9"/>
      <c r="VGB22" s="24"/>
      <c r="VGC22" s="24"/>
      <c r="VGD22" s="20"/>
      <c r="VGE22" s="30"/>
      <c r="VGF22" s="31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9"/>
      <c r="VGR22" s="24"/>
      <c r="VGS22" s="24"/>
      <c r="VGT22" s="20"/>
      <c r="VGU22" s="30"/>
      <c r="VGV22" s="31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9"/>
      <c r="VHH22" s="24"/>
      <c r="VHI22" s="24"/>
      <c r="VHJ22" s="20"/>
      <c r="VHK22" s="30"/>
      <c r="VHL22" s="31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9"/>
      <c r="VHX22" s="24"/>
      <c r="VHY22" s="24"/>
      <c r="VHZ22" s="20"/>
      <c r="VIA22" s="30"/>
      <c r="VIB22" s="31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9"/>
      <c r="VIN22" s="24"/>
      <c r="VIO22" s="24"/>
      <c r="VIP22" s="20"/>
      <c r="VIQ22" s="30"/>
      <c r="VIR22" s="31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9"/>
      <c r="VJD22" s="24"/>
      <c r="VJE22" s="24"/>
      <c r="VJF22" s="20"/>
      <c r="VJG22" s="30"/>
      <c r="VJH22" s="31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9"/>
      <c r="VJT22" s="24"/>
      <c r="VJU22" s="24"/>
      <c r="VJV22" s="20"/>
      <c r="VJW22" s="30"/>
      <c r="VJX22" s="31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9"/>
      <c r="VKJ22" s="24"/>
      <c r="VKK22" s="24"/>
      <c r="VKL22" s="20"/>
      <c r="VKM22" s="30"/>
      <c r="VKN22" s="31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9"/>
      <c r="VKZ22" s="24"/>
      <c r="VLA22" s="24"/>
      <c r="VLB22" s="20"/>
      <c r="VLC22" s="30"/>
      <c r="VLD22" s="31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9"/>
      <c r="VLP22" s="24"/>
      <c r="VLQ22" s="24"/>
      <c r="VLR22" s="20"/>
      <c r="VLS22" s="30"/>
      <c r="VLT22" s="31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9"/>
      <c r="VMF22" s="24"/>
      <c r="VMG22" s="24"/>
      <c r="VMH22" s="20"/>
      <c r="VMI22" s="30"/>
      <c r="VMJ22" s="31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9"/>
      <c r="VMV22" s="24"/>
      <c r="VMW22" s="24"/>
      <c r="VMX22" s="20"/>
      <c r="VMY22" s="30"/>
      <c r="VMZ22" s="31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9"/>
      <c r="VNL22" s="24"/>
      <c r="VNM22" s="24"/>
      <c r="VNN22" s="20"/>
      <c r="VNO22" s="30"/>
      <c r="VNP22" s="31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9"/>
      <c r="VOB22" s="24"/>
      <c r="VOC22" s="24"/>
      <c r="VOD22" s="20"/>
      <c r="VOE22" s="30"/>
      <c r="VOF22" s="31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9"/>
      <c r="VOR22" s="24"/>
      <c r="VOS22" s="24"/>
      <c r="VOT22" s="20"/>
      <c r="VOU22" s="30"/>
      <c r="VOV22" s="31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9"/>
      <c r="VPH22" s="24"/>
      <c r="VPI22" s="24"/>
      <c r="VPJ22" s="20"/>
      <c r="VPK22" s="30"/>
      <c r="VPL22" s="31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9"/>
      <c r="VPX22" s="24"/>
      <c r="VPY22" s="24"/>
      <c r="VPZ22" s="20"/>
      <c r="VQA22" s="30"/>
      <c r="VQB22" s="31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9"/>
      <c r="VQN22" s="24"/>
      <c r="VQO22" s="24"/>
      <c r="VQP22" s="20"/>
      <c r="VQQ22" s="30"/>
      <c r="VQR22" s="31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9"/>
      <c r="VRD22" s="24"/>
      <c r="VRE22" s="24"/>
      <c r="VRF22" s="20"/>
      <c r="VRG22" s="30"/>
      <c r="VRH22" s="31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9"/>
      <c r="VRT22" s="24"/>
      <c r="VRU22" s="24"/>
      <c r="VRV22" s="20"/>
      <c r="VRW22" s="30"/>
      <c r="VRX22" s="31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9"/>
      <c r="VSJ22" s="24"/>
      <c r="VSK22" s="24"/>
      <c r="VSL22" s="20"/>
      <c r="VSM22" s="30"/>
      <c r="VSN22" s="31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9"/>
      <c r="VSZ22" s="24"/>
      <c r="VTA22" s="24"/>
      <c r="VTB22" s="20"/>
      <c r="VTC22" s="30"/>
      <c r="VTD22" s="31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9"/>
      <c r="VTP22" s="24"/>
      <c r="VTQ22" s="24"/>
      <c r="VTR22" s="20"/>
      <c r="VTS22" s="30"/>
      <c r="VTT22" s="31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9"/>
      <c r="VUF22" s="24"/>
      <c r="VUG22" s="24"/>
      <c r="VUH22" s="20"/>
      <c r="VUI22" s="30"/>
      <c r="VUJ22" s="31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9"/>
      <c r="VUV22" s="24"/>
      <c r="VUW22" s="24"/>
      <c r="VUX22" s="20"/>
      <c r="VUY22" s="30"/>
      <c r="VUZ22" s="31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9"/>
      <c r="VVL22" s="24"/>
      <c r="VVM22" s="24"/>
      <c r="VVN22" s="20"/>
      <c r="VVO22" s="30"/>
      <c r="VVP22" s="31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9"/>
      <c r="VWB22" s="24"/>
      <c r="VWC22" s="24"/>
      <c r="VWD22" s="20"/>
      <c r="VWE22" s="30"/>
      <c r="VWF22" s="31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9"/>
      <c r="VWR22" s="24"/>
      <c r="VWS22" s="24"/>
      <c r="VWT22" s="20"/>
      <c r="VWU22" s="30"/>
      <c r="VWV22" s="31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9"/>
      <c r="VXH22" s="24"/>
      <c r="VXI22" s="24"/>
      <c r="VXJ22" s="20"/>
      <c r="VXK22" s="30"/>
      <c r="VXL22" s="31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9"/>
      <c r="VXX22" s="24"/>
      <c r="VXY22" s="24"/>
      <c r="VXZ22" s="20"/>
      <c r="VYA22" s="30"/>
      <c r="VYB22" s="31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9"/>
      <c r="VYN22" s="24"/>
      <c r="VYO22" s="24"/>
      <c r="VYP22" s="20"/>
      <c r="VYQ22" s="30"/>
      <c r="VYR22" s="31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9"/>
      <c r="VZD22" s="24"/>
      <c r="VZE22" s="24"/>
      <c r="VZF22" s="20"/>
      <c r="VZG22" s="30"/>
      <c r="VZH22" s="31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9"/>
      <c r="VZT22" s="24"/>
      <c r="VZU22" s="24"/>
      <c r="VZV22" s="20"/>
      <c r="VZW22" s="30"/>
      <c r="VZX22" s="31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9"/>
      <c r="WAJ22" s="24"/>
      <c r="WAK22" s="24"/>
      <c r="WAL22" s="20"/>
      <c r="WAM22" s="30"/>
      <c r="WAN22" s="31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9"/>
      <c r="WAZ22" s="24"/>
      <c r="WBA22" s="24"/>
      <c r="WBB22" s="20"/>
      <c r="WBC22" s="30"/>
      <c r="WBD22" s="31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9"/>
      <c r="WBP22" s="24"/>
      <c r="WBQ22" s="24"/>
      <c r="WBR22" s="20"/>
      <c r="WBS22" s="30"/>
      <c r="WBT22" s="31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9"/>
      <c r="WCF22" s="24"/>
      <c r="WCG22" s="24"/>
      <c r="WCH22" s="20"/>
      <c r="WCI22" s="30"/>
      <c r="WCJ22" s="31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9"/>
      <c r="WCV22" s="24"/>
      <c r="WCW22" s="24"/>
      <c r="WCX22" s="20"/>
      <c r="WCY22" s="30"/>
      <c r="WCZ22" s="31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9"/>
      <c r="WDL22" s="24"/>
      <c r="WDM22" s="24"/>
      <c r="WDN22" s="20"/>
      <c r="WDO22" s="30"/>
      <c r="WDP22" s="31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9"/>
      <c r="WEB22" s="24"/>
      <c r="WEC22" s="24"/>
      <c r="WED22" s="20"/>
      <c r="WEE22" s="30"/>
      <c r="WEF22" s="31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9"/>
      <c r="WER22" s="24"/>
      <c r="WES22" s="24"/>
      <c r="WET22" s="20"/>
      <c r="WEU22" s="30"/>
      <c r="WEV22" s="31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9"/>
      <c r="WFH22" s="24"/>
      <c r="WFI22" s="24"/>
      <c r="WFJ22" s="20"/>
      <c r="WFK22" s="30"/>
      <c r="WFL22" s="31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9"/>
      <c r="WFX22" s="24"/>
      <c r="WFY22" s="24"/>
      <c r="WFZ22" s="20"/>
      <c r="WGA22" s="30"/>
      <c r="WGB22" s="31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9"/>
      <c r="WGN22" s="24"/>
      <c r="WGO22" s="24"/>
      <c r="WGP22" s="20"/>
      <c r="WGQ22" s="30"/>
      <c r="WGR22" s="31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9"/>
      <c r="WHD22" s="24"/>
      <c r="WHE22" s="24"/>
      <c r="WHF22" s="20"/>
      <c r="WHG22" s="30"/>
      <c r="WHH22" s="31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9"/>
      <c r="WHT22" s="24"/>
      <c r="WHU22" s="24"/>
      <c r="WHV22" s="20"/>
      <c r="WHW22" s="30"/>
      <c r="WHX22" s="31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9"/>
      <c r="WIJ22" s="24"/>
      <c r="WIK22" s="24"/>
      <c r="WIL22" s="20"/>
      <c r="WIM22" s="30"/>
      <c r="WIN22" s="31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9"/>
      <c r="WIZ22" s="24"/>
      <c r="WJA22" s="24"/>
      <c r="WJB22" s="20"/>
      <c r="WJC22" s="30"/>
      <c r="WJD22" s="31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9"/>
      <c r="WJP22" s="24"/>
      <c r="WJQ22" s="24"/>
      <c r="WJR22" s="20"/>
      <c r="WJS22" s="30"/>
      <c r="WJT22" s="31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9"/>
      <c r="WKF22" s="24"/>
      <c r="WKG22" s="24"/>
      <c r="WKH22" s="20"/>
      <c r="WKI22" s="30"/>
      <c r="WKJ22" s="31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9"/>
      <c r="WKV22" s="24"/>
      <c r="WKW22" s="24"/>
      <c r="WKX22" s="20"/>
      <c r="WKY22" s="30"/>
      <c r="WKZ22" s="31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9"/>
      <c r="WLL22" s="24"/>
      <c r="WLM22" s="24"/>
      <c r="WLN22" s="20"/>
      <c r="WLO22" s="30"/>
      <c r="WLP22" s="31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9"/>
      <c r="WMB22" s="24"/>
      <c r="WMC22" s="24"/>
      <c r="WMD22" s="20"/>
      <c r="WME22" s="30"/>
      <c r="WMF22" s="31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9"/>
      <c r="WMR22" s="24"/>
      <c r="WMS22" s="24"/>
      <c r="WMT22" s="20"/>
      <c r="WMU22" s="30"/>
      <c r="WMV22" s="31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9"/>
      <c r="WNH22" s="24"/>
      <c r="WNI22" s="24"/>
      <c r="WNJ22" s="20"/>
      <c r="WNK22" s="30"/>
      <c r="WNL22" s="31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9"/>
      <c r="WNX22" s="24"/>
      <c r="WNY22" s="24"/>
      <c r="WNZ22" s="20"/>
      <c r="WOA22" s="30"/>
      <c r="WOB22" s="31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9"/>
      <c r="WON22" s="24"/>
      <c r="WOO22" s="24"/>
      <c r="WOP22" s="20"/>
      <c r="WOQ22" s="30"/>
      <c r="WOR22" s="31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9"/>
      <c r="WPD22" s="24"/>
      <c r="WPE22" s="24"/>
      <c r="WPF22" s="20"/>
      <c r="WPG22" s="30"/>
      <c r="WPH22" s="31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9"/>
      <c r="WPT22" s="24"/>
      <c r="WPU22" s="24"/>
      <c r="WPV22" s="20"/>
      <c r="WPW22" s="30"/>
      <c r="WPX22" s="31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9"/>
      <c r="WQJ22" s="24"/>
      <c r="WQK22" s="24"/>
      <c r="WQL22" s="20"/>
      <c r="WQM22" s="30"/>
      <c r="WQN22" s="31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9"/>
      <c r="WQZ22" s="24"/>
      <c r="WRA22" s="24"/>
      <c r="WRB22" s="20"/>
      <c r="WRC22" s="30"/>
      <c r="WRD22" s="31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9"/>
      <c r="WRP22" s="24"/>
      <c r="WRQ22" s="24"/>
      <c r="WRR22" s="20"/>
      <c r="WRS22" s="30"/>
      <c r="WRT22" s="31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9"/>
      <c r="WSF22" s="24"/>
      <c r="WSG22" s="24"/>
      <c r="WSH22" s="20"/>
      <c r="WSI22" s="30"/>
      <c r="WSJ22" s="31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9"/>
      <c r="WSV22" s="24"/>
      <c r="WSW22" s="24"/>
      <c r="WSX22" s="20"/>
      <c r="WSY22" s="30"/>
      <c r="WSZ22" s="31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9"/>
      <c r="WTL22" s="24"/>
      <c r="WTM22" s="24"/>
      <c r="WTN22" s="20"/>
      <c r="WTO22" s="30"/>
      <c r="WTP22" s="31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9"/>
      <c r="WUB22" s="24"/>
      <c r="WUC22" s="24"/>
      <c r="WUD22" s="20"/>
      <c r="WUE22" s="30"/>
      <c r="WUF22" s="31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9"/>
      <c r="WUR22" s="24"/>
      <c r="WUS22" s="24"/>
      <c r="WUT22" s="20"/>
      <c r="WUU22" s="30"/>
      <c r="WUV22" s="31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9"/>
      <c r="WVH22" s="24"/>
      <c r="WVI22" s="24"/>
      <c r="WVJ22" s="20"/>
      <c r="WVK22" s="30"/>
      <c r="WVL22" s="31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9"/>
      <c r="WVX22" s="24"/>
      <c r="WVY22" s="24"/>
      <c r="WVZ22" s="20"/>
      <c r="WWA22" s="30"/>
      <c r="WWB22" s="31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9"/>
      <c r="WWN22" s="24"/>
      <c r="WWO22" s="24"/>
      <c r="WWP22" s="20"/>
      <c r="WWQ22" s="30"/>
      <c r="WWR22" s="31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9"/>
      <c r="WXD22" s="24"/>
      <c r="WXE22" s="24"/>
      <c r="WXF22" s="20"/>
      <c r="WXG22" s="30"/>
      <c r="WXH22" s="31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9"/>
      <c r="WXT22" s="24"/>
      <c r="WXU22" s="24"/>
      <c r="WXV22" s="20"/>
      <c r="WXW22" s="30"/>
      <c r="WXX22" s="31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9"/>
      <c r="WYJ22" s="24"/>
      <c r="WYK22" s="24"/>
      <c r="WYL22" s="20"/>
      <c r="WYM22" s="30"/>
      <c r="WYN22" s="31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9"/>
      <c r="WYZ22" s="24"/>
      <c r="WZA22" s="24"/>
      <c r="WZB22" s="20"/>
      <c r="WZC22" s="30"/>
      <c r="WZD22" s="31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9"/>
      <c r="WZP22" s="24"/>
      <c r="WZQ22" s="24"/>
      <c r="WZR22" s="20"/>
      <c r="WZS22" s="30"/>
      <c r="WZT22" s="31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9"/>
      <c r="XAF22" s="24"/>
      <c r="XAG22" s="24"/>
      <c r="XAH22" s="20"/>
      <c r="XAI22" s="30"/>
      <c r="XAJ22" s="31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9"/>
      <c r="XAV22" s="24"/>
      <c r="XAW22" s="24"/>
      <c r="XAX22" s="20"/>
      <c r="XAY22" s="30"/>
      <c r="XAZ22" s="31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9"/>
      <c r="XBL22" s="24"/>
      <c r="XBM22" s="24"/>
      <c r="XBN22" s="20"/>
      <c r="XBO22" s="30"/>
      <c r="XBP22" s="31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9"/>
      <c r="XCB22" s="24"/>
      <c r="XCC22" s="24"/>
      <c r="XCD22" s="20"/>
      <c r="XCE22" s="30"/>
      <c r="XCF22" s="31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9"/>
      <c r="XCR22" s="24"/>
      <c r="XCS22" s="24"/>
      <c r="XCT22" s="20"/>
      <c r="XCU22" s="30"/>
      <c r="XCV22" s="31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9"/>
      <c r="XDH22" s="24"/>
      <c r="XDI22" s="24"/>
      <c r="XDJ22" s="20"/>
      <c r="XDK22" s="30"/>
      <c r="XDL22" s="31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9"/>
      <c r="XDX22" s="24"/>
      <c r="XDY22" s="24"/>
      <c r="XDZ22" s="20"/>
      <c r="XEA22" s="30"/>
      <c r="XEB22" s="31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9"/>
      <c r="XEN22" s="24"/>
      <c r="XEO22" s="24"/>
      <c r="XEP22" s="20"/>
      <c r="XEQ22" s="30"/>
      <c r="XER22" s="31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</row>
    <row r="23" spans="1:16382" x14ac:dyDescent="0.25">
      <c r="A23" s="19" t="s">
        <v>55</v>
      </c>
      <c r="B23" s="48">
        <v>44229</v>
      </c>
      <c r="C23" s="48">
        <v>44243</v>
      </c>
      <c r="D23" s="20" t="s">
        <v>59</v>
      </c>
      <c r="E23" s="53">
        <v>4</v>
      </c>
      <c r="F23" s="64">
        <v>96.08</v>
      </c>
      <c r="H23" s="60"/>
      <c r="I23" s="60"/>
      <c r="J23" s="60"/>
      <c r="K23" s="60"/>
      <c r="L23" s="60"/>
      <c r="M23" s="60"/>
      <c r="N23" s="60"/>
      <c r="O23" s="60">
        <f>F23*E23</f>
        <v>384.32</v>
      </c>
      <c r="P23" s="13">
        <f>SUM(G23:O23)</f>
        <v>384.32</v>
      </c>
      <c r="Q23" s="24"/>
      <c r="R23" s="20"/>
      <c r="S23" s="30"/>
      <c r="T23" s="31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9"/>
      <c r="AF23" s="24"/>
      <c r="AG23" s="24"/>
      <c r="AH23" s="20"/>
      <c r="AI23" s="30"/>
      <c r="AJ23" s="31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9"/>
      <c r="AV23" s="24"/>
      <c r="AW23" s="24"/>
      <c r="AX23" s="20"/>
      <c r="AY23" s="30"/>
      <c r="AZ23" s="31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9"/>
      <c r="BL23" s="24"/>
      <c r="BM23" s="24"/>
      <c r="BN23" s="20"/>
      <c r="BO23" s="30"/>
      <c r="BP23" s="31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9"/>
      <c r="CB23" s="24"/>
      <c r="CC23" s="24"/>
      <c r="CD23" s="20"/>
      <c r="CE23" s="30"/>
      <c r="CF23" s="31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9"/>
      <c r="CR23" s="24"/>
      <c r="CS23" s="24"/>
      <c r="CT23" s="20"/>
      <c r="CU23" s="30"/>
      <c r="CV23" s="31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9"/>
      <c r="DH23" s="24"/>
      <c r="DI23" s="24"/>
      <c r="DJ23" s="20"/>
      <c r="DK23" s="30"/>
      <c r="DL23" s="31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9"/>
      <c r="DX23" s="24"/>
      <c r="DY23" s="24"/>
      <c r="DZ23" s="20"/>
      <c r="EA23" s="30"/>
      <c r="EB23" s="31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9"/>
      <c r="EN23" s="24"/>
      <c r="EO23" s="24"/>
      <c r="EP23" s="20"/>
      <c r="EQ23" s="30"/>
      <c r="ER23" s="31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9"/>
      <c r="FD23" s="24"/>
      <c r="FE23" s="24"/>
      <c r="FF23" s="20"/>
      <c r="FG23" s="30"/>
      <c r="FH23" s="31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9"/>
      <c r="FT23" s="24"/>
      <c r="FU23" s="24"/>
      <c r="FV23" s="20"/>
      <c r="FW23" s="30"/>
      <c r="FX23" s="31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9"/>
      <c r="GJ23" s="24"/>
      <c r="GK23" s="24"/>
      <c r="GL23" s="20"/>
      <c r="GM23" s="30"/>
      <c r="GN23" s="31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9"/>
      <c r="GZ23" s="24"/>
      <c r="HA23" s="24"/>
      <c r="HB23" s="20"/>
      <c r="HC23" s="30"/>
      <c r="HD23" s="31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9"/>
      <c r="HP23" s="24"/>
      <c r="HQ23" s="24"/>
      <c r="HR23" s="20"/>
      <c r="HS23" s="30"/>
      <c r="HT23" s="31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9"/>
      <c r="IF23" s="24"/>
      <c r="IG23" s="24"/>
      <c r="IH23" s="20"/>
      <c r="II23" s="30"/>
      <c r="IJ23" s="31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9"/>
      <c r="IV23" s="24"/>
      <c r="IW23" s="24"/>
      <c r="IX23" s="20"/>
      <c r="IY23" s="30"/>
      <c r="IZ23" s="31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9"/>
      <c r="JL23" s="24"/>
      <c r="JM23" s="24"/>
      <c r="JN23" s="20"/>
      <c r="JO23" s="30"/>
      <c r="JP23" s="31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9"/>
      <c r="KB23" s="24"/>
      <c r="KC23" s="24"/>
      <c r="KD23" s="20"/>
      <c r="KE23" s="30"/>
      <c r="KF23" s="31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9"/>
      <c r="KR23" s="24"/>
      <c r="KS23" s="24"/>
      <c r="KT23" s="20"/>
      <c r="KU23" s="30"/>
      <c r="KV23" s="31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9"/>
      <c r="LH23" s="24"/>
      <c r="LI23" s="24"/>
      <c r="LJ23" s="20"/>
      <c r="LK23" s="30"/>
      <c r="LL23" s="31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9"/>
      <c r="LX23" s="24"/>
      <c r="LY23" s="24"/>
      <c r="LZ23" s="20"/>
      <c r="MA23" s="30"/>
      <c r="MB23" s="31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9"/>
      <c r="MN23" s="24"/>
      <c r="MO23" s="24"/>
      <c r="MP23" s="20"/>
      <c r="MQ23" s="30"/>
      <c r="MR23" s="31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9"/>
      <c r="ND23" s="24"/>
      <c r="NE23" s="24"/>
      <c r="NF23" s="20"/>
      <c r="NG23" s="30"/>
      <c r="NH23" s="31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9"/>
      <c r="NT23" s="24"/>
      <c r="NU23" s="24"/>
      <c r="NV23" s="20"/>
      <c r="NW23" s="30"/>
      <c r="NX23" s="31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9"/>
      <c r="OJ23" s="24"/>
      <c r="OK23" s="24"/>
      <c r="OL23" s="20"/>
      <c r="OM23" s="30"/>
      <c r="ON23" s="31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9"/>
      <c r="OZ23" s="24"/>
      <c r="PA23" s="24"/>
      <c r="PB23" s="20"/>
      <c r="PC23" s="30"/>
      <c r="PD23" s="31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9"/>
      <c r="PP23" s="24"/>
      <c r="PQ23" s="24"/>
      <c r="PR23" s="20"/>
      <c r="PS23" s="30"/>
      <c r="PT23" s="31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9"/>
      <c r="QF23" s="24"/>
      <c r="QG23" s="24"/>
      <c r="QH23" s="20"/>
      <c r="QI23" s="30"/>
      <c r="QJ23" s="31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9"/>
      <c r="QV23" s="24"/>
      <c r="QW23" s="24"/>
      <c r="QX23" s="20"/>
      <c r="QY23" s="30"/>
      <c r="QZ23" s="31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9"/>
      <c r="RL23" s="24"/>
      <c r="RM23" s="24"/>
      <c r="RN23" s="20"/>
      <c r="RO23" s="30"/>
      <c r="RP23" s="31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9"/>
      <c r="SB23" s="24"/>
      <c r="SC23" s="24"/>
      <c r="SD23" s="20"/>
      <c r="SE23" s="30"/>
      <c r="SF23" s="31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9"/>
      <c r="SR23" s="24"/>
      <c r="SS23" s="24"/>
      <c r="ST23" s="20"/>
      <c r="SU23" s="30"/>
      <c r="SV23" s="31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9"/>
      <c r="TH23" s="24"/>
      <c r="TI23" s="24"/>
      <c r="TJ23" s="20"/>
      <c r="TK23" s="30"/>
      <c r="TL23" s="31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9"/>
      <c r="TX23" s="24"/>
      <c r="TY23" s="24"/>
      <c r="TZ23" s="20"/>
      <c r="UA23" s="30"/>
      <c r="UB23" s="31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9"/>
      <c r="UN23" s="24"/>
      <c r="UO23" s="24"/>
      <c r="UP23" s="20"/>
      <c r="UQ23" s="30"/>
      <c r="UR23" s="31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9"/>
      <c r="VD23" s="24"/>
      <c r="VE23" s="24"/>
      <c r="VF23" s="20"/>
      <c r="VG23" s="30"/>
      <c r="VH23" s="31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9"/>
      <c r="VT23" s="24"/>
      <c r="VU23" s="24"/>
      <c r="VV23" s="20"/>
      <c r="VW23" s="30"/>
      <c r="VX23" s="31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9"/>
      <c r="WJ23" s="24"/>
      <c r="WK23" s="24"/>
      <c r="WL23" s="20"/>
      <c r="WM23" s="30"/>
      <c r="WN23" s="31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9"/>
      <c r="WZ23" s="24"/>
      <c r="XA23" s="24"/>
      <c r="XB23" s="20"/>
      <c r="XC23" s="30"/>
      <c r="XD23" s="31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9"/>
      <c r="XP23" s="24"/>
      <c r="XQ23" s="24"/>
      <c r="XR23" s="20"/>
      <c r="XS23" s="30"/>
      <c r="XT23" s="31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9"/>
      <c r="YF23" s="24"/>
      <c r="YG23" s="24"/>
      <c r="YH23" s="20"/>
      <c r="YI23" s="30"/>
      <c r="YJ23" s="31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9"/>
      <c r="YV23" s="24"/>
      <c r="YW23" s="24"/>
      <c r="YX23" s="20"/>
      <c r="YY23" s="30"/>
      <c r="YZ23" s="31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9"/>
      <c r="ZL23" s="24"/>
      <c r="ZM23" s="24"/>
      <c r="ZN23" s="20"/>
      <c r="ZO23" s="30"/>
      <c r="ZP23" s="31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9"/>
      <c r="AAB23" s="24"/>
      <c r="AAC23" s="24"/>
      <c r="AAD23" s="20"/>
      <c r="AAE23" s="30"/>
      <c r="AAF23" s="31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9"/>
      <c r="AAR23" s="24"/>
      <c r="AAS23" s="24"/>
      <c r="AAT23" s="20"/>
      <c r="AAU23" s="30"/>
      <c r="AAV23" s="31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9"/>
      <c r="ABH23" s="24"/>
      <c r="ABI23" s="24"/>
      <c r="ABJ23" s="20"/>
      <c r="ABK23" s="30"/>
      <c r="ABL23" s="31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9"/>
      <c r="ABX23" s="24"/>
      <c r="ABY23" s="24"/>
      <c r="ABZ23" s="20"/>
      <c r="ACA23" s="30"/>
      <c r="ACB23" s="31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9"/>
      <c r="ACN23" s="24"/>
      <c r="ACO23" s="24"/>
      <c r="ACP23" s="20"/>
      <c r="ACQ23" s="30"/>
      <c r="ACR23" s="31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9"/>
      <c r="ADD23" s="24"/>
      <c r="ADE23" s="24"/>
      <c r="ADF23" s="20"/>
      <c r="ADG23" s="30"/>
      <c r="ADH23" s="31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9"/>
      <c r="ADT23" s="24"/>
      <c r="ADU23" s="24"/>
      <c r="ADV23" s="20"/>
      <c r="ADW23" s="30"/>
      <c r="ADX23" s="31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9"/>
      <c r="AEJ23" s="24"/>
      <c r="AEK23" s="24"/>
      <c r="AEL23" s="20"/>
      <c r="AEM23" s="30"/>
      <c r="AEN23" s="31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9"/>
      <c r="AEZ23" s="24"/>
      <c r="AFA23" s="24"/>
      <c r="AFB23" s="20"/>
      <c r="AFC23" s="30"/>
      <c r="AFD23" s="31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9"/>
      <c r="AFP23" s="24"/>
      <c r="AFQ23" s="24"/>
      <c r="AFR23" s="20"/>
      <c r="AFS23" s="30"/>
      <c r="AFT23" s="31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9"/>
      <c r="AGF23" s="24"/>
      <c r="AGG23" s="24"/>
      <c r="AGH23" s="20"/>
      <c r="AGI23" s="30"/>
      <c r="AGJ23" s="31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9"/>
      <c r="AGV23" s="24"/>
      <c r="AGW23" s="24"/>
      <c r="AGX23" s="20"/>
      <c r="AGY23" s="30"/>
      <c r="AGZ23" s="31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9"/>
      <c r="AHL23" s="24"/>
      <c r="AHM23" s="24"/>
      <c r="AHN23" s="20"/>
      <c r="AHO23" s="30"/>
      <c r="AHP23" s="31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9"/>
      <c r="AIB23" s="24"/>
      <c r="AIC23" s="24"/>
      <c r="AID23" s="20"/>
      <c r="AIE23" s="30"/>
      <c r="AIF23" s="31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9"/>
      <c r="AIR23" s="24"/>
      <c r="AIS23" s="24"/>
      <c r="AIT23" s="20"/>
      <c r="AIU23" s="30"/>
      <c r="AIV23" s="31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9"/>
      <c r="AJH23" s="24"/>
      <c r="AJI23" s="24"/>
      <c r="AJJ23" s="20"/>
      <c r="AJK23" s="30"/>
      <c r="AJL23" s="31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9"/>
      <c r="AJX23" s="24"/>
      <c r="AJY23" s="24"/>
      <c r="AJZ23" s="20"/>
      <c r="AKA23" s="30"/>
      <c r="AKB23" s="31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9"/>
      <c r="AKN23" s="24"/>
      <c r="AKO23" s="24"/>
      <c r="AKP23" s="20"/>
      <c r="AKQ23" s="30"/>
      <c r="AKR23" s="31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9"/>
      <c r="ALD23" s="24"/>
      <c r="ALE23" s="24"/>
      <c r="ALF23" s="20"/>
      <c r="ALG23" s="30"/>
      <c r="ALH23" s="31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9"/>
      <c r="ALT23" s="24"/>
      <c r="ALU23" s="24"/>
      <c r="ALV23" s="20"/>
      <c r="ALW23" s="30"/>
      <c r="ALX23" s="31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9"/>
      <c r="AMJ23" s="24"/>
      <c r="AMK23" s="24"/>
      <c r="AML23" s="20"/>
      <c r="AMM23" s="30"/>
      <c r="AMN23" s="31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9"/>
      <c r="AMZ23" s="24"/>
      <c r="ANA23" s="24"/>
      <c r="ANB23" s="20"/>
      <c r="ANC23" s="30"/>
      <c r="AND23" s="31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9"/>
      <c r="ANP23" s="24"/>
      <c r="ANQ23" s="24"/>
      <c r="ANR23" s="20"/>
      <c r="ANS23" s="30"/>
      <c r="ANT23" s="31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9"/>
      <c r="AOF23" s="24"/>
      <c r="AOG23" s="24"/>
      <c r="AOH23" s="20"/>
      <c r="AOI23" s="30"/>
      <c r="AOJ23" s="31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9"/>
      <c r="AOV23" s="24"/>
      <c r="AOW23" s="24"/>
      <c r="AOX23" s="20"/>
      <c r="AOY23" s="30"/>
      <c r="AOZ23" s="31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9"/>
      <c r="APL23" s="24"/>
      <c r="APM23" s="24"/>
      <c r="APN23" s="20"/>
      <c r="APO23" s="30"/>
      <c r="APP23" s="31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9"/>
      <c r="AQB23" s="24"/>
      <c r="AQC23" s="24"/>
      <c r="AQD23" s="20"/>
      <c r="AQE23" s="30"/>
      <c r="AQF23" s="31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9"/>
      <c r="AQR23" s="24"/>
      <c r="AQS23" s="24"/>
      <c r="AQT23" s="20"/>
      <c r="AQU23" s="30"/>
      <c r="AQV23" s="31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9"/>
      <c r="ARH23" s="24"/>
      <c r="ARI23" s="24"/>
      <c r="ARJ23" s="20"/>
      <c r="ARK23" s="30"/>
      <c r="ARL23" s="31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9"/>
      <c r="ARX23" s="24"/>
      <c r="ARY23" s="24"/>
      <c r="ARZ23" s="20"/>
      <c r="ASA23" s="30"/>
      <c r="ASB23" s="31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9"/>
      <c r="ASN23" s="24"/>
      <c r="ASO23" s="24"/>
      <c r="ASP23" s="20"/>
      <c r="ASQ23" s="30"/>
      <c r="ASR23" s="31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9"/>
      <c r="ATD23" s="24"/>
      <c r="ATE23" s="24"/>
      <c r="ATF23" s="20"/>
      <c r="ATG23" s="30"/>
      <c r="ATH23" s="31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9"/>
      <c r="ATT23" s="24"/>
      <c r="ATU23" s="24"/>
      <c r="ATV23" s="20"/>
      <c r="ATW23" s="30"/>
      <c r="ATX23" s="31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9"/>
      <c r="AUJ23" s="24"/>
      <c r="AUK23" s="24"/>
      <c r="AUL23" s="20"/>
      <c r="AUM23" s="30"/>
      <c r="AUN23" s="31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9"/>
      <c r="AUZ23" s="24"/>
      <c r="AVA23" s="24"/>
      <c r="AVB23" s="20"/>
      <c r="AVC23" s="30"/>
      <c r="AVD23" s="31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9"/>
      <c r="AVP23" s="24"/>
      <c r="AVQ23" s="24"/>
      <c r="AVR23" s="20"/>
      <c r="AVS23" s="30"/>
      <c r="AVT23" s="31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9"/>
      <c r="AWF23" s="24"/>
      <c r="AWG23" s="24"/>
      <c r="AWH23" s="20"/>
      <c r="AWI23" s="30"/>
      <c r="AWJ23" s="31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9"/>
      <c r="AWV23" s="24"/>
      <c r="AWW23" s="24"/>
      <c r="AWX23" s="20"/>
      <c r="AWY23" s="30"/>
      <c r="AWZ23" s="31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9"/>
      <c r="AXL23" s="24"/>
      <c r="AXM23" s="24"/>
      <c r="AXN23" s="20"/>
      <c r="AXO23" s="30"/>
      <c r="AXP23" s="31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9"/>
      <c r="AYB23" s="24"/>
      <c r="AYC23" s="24"/>
      <c r="AYD23" s="20"/>
      <c r="AYE23" s="30"/>
      <c r="AYF23" s="31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9"/>
      <c r="AYR23" s="24"/>
      <c r="AYS23" s="24"/>
      <c r="AYT23" s="20"/>
      <c r="AYU23" s="30"/>
      <c r="AYV23" s="31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9"/>
      <c r="AZH23" s="24"/>
      <c r="AZI23" s="24"/>
      <c r="AZJ23" s="20"/>
      <c r="AZK23" s="30"/>
      <c r="AZL23" s="31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9"/>
      <c r="AZX23" s="24"/>
      <c r="AZY23" s="24"/>
      <c r="AZZ23" s="20"/>
      <c r="BAA23" s="30"/>
      <c r="BAB23" s="31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9"/>
      <c r="BAN23" s="24"/>
      <c r="BAO23" s="24"/>
      <c r="BAP23" s="20"/>
      <c r="BAQ23" s="30"/>
      <c r="BAR23" s="31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9"/>
      <c r="BBD23" s="24"/>
      <c r="BBE23" s="24"/>
      <c r="BBF23" s="20"/>
      <c r="BBG23" s="30"/>
      <c r="BBH23" s="31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9"/>
      <c r="BBT23" s="24"/>
      <c r="BBU23" s="24"/>
      <c r="BBV23" s="20"/>
      <c r="BBW23" s="30"/>
      <c r="BBX23" s="31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9"/>
      <c r="BCJ23" s="24"/>
      <c r="BCK23" s="24"/>
      <c r="BCL23" s="20"/>
      <c r="BCM23" s="30"/>
      <c r="BCN23" s="31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9"/>
      <c r="BCZ23" s="24"/>
      <c r="BDA23" s="24"/>
      <c r="BDB23" s="20"/>
      <c r="BDC23" s="30"/>
      <c r="BDD23" s="31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9"/>
      <c r="BDP23" s="24"/>
      <c r="BDQ23" s="24"/>
      <c r="BDR23" s="20"/>
      <c r="BDS23" s="30"/>
      <c r="BDT23" s="31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9"/>
      <c r="BEF23" s="24"/>
      <c r="BEG23" s="24"/>
      <c r="BEH23" s="20"/>
      <c r="BEI23" s="30"/>
      <c r="BEJ23" s="31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9"/>
      <c r="BEV23" s="24"/>
      <c r="BEW23" s="24"/>
      <c r="BEX23" s="20"/>
      <c r="BEY23" s="30"/>
      <c r="BEZ23" s="31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9"/>
      <c r="BFL23" s="24"/>
      <c r="BFM23" s="24"/>
      <c r="BFN23" s="20"/>
      <c r="BFO23" s="30"/>
      <c r="BFP23" s="31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9"/>
      <c r="BGB23" s="24"/>
      <c r="BGC23" s="24"/>
      <c r="BGD23" s="20"/>
      <c r="BGE23" s="30"/>
      <c r="BGF23" s="31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9"/>
      <c r="BGR23" s="24"/>
      <c r="BGS23" s="24"/>
      <c r="BGT23" s="20"/>
      <c r="BGU23" s="30"/>
      <c r="BGV23" s="31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9"/>
      <c r="BHH23" s="24"/>
      <c r="BHI23" s="24"/>
      <c r="BHJ23" s="20"/>
      <c r="BHK23" s="30"/>
      <c r="BHL23" s="31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9"/>
      <c r="BHX23" s="24"/>
      <c r="BHY23" s="24"/>
      <c r="BHZ23" s="20"/>
      <c r="BIA23" s="30"/>
      <c r="BIB23" s="31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9"/>
      <c r="BIN23" s="24"/>
      <c r="BIO23" s="24"/>
      <c r="BIP23" s="20"/>
      <c r="BIQ23" s="30"/>
      <c r="BIR23" s="31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9"/>
      <c r="BJD23" s="24"/>
      <c r="BJE23" s="24"/>
      <c r="BJF23" s="20"/>
      <c r="BJG23" s="30"/>
      <c r="BJH23" s="31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9"/>
      <c r="BJT23" s="24"/>
      <c r="BJU23" s="24"/>
      <c r="BJV23" s="20"/>
      <c r="BJW23" s="30"/>
      <c r="BJX23" s="31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9"/>
      <c r="BKJ23" s="24"/>
      <c r="BKK23" s="24"/>
      <c r="BKL23" s="20"/>
      <c r="BKM23" s="30"/>
      <c r="BKN23" s="31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9"/>
      <c r="BKZ23" s="24"/>
      <c r="BLA23" s="24"/>
      <c r="BLB23" s="20"/>
      <c r="BLC23" s="30"/>
      <c r="BLD23" s="31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9"/>
      <c r="BLP23" s="24"/>
      <c r="BLQ23" s="24"/>
      <c r="BLR23" s="20"/>
      <c r="BLS23" s="30"/>
      <c r="BLT23" s="31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9"/>
      <c r="BMF23" s="24"/>
      <c r="BMG23" s="24"/>
      <c r="BMH23" s="20"/>
      <c r="BMI23" s="30"/>
      <c r="BMJ23" s="31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9"/>
      <c r="BMV23" s="24"/>
      <c r="BMW23" s="24"/>
      <c r="BMX23" s="20"/>
      <c r="BMY23" s="30"/>
      <c r="BMZ23" s="31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9"/>
      <c r="BNL23" s="24"/>
      <c r="BNM23" s="24"/>
      <c r="BNN23" s="20"/>
      <c r="BNO23" s="30"/>
      <c r="BNP23" s="31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9"/>
      <c r="BOB23" s="24"/>
      <c r="BOC23" s="24"/>
      <c r="BOD23" s="20"/>
      <c r="BOE23" s="30"/>
      <c r="BOF23" s="31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9"/>
      <c r="BOR23" s="24"/>
      <c r="BOS23" s="24"/>
      <c r="BOT23" s="20"/>
      <c r="BOU23" s="30"/>
      <c r="BOV23" s="31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9"/>
      <c r="BPH23" s="24"/>
      <c r="BPI23" s="24"/>
      <c r="BPJ23" s="20"/>
      <c r="BPK23" s="30"/>
      <c r="BPL23" s="31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9"/>
      <c r="BPX23" s="24"/>
      <c r="BPY23" s="24"/>
      <c r="BPZ23" s="20"/>
      <c r="BQA23" s="30"/>
      <c r="BQB23" s="31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9"/>
      <c r="BQN23" s="24"/>
      <c r="BQO23" s="24"/>
      <c r="BQP23" s="20"/>
      <c r="BQQ23" s="30"/>
      <c r="BQR23" s="31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9"/>
      <c r="BRD23" s="24"/>
      <c r="BRE23" s="24"/>
      <c r="BRF23" s="20"/>
      <c r="BRG23" s="30"/>
      <c r="BRH23" s="31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9"/>
      <c r="BRT23" s="24"/>
      <c r="BRU23" s="24"/>
      <c r="BRV23" s="20"/>
      <c r="BRW23" s="30"/>
      <c r="BRX23" s="31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9"/>
      <c r="BSJ23" s="24"/>
      <c r="BSK23" s="24"/>
      <c r="BSL23" s="20"/>
      <c r="BSM23" s="30"/>
      <c r="BSN23" s="31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9"/>
      <c r="BSZ23" s="24"/>
      <c r="BTA23" s="24"/>
      <c r="BTB23" s="20"/>
      <c r="BTC23" s="30"/>
      <c r="BTD23" s="31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9"/>
      <c r="BTP23" s="24"/>
      <c r="BTQ23" s="24"/>
      <c r="BTR23" s="20"/>
      <c r="BTS23" s="30"/>
      <c r="BTT23" s="31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9"/>
      <c r="BUF23" s="24"/>
      <c r="BUG23" s="24"/>
      <c r="BUH23" s="20"/>
      <c r="BUI23" s="30"/>
      <c r="BUJ23" s="31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9"/>
      <c r="BUV23" s="24"/>
      <c r="BUW23" s="24"/>
      <c r="BUX23" s="20"/>
      <c r="BUY23" s="30"/>
      <c r="BUZ23" s="31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9"/>
      <c r="BVL23" s="24"/>
      <c r="BVM23" s="24"/>
      <c r="BVN23" s="20"/>
      <c r="BVO23" s="30"/>
      <c r="BVP23" s="31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9"/>
      <c r="BWB23" s="24"/>
      <c r="BWC23" s="24"/>
      <c r="BWD23" s="20"/>
      <c r="BWE23" s="30"/>
      <c r="BWF23" s="31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9"/>
      <c r="BWR23" s="24"/>
      <c r="BWS23" s="24"/>
      <c r="BWT23" s="20"/>
      <c r="BWU23" s="30"/>
      <c r="BWV23" s="31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9"/>
      <c r="BXH23" s="24"/>
      <c r="BXI23" s="24"/>
      <c r="BXJ23" s="20"/>
      <c r="BXK23" s="30"/>
      <c r="BXL23" s="31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9"/>
      <c r="BXX23" s="24"/>
      <c r="BXY23" s="24"/>
      <c r="BXZ23" s="20"/>
      <c r="BYA23" s="30"/>
      <c r="BYB23" s="31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9"/>
      <c r="BYN23" s="24"/>
      <c r="BYO23" s="24"/>
      <c r="BYP23" s="20"/>
      <c r="BYQ23" s="30"/>
      <c r="BYR23" s="31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9"/>
      <c r="BZD23" s="24"/>
      <c r="BZE23" s="24"/>
      <c r="BZF23" s="20"/>
      <c r="BZG23" s="30"/>
      <c r="BZH23" s="31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9"/>
      <c r="BZT23" s="24"/>
      <c r="BZU23" s="24"/>
      <c r="BZV23" s="20"/>
      <c r="BZW23" s="30"/>
      <c r="BZX23" s="31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9"/>
      <c r="CAJ23" s="24"/>
      <c r="CAK23" s="24"/>
      <c r="CAL23" s="20"/>
      <c r="CAM23" s="30"/>
      <c r="CAN23" s="31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9"/>
      <c r="CAZ23" s="24"/>
      <c r="CBA23" s="24"/>
      <c r="CBB23" s="20"/>
      <c r="CBC23" s="30"/>
      <c r="CBD23" s="31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9"/>
      <c r="CBP23" s="24"/>
      <c r="CBQ23" s="24"/>
      <c r="CBR23" s="20"/>
      <c r="CBS23" s="30"/>
      <c r="CBT23" s="31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9"/>
      <c r="CCF23" s="24"/>
      <c r="CCG23" s="24"/>
      <c r="CCH23" s="20"/>
      <c r="CCI23" s="30"/>
      <c r="CCJ23" s="31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9"/>
      <c r="CCV23" s="24"/>
      <c r="CCW23" s="24"/>
      <c r="CCX23" s="20"/>
      <c r="CCY23" s="30"/>
      <c r="CCZ23" s="31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9"/>
      <c r="CDL23" s="24"/>
      <c r="CDM23" s="24"/>
      <c r="CDN23" s="20"/>
      <c r="CDO23" s="30"/>
      <c r="CDP23" s="31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9"/>
      <c r="CEB23" s="24"/>
      <c r="CEC23" s="24"/>
      <c r="CED23" s="20"/>
      <c r="CEE23" s="30"/>
      <c r="CEF23" s="31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9"/>
      <c r="CER23" s="24"/>
      <c r="CES23" s="24"/>
      <c r="CET23" s="20"/>
      <c r="CEU23" s="30"/>
      <c r="CEV23" s="31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9"/>
      <c r="CFH23" s="24"/>
      <c r="CFI23" s="24"/>
      <c r="CFJ23" s="20"/>
      <c r="CFK23" s="30"/>
      <c r="CFL23" s="31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9"/>
      <c r="CFX23" s="24"/>
      <c r="CFY23" s="24"/>
      <c r="CFZ23" s="20"/>
      <c r="CGA23" s="30"/>
      <c r="CGB23" s="31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9"/>
      <c r="CGN23" s="24"/>
      <c r="CGO23" s="24"/>
      <c r="CGP23" s="20"/>
      <c r="CGQ23" s="30"/>
      <c r="CGR23" s="31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9"/>
      <c r="CHD23" s="24"/>
      <c r="CHE23" s="24"/>
      <c r="CHF23" s="20"/>
      <c r="CHG23" s="30"/>
      <c r="CHH23" s="31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9"/>
      <c r="CHT23" s="24"/>
      <c r="CHU23" s="24"/>
      <c r="CHV23" s="20"/>
      <c r="CHW23" s="30"/>
      <c r="CHX23" s="31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9"/>
      <c r="CIJ23" s="24"/>
      <c r="CIK23" s="24"/>
      <c r="CIL23" s="20"/>
      <c r="CIM23" s="30"/>
      <c r="CIN23" s="31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9"/>
      <c r="CIZ23" s="24"/>
      <c r="CJA23" s="24"/>
      <c r="CJB23" s="20"/>
      <c r="CJC23" s="30"/>
      <c r="CJD23" s="31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9"/>
      <c r="CJP23" s="24"/>
      <c r="CJQ23" s="24"/>
      <c r="CJR23" s="20"/>
      <c r="CJS23" s="30"/>
      <c r="CJT23" s="31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9"/>
      <c r="CKF23" s="24"/>
      <c r="CKG23" s="24"/>
      <c r="CKH23" s="20"/>
      <c r="CKI23" s="30"/>
      <c r="CKJ23" s="31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9"/>
      <c r="CKV23" s="24"/>
      <c r="CKW23" s="24"/>
      <c r="CKX23" s="20"/>
      <c r="CKY23" s="30"/>
      <c r="CKZ23" s="31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9"/>
      <c r="CLL23" s="24"/>
      <c r="CLM23" s="24"/>
      <c r="CLN23" s="20"/>
      <c r="CLO23" s="30"/>
      <c r="CLP23" s="31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9"/>
      <c r="CMB23" s="24"/>
      <c r="CMC23" s="24"/>
      <c r="CMD23" s="20"/>
      <c r="CME23" s="30"/>
      <c r="CMF23" s="31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9"/>
      <c r="CMR23" s="24"/>
      <c r="CMS23" s="24"/>
      <c r="CMT23" s="20"/>
      <c r="CMU23" s="30"/>
      <c r="CMV23" s="31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9"/>
      <c r="CNH23" s="24"/>
      <c r="CNI23" s="24"/>
      <c r="CNJ23" s="20"/>
      <c r="CNK23" s="30"/>
      <c r="CNL23" s="31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9"/>
      <c r="CNX23" s="24"/>
      <c r="CNY23" s="24"/>
      <c r="CNZ23" s="20"/>
      <c r="COA23" s="30"/>
      <c r="COB23" s="31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9"/>
      <c r="CON23" s="24"/>
      <c r="COO23" s="24"/>
      <c r="COP23" s="20"/>
      <c r="COQ23" s="30"/>
      <c r="COR23" s="31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9"/>
      <c r="CPD23" s="24"/>
      <c r="CPE23" s="24"/>
      <c r="CPF23" s="20"/>
      <c r="CPG23" s="30"/>
      <c r="CPH23" s="31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9"/>
      <c r="CPT23" s="24"/>
      <c r="CPU23" s="24"/>
      <c r="CPV23" s="20"/>
      <c r="CPW23" s="30"/>
      <c r="CPX23" s="31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9"/>
      <c r="CQJ23" s="24"/>
      <c r="CQK23" s="24"/>
      <c r="CQL23" s="20"/>
      <c r="CQM23" s="30"/>
      <c r="CQN23" s="31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9"/>
      <c r="CQZ23" s="24"/>
      <c r="CRA23" s="24"/>
      <c r="CRB23" s="20"/>
      <c r="CRC23" s="30"/>
      <c r="CRD23" s="31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9"/>
      <c r="CRP23" s="24"/>
      <c r="CRQ23" s="24"/>
      <c r="CRR23" s="20"/>
      <c r="CRS23" s="30"/>
      <c r="CRT23" s="31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9"/>
      <c r="CSF23" s="24"/>
      <c r="CSG23" s="24"/>
      <c r="CSH23" s="20"/>
      <c r="CSI23" s="30"/>
      <c r="CSJ23" s="31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9"/>
      <c r="CSV23" s="24"/>
      <c r="CSW23" s="24"/>
      <c r="CSX23" s="20"/>
      <c r="CSY23" s="30"/>
      <c r="CSZ23" s="31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9"/>
      <c r="CTL23" s="24"/>
      <c r="CTM23" s="24"/>
      <c r="CTN23" s="20"/>
      <c r="CTO23" s="30"/>
      <c r="CTP23" s="31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9"/>
      <c r="CUB23" s="24"/>
      <c r="CUC23" s="24"/>
      <c r="CUD23" s="20"/>
      <c r="CUE23" s="30"/>
      <c r="CUF23" s="31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9"/>
      <c r="CUR23" s="24"/>
      <c r="CUS23" s="24"/>
      <c r="CUT23" s="20"/>
      <c r="CUU23" s="30"/>
      <c r="CUV23" s="31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9"/>
      <c r="CVH23" s="24"/>
      <c r="CVI23" s="24"/>
      <c r="CVJ23" s="20"/>
      <c r="CVK23" s="30"/>
      <c r="CVL23" s="31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9"/>
      <c r="CVX23" s="24"/>
      <c r="CVY23" s="24"/>
      <c r="CVZ23" s="20"/>
      <c r="CWA23" s="30"/>
      <c r="CWB23" s="31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9"/>
      <c r="CWN23" s="24"/>
      <c r="CWO23" s="24"/>
      <c r="CWP23" s="20"/>
      <c r="CWQ23" s="30"/>
      <c r="CWR23" s="31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9"/>
      <c r="CXD23" s="24"/>
      <c r="CXE23" s="24"/>
      <c r="CXF23" s="20"/>
      <c r="CXG23" s="30"/>
      <c r="CXH23" s="31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9"/>
      <c r="CXT23" s="24"/>
      <c r="CXU23" s="24"/>
      <c r="CXV23" s="20"/>
      <c r="CXW23" s="30"/>
      <c r="CXX23" s="31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9"/>
      <c r="CYJ23" s="24"/>
      <c r="CYK23" s="24"/>
      <c r="CYL23" s="20"/>
      <c r="CYM23" s="30"/>
      <c r="CYN23" s="31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9"/>
      <c r="CYZ23" s="24"/>
      <c r="CZA23" s="24"/>
      <c r="CZB23" s="20"/>
      <c r="CZC23" s="30"/>
      <c r="CZD23" s="31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9"/>
      <c r="CZP23" s="24"/>
      <c r="CZQ23" s="24"/>
      <c r="CZR23" s="20"/>
      <c r="CZS23" s="30"/>
      <c r="CZT23" s="31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9"/>
      <c r="DAF23" s="24"/>
      <c r="DAG23" s="24"/>
      <c r="DAH23" s="20"/>
      <c r="DAI23" s="30"/>
      <c r="DAJ23" s="31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9"/>
      <c r="DAV23" s="24"/>
      <c r="DAW23" s="24"/>
      <c r="DAX23" s="20"/>
      <c r="DAY23" s="30"/>
      <c r="DAZ23" s="31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9"/>
      <c r="DBL23" s="24"/>
      <c r="DBM23" s="24"/>
      <c r="DBN23" s="20"/>
      <c r="DBO23" s="30"/>
      <c r="DBP23" s="31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9"/>
      <c r="DCB23" s="24"/>
      <c r="DCC23" s="24"/>
      <c r="DCD23" s="20"/>
      <c r="DCE23" s="30"/>
      <c r="DCF23" s="31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9"/>
      <c r="DCR23" s="24"/>
      <c r="DCS23" s="24"/>
      <c r="DCT23" s="20"/>
      <c r="DCU23" s="30"/>
      <c r="DCV23" s="31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9"/>
      <c r="DDH23" s="24"/>
      <c r="DDI23" s="24"/>
      <c r="DDJ23" s="20"/>
      <c r="DDK23" s="30"/>
      <c r="DDL23" s="31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9"/>
      <c r="DDX23" s="24"/>
      <c r="DDY23" s="24"/>
      <c r="DDZ23" s="20"/>
      <c r="DEA23" s="30"/>
      <c r="DEB23" s="31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9"/>
      <c r="DEN23" s="24"/>
      <c r="DEO23" s="24"/>
      <c r="DEP23" s="20"/>
      <c r="DEQ23" s="30"/>
      <c r="DER23" s="31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9"/>
      <c r="DFD23" s="24"/>
      <c r="DFE23" s="24"/>
      <c r="DFF23" s="20"/>
      <c r="DFG23" s="30"/>
      <c r="DFH23" s="31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9"/>
      <c r="DFT23" s="24"/>
      <c r="DFU23" s="24"/>
      <c r="DFV23" s="20"/>
      <c r="DFW23" s="30"/>
      <c r="DFX23" s="31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9"/>
      <c r="DGJ23" s="24"/>
      <c r="DGK23" s="24"/>
      <c r="DGL23" s="20"/>
      <c r="DGM23" s="30"/>
      <c r="DGN23" s="31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9"/>
      <c r="DGZ23" s="24"/>
      <c r="DHA23" s="24"/>
      <c r="DHB23" s="20"/>
      <c r="DHC23" s="30"/>
      <c r="DHD23" s="31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9"/>
      <c r="DHP23" s="24"/>
      <c r="DHQ23" s="24"/>
      <c r="DHR23" s="20"/>
      <c r="DHS23" s="30"/>
      <c r="DHT23" s="31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9"/>
      <c r="DIF23" s="24"/>
      <c r="DIG23" s="24"/>
      <c r="DIH23" s="20"/>
      <c r="DII23" s="30"/>
      <c r="DIJ23" s="31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9"/>
      <c r="DIV23" s="24"/>
      <c r="DIW23" s="24"/>
      <c r="DIX23" s="20"/>
      <c r="DIY23" s="30"/>
      <c r="DIZ23" s="31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9"/>
      <c r="DJL23" s="24"/>
      <c r="DJM23" s="24"/>
      <c r="DJN23" s="20"/>
      <c r="DJO23" s="30"/>
      <c r="DJP23" s="31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9"/>
      <c r="DKB23" s="24"/>
      <c r="DKC23" s="24"/>
      <c r="DKD23" s="20"/>
      <c r="DKE23" s="30"/>
      <c r="DKF23" s="31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9"/>
      <c r="DKR23" s="24"/>
      <c r="DKS23" s="24"/>
      <c r="DKT23" s="20"/>
      <c r="DKU23" s="30"/>
      <c r="DKV23" s="31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9"/>
      <c r="DLH23" s="24"/>
      <c r="DLI23" s="24"/>
      <c r="DLJ23" s="20"/>
      <c r="DLK23" s="30"/>
      <c r="DLL23" s="31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9"/>
      <c r="DLX23" s="24"/>
      <c r="DLY23" s="24"/>
      <c r="DLZ23" s="20"/>
      <c r="DMA23" s="30"/>
      <c r="DMB23" s="31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9"/>
      <c r="DMN23" s="24"/>
      <c r="DMO23" s="24"/>
      <c r="DMP23" s="20"/>
      <c r="DMQ23" s="30"/>
      <c r="DMR23" s="31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9"/>
      <c r="DND23" s="24"/>
      <c r="DNE23" s="24"/>
      <c r="DNF23" s="20"/>
      <c r="DNG23" s="30"/>
      <c r="DNH23" s="31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9"/>
      <c r="DNT23" s="24"/>
      <c r="DNU23" s="24"/>
      <c r="DNV23" s="20"/>
      <c r="DNW23" s="30"/>
      <c r="DNX23" s="31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9"/>
      <c r="DOJ23" s="24"/>
      <c r="DOK23" s="24"/>
      <c r="DOL23" s="20"/>
      <c r="DOM23" s="30"/>
      <c r="DON23" s="31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9"/>
      <c r="DOZ23" s="24"/>
      <c r="DPA23" s="24"/>
      <c r="DPB23" s="20"/>
      <c r="DPC23" s="30"/>
      <c r="DPD23" s="31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9"/>
      <c r="DPP23" s="24"/>
      <c r="DPQ23" s="24"/>
      <c r="DPR23" s="20"/>
      <c r="DPS23" s="30"/>
      <c r="DPT23" s="31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9"/>
      <c r="DQF23" s="24"/>
      <c r="DQG23" s="24"/>
      <c r="DQH23" s="20"/>
      <c r="DQI23" s="30"/>
      <c r="DQJ23" s="31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9"/>
      <c r="DQV23" s="24"/>
      <c r="DQW23" s="24"/>
      <c r="DQX23" s="20"/>
      <c r="DQY23" s="30"/>
      <c r="DQZ23" s="31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9"/>
      <c r="DRL23" s="24"/>
      <c r="DRM23" s="24"/>
      <c r="DRN23" s="20"/>
      <c r="DRO23" s="30"/>
      <c r="DRP23" s="31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9"/>
      <c r="DSB23" s="24"/>
      <c r="DSC23" s="24"/>
      <c r="DSD23" s="20"/>
      <c r="DSE23" s="30"/>
      <c r="DSF23" s="31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9"/>
      <c r="DSR23" s="24"/>
      <c r="DSS23" s="24"/>
      <c r="DST23" s="20"/>
      <c r="DSU23" s="30"/>
      <c r="DSV23" s="31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9"/>
      <c r="DTH23" s="24"/>
      <c r="DTI23" s="24"/>
      <c r="DTJ23" s="20"/>
      <c r="DTK23" s="30"/>
      <c r="DTL23" s="31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9"/>
      <c r="DTX23" s="24"/>
      <c r="DTY23" s="24"/>
      <c r="DTZ23" s="20"/>
      <c r="DUA23" s="30"/>
      <c r="DUB23" s="31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9"/>
      <c r="DUN23" s="24"/>
      <c r="DUO23" s="24"/>
      <c r="DUP23" s="20"/>
      <c r="DUQ23" s="30"/>
      <c r="DUR23" s="31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9"/>
      <c r="DVD23" s="24"/>
      <c r="DVE23" s="24"/>
      <c r="DVF23" s="20"/>
      <c r="DVG23" s="30"/>
      <c r="DVH23" s="31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9"/>
      <c r="DVT23" s="24"/>
      <c r="DVU23" s="24"/>
      <c r="DVV23" s="20"/>
      <c r="DVW23" s="30"/>
      <c r="DVX23" s="31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9"/>
      <c r="DWJ23" s="24"/>
      <c r="DWK23" s="24"/>
      <c r="DWL23" s="20"/>
      <c r="DWM23" s="30"/>
      <c r="DWN23" s="31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9"/>
      <c r="DWZ23" s="24"/>
      <c r="DXA23" s="24"/>
      <c r="DXB23" s="20"/>
      <c r="DXC23" s="30"/>
      <c r="DXD23" s="31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9"/>
      <c r="DXP23" s="24"/>
      <c r="DXQ23" s="24"/>
      <c r="DXR23" s="20"/>
      <c r="DXS23" s="30"/>
      <c r="DXT23" s="31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9"/>
      <c r="DYF23" s="24"/>
      <c r="DYG23" s="24"/>
      <c r="DYH23" s="20"/>
      <c r="DYI23" s="30"/>
      <c r="DYJ23" s="31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9"/>
      <c r="DYV23" s="24"/>
      <c r="DYW23" s="24"/>
      <c r="DYX23" s="20"/>
      <c r="DYY23" s="30"/>
      <c r="DYZ23" s="31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9"/>
      <c r="DZL23" s="24"/>
      <c r="DZM23" s="24"/>
      <c r="DZN23" s="20"/>
      <c r="DZO23" s="30"/>
      <c r="DZP23" s="31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9"/>
      <c r="EAB23" s="24"/>
      <c r="EAC23" s="24"/>
      <c r="EAD23" s="20"/>
      <c r="EAE23" s="30"/>
      <c r="EAF23" s="31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9"/>
      <c r="EAR23" s="24"/>
      <c r="EAS23" s="24"/>
      <c r="EAT23" s="20"/>
      <c r="EAU23" s="30"/>
      <c r="EAV23" s="31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9"/>
      <c r="EBH23" s="24"/>
      <c r="EBI23" s="24"/>
      <c r="EBJ23" s="20"/>
      <c r="EBK23" s="30"/>
      <c r="EBL23" s="31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9"/>
      <c r="EBX23" s="24"/>
      <c r="EBY23" s="24"/>
      <c r="EBZ23" s="20"/>
      <c r="ECA23" s="30"/>
      <c r="ECB23" s="31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9"/>
      <c r="ECN23" s="24"/>
      <c r="ECO23" s="24"/>
      <c r="ECP23" s="20"/>
      <c r="ECQ23" s="30"/>
      <c r="ECR23" s="31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9"/>
      <c r="EDD23" s="24"/>
      <c r="EDE23" s="24"/>
      <c r="EDF23" s="20"/>
      <c r="EDG23" s="30"/>
      <c r="EDH23" s="31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9"/>
      <c r="EDT23" s="24"/>
      <c r="EDU23" s="24"/>
      <c r="EDV23" s="20"/>
      <c r="EDW23" s="30"/>
      <c r="EDX23" s="31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9"/>
      <c r="EEJ23" s="24"/>
      <c r="EEK23" s="24"/>
      <c r="EEL23" s="20"/>
      <c r="EEM23" s="30"/>
      <c r="EEN23" s="31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9"/>
      <c r="EEZ23" s="24"/>
      <c r="EFA23" s="24"/>
      <c r="EFB23" s="20"/>
      <c r="EFC23" s="30"/>
      <c r="EFD23" s="31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9"/>
      <c r="EFP23" s="24"/>
      <c r="EFQ23" s="24"/>
      <c r="EFR23" s="20"/>
      <c r="EFS23" s="30"/>
      <c r="EFT23" s="31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9"/>
      <c r="EGF23" s="24"/>
      <c r="EGG23" s="24"/>
      <c r="EGH23" s="20"/>
      <c r="EGI23" s="30"/>
      <c r="EGJ23" s="31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9"/>
      <c r="EGV23" s="24"/>
      <c r="EGW23" s="24"/>
      <c r="EGX23" s="20"/>
      <c r="EGY23" s="30"/>
      <c r="EGZ23" s="31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9"/>
      <c r="EHL23" s="24"/>
      <c r="EHM23" s="24"/>
      <c r="EHN23" s="20"/>
      <c r="EHO23" s="30"/>
      <c r="EHP23" s="31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9"/>
      <c r="EIB23" s="24"/>
      <c r="EIC23" s="24"/>
      <c r="EID23" s="20"/>
      <c r="EIE23" s="30"/>
      <c r="EIF23" s="31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9"/>
      <c r="EIR23" s="24"/>
      <c r="EIS23" s="24"/>
      <c r="EIT23" s="20"/>
      <c r="EIU23" s="30"/>
      <c r="EIV23" s="31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9"/>
      <c r="EJH23" s="24"/>
      <c r="EJI23" s="24"/>
      <c r="EJJ23" s="20"/>
      <c r="EJK23" s="30"/>
      <c r="EJL23" s="31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9"/>
      <c r="EJX23" s="24"/>
      <c r="EJY23" s="24"/>
      <c r="EJZ23" s="20"/>
      <c r="EKA23" s="30"/>
      <c r="EKB23" s="31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9"/>
      <c r="EKN23" s="24"/>
      <c r="EKO23" s="24"/>
      <c r="EKP23" s="20"/>
      <c r="EKQ23" s="30"/>
      <c r="EKR23" s="31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9"/>
      <c r="ELD23" s="24"/>
      <c r="ELE23" s="24"/>
      <c r="ELF23" s="20"/>
      <c r="ELG23" s="30"/>
      <c r="ELH23" s="31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9"/>
      <c r="ELT23" s="24"/>
      <c r="ELU23" s="24"/>
      <c r="ELV23" s="20"/>
      <c r="ELW23" s="30"/>
      <c r="ELX23" s="31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9"/>
      <c r="EMJ23" s="24"/>
      <c r="EMK23" s="24"/>
      <c r="EML23" s="20"/>
      <c r="EMM23" s="30"/>
      <c r="EMN23" s="31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9"/>
      <c r="EMZ23" s="24"/>
      <c r="ENA23" s="24"/>
      <c r="ENB23" s="20"/>
      <c r="ENC23" s="30"/>
      <c r="END23" s="31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9"/>
      <c r="ENP23" s="24"/>
      <c r="ENQ23" s="24"/>
      <c r="ENR23" s="20"/>
      <c r="ENS23" s="30"/>
      <c r="ENT23" s="31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9"/>
      <c r="EOF23" s="24"/>
      <c r="EOG23" s="24"/>
      <c r="EOH23" s="20"/>
      <c r="EOI23" s="30"/>
      <c r="EOJ23" s="31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9"/>
      <c r="EOV23" s="24"/>
      <c r="EOW23" s="24"/>
      <c r="EOX23" s="20"/>
      <c r="EOY23" s="30"/>
      <c r="EOZ23" s="31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9"/>
      <c r="EPL23" s="24"/>
      <c r="EPM23" s="24"/>
      <c r="EPN23" s="20"/>
      <c r="EPO23" s="30"/>
      <c r="EPP23" s="31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9"/>
      <c r="EQB23" s="24"/>
      <c r="EQC23" s="24"/>
      <c r="EQD23" s="20"/>
      <c r="EQE23" s="30"/>
      <c r="EQF23" s="31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9"/>
      <c r="EQR23" s="24"/>
      <c r="EQS23" s="24"/>
      <c r="EQT23" s="20"/>
      <c r="EQU23" s="30"/>
      <c r="EQV23" s="31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9"/>
      <c r="ERH23" s="24"/>
      <c r="ERI23" s="24"/>
      <c r="ERJ23" s="20"/>
      <c r="ERK23" s="30"/>
      <c r="ERL23" s="31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9"/>
      <c r="ERX23" s="24"/>
      <c r="ERY23" s="24"/>
      <c r="ERZ23" s="20"/>
      <c r="ESA23" s="30"/>
      <c r="ESB23" s="31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9"/>
      <c r="ESN23" s="24"/>
      <c r="ESO23" s="24"/>
      <c r="ESP23" s="20"/>
      <c r="ESQ23" s="30"/>
      <c r="ESR23" s="31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9"/>
      <c r="ETD23" s="24"/>
      <c r="ETE23" s="24"/>
      <c r="ETF23" s="20"/>
      <c r="ETG23" s="30"/>
      <c r="ETH23" s="31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9"/>
      <c r="ETT23" s="24"/>
      <c r="ETU23" s="24"/>
      <c r="ETV23" s="20"/>
      <c r="ETW23" s="30"/>
      <c r="ETX23" s="31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9"/>
      <c r="EUJ23" s="24"/>
      <c r="EUK23" s="24"/>
      <c r="EUL23" s="20"/>
      <c r="EUM23" s="30"/>
      <c r="EUN23" s="31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9"/>
      <c r="EUZ23" s="24"/>
      <c r="EVA23" s="24"/>
      <c r="EVB23" s="20"/>
      <c r="EVC23" s="30"/>
      <c r="EVD23" s="31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9"/>
      <c r="EVP23" s="24"/>
      <c r="EVQ23" s="24"/>
      <c r="EVR23" s="20"/>
      <c r="EVS23" s="30"/>
      <c r="EVT23" s="31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9"/>
      <c r="EWF23" s="24"/>
      <c r="EWG23" s="24"/>
      <c r="EWH23" s="20"/>
      <c r="EWI23" s="30"/>
      <c r="EWJ23" s="31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9"/>
      <c r="EWV23" s="24"/>
      <c r="EWW23" s="24"/>
      <c r="EWX23" s="20"/>
      <c r="EWY23" s="30"/>
      <c r="EWZ23" s="31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9"/>
      <c r="EXL23" s="24"/>
      <c r="EXM23" s="24"/>
      <c r="EXN23" s="20"/>
      <c r="EXO23" s="30"/>
      <c r="EXP23" s="31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9"/>
      <c r="EYB23" s="24"/>
      <c r="EYC23" s="24"/>
      <c r="EYD23" s="20"/>
      <c r="EYE23" s="30"/>
      <c r="EYF23" s="31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9"/>
      <c r="EYR23" s="24"/>
      <c r="EYS23" s="24"/>
      <c r="EYT23" s="20"/>
      <c r="EYU23" s="30"/>
      <c r="EYV23" s="31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9"/>
      <c r="EZH23" s="24"/>
      <c r="EZI23" s="24"/>
      <c r="EZJ23" s="20"/>
      <c r="EZK23" s="30"/>
      <c r="EZL23" s="31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9"/>
      <c r="EZX23" s="24"/>
      <c r="EZY23" s="24"/>
      <c r="EZZ23" s="20"/>
      <c r="FAA23" s="30"/>
      <c r="FAB23" s="31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9"/>
      <c r="FAN23" s="24"/>
      <c r="FAO23" s="24"/>
      <c r="FAP23" s="20"/>
      <c r="FAQ23" s="30"/>
      <c r="FAR23" s="31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9"/>
      <c r="FBD23" s="24"/>
      <c r="FBE23" s="24"/>
      <c r="FBF23" s="20"/>
      <c r="FBG23" s="30"/>
      <c r="FBH23" s="31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9"/>
      <c r="FBT23" s="24"/>
      <c r="FBU23" s="24"/>
      <c r="FBV23" s="20"/>
      <c r="FBW23" s="30"/>
      <c r="FBX23" s="31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9"/>
      <c r="FCJ23" s="24"/>
      <c r="FCK23" s="24"/>
      <c r="FCL23" s="20"/>
      <c r="FCM23" s="30"/>
      <c r="FCN23" s="31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9"/>
      <c r="FCZ23" s="24"/>
      <c r="FDA23" s="24"/>
      <c r="FDB23" s="20"/>
      <c r="FDC23" s="30"/>
      <c r="FDD23" s="31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9"/>
      <c r="FDP23" s="24"/>
      <c r="FDQ23" s="24"/>
      <c r="FDR23" s="20"/>
      <c r="FDS23" s="30"/>
      <c r="FDT23" s="31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9"/>
      <c r="FEF23" s="24"/>
      <c r="FEG23" s="24"/>
      <c r="FEH23" s="20"/>
      <c r="FEI23" s="30"/>
      <c r="FEJ23" s="31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9"/>
      <c r="FEV23" s="24"/>
      <c r="FEW23" s="24"/>
      <c r="FEX23" s="20"/>
      <c r="FEY23" s="30"/>
      <c r="FEZ23" s="31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9"/>
      <c r="FFL23" s="24"/>
      <c r="FFM23" s="24"/>
      <c r="FFN23" s="20"/>
      <c r="FFO23" s="30"/>
      <c r="FFP23" s="31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9"/>
      <c r="FGB23" s="24"/>
      <c r="FGC23" s="24"/>
      <c r="FGD23" s="20"/>
      <c r="FGE23" s="30"/>
      <c r="FGF23" s="31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9"/>
      <c r="FGR23" s="24"/>
      <c r="FGS23" s="24"/>
      <c r="FGT23" s="20"/>
      <c r="FGU23" s="30"/>
      <c r="FGV23" s="31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9"/>
      <c r="FHH23" s="24"/>
      <c r="FHI23" s="24"/>
      <c r="FHJ23" s="20"/>
      <c r="FHK23" s="30"/>
      <c r="FHL23" s="31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9"/>
      <c r="FHX23" s="24"/>
      <c r="FHY23" s="24"/>
      <c r="FHZ23" s="20"/>
      <c r="FIA23" s="30"/>
      <c r="FIB23" s="31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9"/>
      <c r="FIN23" s="24"/>
      <c r="FIO23" s="24"/>
      <c r="FIP23" s="20"/>
      <c r="FIQ23" s="30"/>
      <c r="FIR23" s="31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9"/>
      <c r="FJD23" s="24"/>
      <c r="FJE23" s="24"/>
      <c r="FJF23" s="20"/>
      <c r="FJG23" s="30"/>
      <c r="FJH23" s="31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9"/>
      <c r="FJT23" s="24"/>
      <c r="FJU23" s="24"/>
      <c r="FJV23" s="20"/>
      <c r="FJW23" s="30"/>
      <c r="FJX23" s="31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9"/>
      <c r="FKJ23" s="24"/>
      <c r="FKK23" s="24"/>
      <c r="FKL23" s="20"/>
      <c r="FKM23" s="30"/>
      <c r="FKN23" s="31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9"/>
      <c r="FKZ23" s="24"/>
      <c r="FLA23" s="24"/>
      <c r="FLB23" s="20"/>
      <c r="FLC23" s="30"/>
      <c r="FLD23" s="31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9"/>
      <c r="FLP23" s="24"/>
      <c r="FLQ23" s="24"/>
      <c r="FLR23" s="20"/>
      <c r="FLS23" s="30"/>
      <c r="FLT23" s="31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9"/>
      <c r="FMF23" s="24"/>
      <c r="FMG23" s="24"/>
      <c r="FMH23" s="20"/>
      <c r="FMI23" s="30"/>
      <c r="FMJ23" s="31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9"/>
      <c r="FMV23" s="24"/>
      <c r="FMW23" s="24"/>
      <c r="FMX23" s="20"/>
      <c r="FMY23" s="30"/>
      <c r="FMZ23" s="31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9"/>
      <c r="FNL23" s="24"/>
      <c r="FNM23" s="24"/>
      <c r="FNN23" s="20"/>
      <c r="FNO23" s="30"/>
      <c r="FNP23" s="31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9"/>
      <c r="FOB23" s="24"/>
      <c r="FOC23" s="24"/>
      <c r="FOD23" s="20"/>
      <c r="FOE23" s="30"/>
      <c r="FOF23" s="31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9"/>
      <c r="FOR23" s="24"/>
      <c r="FOS23" s="24"/>
      <c r="FOT23" s="20"/>
      <c r="FOU23" s="30"/>
      <c r="FOV23" s="31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9"/>
      <c r="FPH23" s="24"/>
      <c r="FPI23" s="24"/>
      <c r="FPJ23" s="20"/>
      <c r="FPK23" s="30"/>
      <c r="FPL23" s="31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9"/>
      <c r="FPX23" s="24"/>
      <c r="FPY23" s="24"/>
      <c r="FPZ23" s="20"/>
      <c r="FQA23" s="30"/>
      <c r="FQB23" s="31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9"/>
      <c r="FQN23" s="24"/>
      <c r="FQO23" s="24"/>
      <c r="FQP23" s="20"/>
      <c r="FQQ23" s="30"/>
      <c r="FQR23" s="31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9"/>
      <c r="FRD23" s="24"/>
      <c r="FRE23" s="24"/>
      <c r="FRF23" s="20"/>
      <c r="FRG23" s="30"/>
      <c r="FRH23" s="31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9"/>
      <c r="FRT23" s="24"/>
      <c r="FRU23" s="24"/>
      <c r="FRV23" s="20"/>
      <c r="FRW23" s="30"/>
      <c r="FRX23" s="31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9"/>
      <c r="FSJ23" s="24"/>
      <c r="FSK23" s="24"/>
      <c r="FSL23" s="20"/>
      <c r="FSM23" s="30"/>
      <c r="FSN23" s="31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9"/>
      <c r="FSZ23" s="24"/>
      <c r="FTA23" s="24"/>
      <c r="FTB23" s="20"/>
      <c r="FTC23" s="30"/>
      <c r="FTD23" s="31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9"/>
      <c r="FTP23" s="24"/>
      <c r="FTQ23" s="24"/>
      <c r="FTR23" s="20"/>
      <c r="FTS23" s="30"/>
      <c r="FTT23" s="31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9"/>
      <c r="FUF23" s="24"/>
      <c r="FUG23" s="24"/>
      <c r="FUH23" s="20"/>
      <c r="FUI23" s="30"/>
      <c r="FUJ23" s="31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9"/>
      <c r="FUV23" s="24"/>
      <c r="FUW23" s="24"/>
      <c r="FUX23" s="20"/>
      <c r="FUY23" s="30"/>
      <c r="FUZ23" s="31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9"/>
      <c r="FVL23" s="24"/>
      <c r="FVM23" s="24"/>
      <c r="FVN23" s="20"/>
      <c r="FVO23" s="30"/>
      <c r="FVP23" s="31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9"/>
      <c r="FWB23" s="24"/>
      <c r="FWC23" s="24"/>
      <c r="FWD23" s="20"/>
      <c r="FWE23" s="30"/>
      <c r="FWF23" s="31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9"/>
      <c r="FWR23" s="24"/>
      <c r="FWS23" s="24"/>
      <c r="FWT23" s="20"/>
      <c r="FWU23" s="30"/>
      <c r="FWV23" s="31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9"/>
      <c r="FXH23" s="24"/>
      <c r="FXI23" s="24"/>
      <c r="FXJ23" s="20"/>
      <c r="FXK23" s="30"/>
      <c r="FXL23" s="31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9"/>
      <c r="FXX23" s="24"/>
      <c r="FXY23" s="24"/>
      <c r="FXZ23" s="20"/>
      <c r="FYA23" s="30"/>
      <c r="FYB23" s="31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9"/>
      <c r="FYN23" s="24"/>
      <c r="FYO23" s="24"/>
      <c r="FYP23" s="20"/>
      <c r="FYQ23" s="30"/>
      <c r="FYR23" s="31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9"/>
      <c r="FZD23" s="24"/>
      <c r="FZE23" s="24"/>
      <c r="FZF23" s="20"/>
      <c r="FZG23" s="30"/>
      <c r="FZH23" s="31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9"/>
      <c r="FZT23" s="24"/>
      <c r="FZU23" s="24"/>
      <c r="FZV23" s="20"/>
      <c r="FZW23" s="30"/>
      <c r="FZX23" s="31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9"/>
      <c r="GAJ23" s="24"/>
      <c r="GAK23" s="24"/>
      <c r="GAL23" s="20"/>
      <c r="GAM23" s="30"/>
      <c r="GAN23" s="31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9"/>
      <c r="GAZ23" s="24"/>
      <c r="GBA23" s="24"/>
      <c r="GBB23" s="20"/>
      <c r="GBC23" s="30"/>
      <c r="GBD23" s="31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9"/>
      <c r="GBP23" s="24"/>
      <c r="GBQ23" s="24"/>
      <c r="GBR23" s="20"/>
      <c r="GBS23" s="30"/>
      <c r="GBT23" s="31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9"/>
      <c r="GCF23" s="24"/>
      <c r="GCG23" s="24"/>
      <c r="GCH23" s="20"/>
      <c r="GCI23" s="30"/>
      <c r="GCJ23" s="31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9"/>
      <c r="GCV23" s="24"/>
      <c r="GCW23" s="24"/>
      <c r="GCX23" s="20"/>
      <c r="GCY23" s="30"/>
      <c r="GCZ23" s="31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9"/>
      <c r="GDL23" s="24"/>
      <c r="GDM23" s="24"/>
      <c r="GDN23" s="20"/>
      <c r="GDO23" s="30"/>
      <c r="GDP23" s="31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9"/>
      <c r="GEB23" s="24"/>
      <c r="GEC23" s="24"/>
      <c r="GED23" s="20"/>
      <c r="GEE23" s="30"/>
      <c r="GEF23" s="31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9"/>
      <c r="GER23" s="24"/>
      <c r="GES23" s="24"/>
      <c r="GET23" s="20"/>
      <c r="GEU23" s="30"/>
      <c r="GEV23" s="31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9"/>
      <c r="GFH23" s="24"/>
      <c r="GFI23" s="24"/>
      <c r="GFJ23" s="20"/>
      <c r="GFK23" s="30"/>
      <c r="GFL23" s="31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9"/>
      <c r="GFX23" s="24"/>
      <c r="GFY23" s="24"/>
      <c r="GFZ23" s="20"/>
      <c r="GGA23" s="30"/>
      <c r="GGB23" s="31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9"/>
      <c r="GGN23" s="24"/>
      <c r="GGO23" s="24"/>
      <c r="GGP23" s="20"/>
      <c r="GGQ23" s="30"/>
      <c r="GGR23" s="31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9"/>
      <c r="GHD23" s="24"/>
      <c r="GHE23" s="24"/>
      <c r="GHF23" s="20"/>
      <c r="GHG23" s="30"/>
      <c r="GHH23" s="31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9"/>
      <c r="GHT23" s="24"/>
      <c r="GHU23" s="24"/>
      <c r="GHV23" s="20"/>
      <c r="GHW23" s="30"/>
      <c r="GHX23" s="31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9"/>
      <c r="GIJ23" s="24"/>
      <c r="GIK23" s="24"/>
      <c r="GIL23" s="20"/>
      <c r="GIM23" s="30"/>
      <c r="GIN23" s="31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9"/>
      <c r="GIZ23" s="24"/>
      <c r="GJA23" s="24"/>
      <c r="GJB23" s="20"/>
      <c r="GJC23" s="30"/>
      <c r="GJD23" s="31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9"/>
      <c r="GJP23" s="24"/>
      <c r="GJQ23" s="24"/>
      <c r="GJR23" s="20"/>
      <c r="GJS23" s="30"/>
      <c r="GJT23" s="31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9"/>
      <c r="GKF23" s="24"/>
      <c r="GKG23" s="24"/>
      <c r="GKH23" s="20"/>
      <c r="GKI23" s="30"/>
      <c r="GKJ23" s="31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9"/>
      <c r="GKV23" s="24"/>
      <c r="GKW23" s="24"/>
      <c r="GKX23" s="20"/>
      <c r="GKY23" s="30"/>
      <c r="GKZ23" s="31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9"/>
      <c r="GLL23" s="24"/>
      <c r="GLM23" s="24"/>
      <c r="GLN23" s="20"/>
      <c r="GLO23" s="30"/>
      <c r="GLP23" s="31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9"/>
      <c r="GMB23" s="24"/>
      <c r="GMC23" s="24"/>
      <c r="GMD23" s="20"/>
      <c r="GME23" s="30"/>
      <c r="GMF23" s="31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9"/>
      <c r="GMR23" s="24"/>
      <c r="GMS23" s="24"/>
      <c r="GMT23" s="20"/>
      <c r="GMU23" s="30"/>
      <c r="GMV23" s="31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9"/>
      <c r="GNH23" s="24"/>
      <c r="GNI23" s="24"/>
      <c r="GNJ23" s="20"/>
      <c r="GNK23" s="30"/>
      <c r="GNL23" s="31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9"/>
      <c r="GNX23" s="24"/>
      <c r="GNY23" s="24"/>
      <c r="GNZ23" s="20"/>
      <c r="GOA23" s="30"/>
      <c r="GOB23" s="31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9"/>
      <c r="GON23" s="24"/>
      <c r="GOO23" s="24"/>
      <c r="GOP23" s="20"/>
      <c r="GOQ23" s="30"/>
      <c r="GOR23" s="31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9"/>
      <c r="GPD23" s="24"/>
      <c r="GPE23" s="24"/>
      <c r="GPF23" s="20"/>
      <c r="GPG23" s="30"/>
      <c r="GPH23" s="31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9"/>
      <c r="GPT23" s="24"/>
      <c r="GPU23" s="24"/>
      <c r="GPV23" s="20"/>
      <c r="GPW23" s="30"/>
      <c r="GPX23" s="31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9"/>
      <c r="GQJ23" s="24"/>
      <c r="GQK23" s="24"/>
      <c r="GQL23" s="20"/>
      <c r="GQM23" s="30"/>
      <c r="GQN23" s="31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9"/>
      <c r="GQZ23" s="24"/>
      <c r="GRA23" s="24"/>
      <c r="GRB23" s="20"/>
      <c r="GRC23" s="30"/>
      <c r="GRD23" s="31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9"/>
      <c r="GRP23" s="24"/>
      <c r="GRQ23" s="24"/>
      <c r="GRR23" s="20"/>
      <c r="GRS23" s="30"/>
      <c r="GRT23" s="31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9"/>
      <c r="GSF23" s="24"/>
      <c r="GSG23" s="24"/>
      <c r="GSH23" s="20"/>
      <c r="GSI23" s="30"/>
      <c r="GSJ23" s="31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9"/>
      <c r="GSV23" s="24"/>
      <c r="GSW23" s="24"/>
      <c r="GSX23" s="20"/>
      <c r="GSY23" s="30"/>
      <c r="GSZ23" s="31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9"/>
      <c r="GTL23" s="24"/>
      <c r="GTM23" s="24"/>
      <c r="GTN23" s="20"/>
      <c r="GTO23" s="30"/>
      <c r="GTP23" s="31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9"/>
      <c r="GUB23" s="24"/>
      <c r="GUC23" s="24"/>
      <c r="GUD23" s="20"/>
      <c r="GUE23" s="30"/>
      <c r="GUF23" s="31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9"/>
      <c r="GUR23" s="24"/>
      <c r="GUS23" s="24"/>
      <c r="GUT23" s="20"/>
      <c r="GUU23" s="30"/>
      <c r="GUV23" s="31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9"/>
      <c r="GVH23" s="24"/>
      <c r="GVI23" s="24"/>
      <c r="GVJ23" s="20"/>
      <c r="GVK23" s="30"/>
      <c r="GVL23" s="31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9"/>
      <c r="GVX23" s="24"/>
      <c r="GVY23" s="24"/>
      <c r="GVZ23" s="20"/>
      <c r="GWA23" s="30"/>
      <c r="GWB23" s="31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9"/>
      <c r="GWN23" s="24"/>
      <c r="GWO23" s="24"/>
      <c r="GWP23" s="20"/>
      <c r="GWQ23" s="30"/>
      <c r="GWR23" s="31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9"/>
      <c r="GXD23" s="24"/>
      <c r="GXE23" s="24"/>
      <c r="GXF23" s="20"/>
      <c r="GXG23" s="30"/>
      <c r="GXH23" s="31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9"/>
      <c r="GXT23" s="24"/>
      <c r="GXU23" s="24"/>
      <c r="GXV23" s="20"/>
      <c r="GXW23" s="30"/>
      <c r="GXX23" s="31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9"/>
      <c r="GYJ23" s="24"/>
      <c r="GYK23" s="24"/>
      <c r="GYL23" s="20"/>
      <c r="GYM23" s="30"/>
      <c r="GYN23" s="31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9"/>
      <c r="GYZ23" s="24"/>
      <c r="GZA23" s="24"/>
      <c r="GZB23" s="20"/>
      <c r="GZC23" s="30"/>
      <c r="GZD23" s="31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9"/>
      <c r="GZP23" s="24"/>
      <c r="GZQ23" s="24"/>
      <c r="GZR23" s="20"/>
      <c r="GZS23" s="30"/>
      <c r="GZT23" s="31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9"/>
      <c r="HAF23" s="24"/>
      <c r="HAG23" s="24"/>
      <c r="HAH23" s="20"/>
      <c r="HAI23" s="30"/>
      <c r="HAJ23" s="31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9"/>
      <c r="HAV23" s="24"/>
      <c r="HAW23" s="24"/>
      <c r="HAX23" s="20"/>
      <c r="HAY23" s="30"/>
      <c r="HAZ23" s="31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9"/>
      <c r="HBL23" s="24"/>
      <c r="HBM23" s="24"/>
      <c r="HBN23" s="20"/>
      <c r="HBO23" s="30"/>
      <c r="HBP23" s="31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9"/>
      <c r="HCB23" s="24"/>
      <c r="HCC23" s="24"/>
      <c r="HCD23" s="20"/>
      <c r="HCE23" s="30"/>
      <c r="HCF23" s="31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9"/>
      <c r="HCR23" s="24"/>
      <c r="HCS23" s="24"/>
      <c r="HCT23" s="20"/>
      <c r="HCU23" s="30"/>
      <c r="HCV23" s="31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9"/>
      <c r="HDH23" s="24"/>
      <c r="HDI23" s="24"/>
      <c r="HDJ23" s="20"/>
      <c r="HDK23" s="30"/>
      <c r="HDL23" s="31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9"/>
      <c r="HDX23" s="24"/>
      <c r="HDY23" s="24"/>
      <c r="HDZ23" s="20"/>
      <c r="HEA23" s="30"/>
      <c r="HEB23" s="31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9"/>
      <c r="HEN23" s="24"/>
      <c r="HEO23" s="24"/>
      <c r="HEP23" s="20"/>
      <c r="HEQ23" s="30"/>
      <c r="HER23" s="31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9"/>
      <c r="HFD23" s="24"/>
      <c r="HFE23" s="24"/>
      <c r="HFF23" s="20"/>
      <c r="HFG23" s="30"/>
      <c r="HFH23" s="31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9"/>
      <c r="HFT23" s="24"/>
      <c r="HFU23" s="24"/>
      <c r="HFV23" s="20"/>
      <c r="HFW23" s="30"/>
      <c r="HFX23" s="31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9"/>
      <c r="HGJ23" s="24"/>
      <c r="HGK23" s="24"/>
      <c r="HGL23" s="20"/>
      <c r="HGM23" s="30"/>
      <c r="HGN23" s="31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9"/>
      <c r="HGZ23" s="24"/>
      <c r="HHA23" s="24"/>
      <c r="HHB23" s="20"/>
      <c r="HHC23" s="30"/>
      <c r="HHD23" s="31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9"/>
      <c r="HHP23" s="24"/>
      <c r="HHQ23" s="24"/>
      <c r="HHR23" s="20"/>
      <c r="HHS23" s="30"/>
      <c r="HHT23" s="31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9"/>
      <c r="HIF23" s="24"/>
      <c r="HIG23" s="24"/>
      <c r="HIH23" s="20"/>
      <c r="HII23" s="30"/>
      <c r="HIJ23" s="31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9"/>
      <c r="HIV23" s="24"/>
      <c r="HIW23" s="24"/>
      <c r="HIX23" s="20"/>
      <c r="HIY23" s="30"/>
      <c r="HIZ23" s="31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9"/>
      <c r="HJL23" s="24"/>
      <c r="HJM23" s="24"/>
      <c r="HJN23" s="20"/>
      <c r="HJO23" s="30"/>
      <c r="HJP23" s="31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9"/>
      <c r="HKB23" s="24"/>
      <c r="HKC23" s="24"/>
      <c r="HKD23" s="20"/>
      <c r="HKE23" s="30"/>
      <c r="HKF23" s="31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9"/>
      <c r="HKR23" s="24"/>
      <c r="HKS23" s="24"/>
      <c r="HKT23" s="20"/>
      <c r="HKU23" s="30"/>
      <c r="HKV23" s="31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9"/>
      <c r="HLH23" s="24"/>
      <c r="HLI23" s="24"/>
      <c r="HLJ23" s="20"/>
      <c r="HLK23" s="30"/>
      <c r="HLL23" s="31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9"/>
      <c r="HLX23" s="24"/>
      <c r="HLY23" s="24"/>
      <c r="HLZ23" s="20"/>
      <c r="HMA23" s="30"/>
      <c r="HMB23" s="31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9"/>
      <c r="HMN23" s="24"/>
      <c r="HMO23" s="24"/>
      <c r="HMP23" s="20"/>
      <c r="HMQ23" s="30"/>
      <c r="HMR23" s="31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9"/>
      <c r="HND23" s="24"/>
      <c r="HNE23" s="24"/>
      <c r="HNF23" s="20"/>
      <c r="HNG23" s="30"/>
      <c r="HNH23" s="31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9"/>
      <c r="HNT23" s="24"/>
      <c r="HNU23" s="24"/>
      <c r="HNV23" s="20"/>
      <c r="HNW23" s="30"/>
      <c r="HNX23" s="31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9"/>
      <c r="HOJ23" s="24"/>
      <c r="HOK23" s="24"/>
      <c r="HOL23" s="20"/>
      <c r="HOM23" s="30"/>
      <c r="HON23" s="31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9"/>
      <c r="HOZ23" s="24"/>
      <c r="HPA23" s="24"/>
      <c r="HPB23" s="20"/>
      <c r="HPC23" s="30"/>
      <c r="HPD23" s="31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9"/>
      <c r="HPP23" s="24"/>
      <c r="HPQ23" s="24"/>
      <c r="HPR23" s="20"/>
      <c r="HPS23" s="30"/>
      <c r="HPT23" s="31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9"/>
      <c r="HQF23" s="24"/>
      <c r="HQG23" s="24"/>
      <c r="HQH23" s="20"/>
      <c r="HQI23" s="30"/>
      <c r="HQJ23" s="31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9"/>
      <c r="HQV23" s="24"/>
      <c r="HQW23" s="24"/>
      <c r="HQX23" s="20"/>
      <c r="HQY23" s="30"/>
      <c r="HQZ23" s="31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9"/>
      <c r="HRL23" s="24"/>
      <c r="HRM23" s="24"/>
      <c r="HRN23" s="20"/>
      <c r="HRO23" s="30"/>
      <c r="HRP23" s="31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9"/>
      <c r="HSB23" s="24"/>
      <c r="HSC23" s="24"/>
      <c r="HSD23" s="20"/>
      <c r="HSE23" s="30"/>
      <c r="HSF23" s="31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9"/>
      <c r="HSR23" s="24"/>
      <c r="HSS23" s="24"/>
      <c r="HST23" s="20"/>
      <c r="HSU23" s="30"/>
      <c r="HSV23" s="31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9"/>
      <c r="HTH23" s="24"/>
      <c r="HTI23" s="24"/>
      <c r="HTJ23" s="20"/>
      <c r="HTK23" s="30"/>
      <c r="HTL23" s="31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9"/>
      <c r="HTX23" s="24"/>
      <c r="HTY23" s="24"/>
      <c r="HTZ23" s="20"/>
      <c r="HUA23" s="30"/>
      <c r="HUB23" s="31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9"/>
      <c r="HUN23" s="24"/>
      <c r="HUO23" s="24"/>
      <c r="HUP23" s="20"/>
      <c r="HUQ23" s="30"/>
      <c r="HUR23" s="31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9"/>
      <c r="HVD23" s="24"/>
      <c r="HVE23" s="24"/>
      <c r="HVF23" s="20"/>
      <c r="HVG23" s="30"/>
      <c r="HVH23" s="31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9"/>
      <c r="HVT23" s="24"/>
      <c r="HVU23" s="24"/>
      <c r="HVV23" s="20"/>
      <c r="HVW23" s="30"/>
      <c r="HVX23" s="31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9"/>
      <c r="HWJ23" s="24"/>
      <c r="HWK23" s="24"/>
      <c r="HWL23" s="20"/>
      <c r="HWM23" s="30"/>
      <c r="HWN23" s="31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9"/>
      <c r="HWZ23" s="24"/>
      <c r="HXA23" s="24"/>
      <c r="HXB23" s="20"/>
      <c r="HXC23" s="30"/>
      <c r="HXD23" s="31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9"/>
      <c r="HXP23" s="24"/>
      <c r="HXQ23" s="24"/>
      <c r="HXR23" s="20"/>
      <c r="HXS23" s="30"/>
      <c r="HXT23" s="31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9"/>
      <c r="HYF23" s="24"/>
      <c r="HYG23" s="24"/>
      <c r="HYH23" s="20"/>
      <c r="HYI23" s="30"/>
      <c r="HYJ23" s="31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9"/>
      <c r="HYV23" s="24"/>
      <c r="HYW23" s="24"/>
      <c r="HYX23" s="20"/>
      <c r="HYY23" s="30"/>
      <c r="HYZ23" s="31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9"/>
      <c r="HZL23" s="24"/>
      <c r="HZM23" s="24"/>
      <c r="HZN23" s="20"/>
      <c r="HZO23" s="30"/>
      <c r="HZP23" s="31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9"/>
      <c r="IAB23" s="24"/>
      <c r="IAC23" s="24"/>
      <c r="IAD23" s="20"/>
      <c r="IAE23" s="30"/>
      <c r="IAF23" s="31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9"/>
      <c r="IAR23" s="24"/>
      <c r="IAS23" s="24"/>
      <c r="IAT23" s="20"/>
      <c r="IAU23" s="30"/>
      <c r="IAV23" s="31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9"/>
      <c r="IBH23" s="24"/>
      <c r="IBI23" s="24"/>
      <c r="IBJ23" s="20"/>
      <c r="IBK23" s="30"/>
      <c r="IBL23" s="31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9"/>
      <c r="IBX23" s="24"/>
      <c r="IBY23" s="24"/>
      <c r="IBZ23" s="20"/>
      <c r="ICA23" s="30"/>
      <c r="ICB23" s="31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9"/>
      <c r="ICN23" s="24"/>
      <c r="ICO23" s="24"/>
      <c r="ICP23" s="20"/>
      <c r="ICQ23" s="30"/>
      <c r="ICR23" s="31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9"/>
      <c r="IDD23" s="24"/>
      <c r="IDE23" s="24"/>
      <c r="IDF23" s="20"/>
      <c r="IDG23" s="30"/>
      <c r="IDH23" s="31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9"/>
      <c r="IDT23" s="24"/>
      <c r="IDU23" s="24"/>
      <c r="IDV23" s="20"/>
      <c r="IDW23" s="30"/>
      <c r="IDX23" s="31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9"/>
      <c r="IEJ23" s="24"/>
      <c r="IEK23" s="24"/>
      <c r="IEL23" s="20"/>
      <c r="IEM23" s="30"/>
      <c r="IEN23" s="31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9"/>
      <c r="IEZ23" s="24"/>
      <c r="IFA23" s="24"/>
      <c r="IFB23" s="20"/>
      <c r="IFC23" s="30"/>
      <c r="IFD23" s="31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9"/>
      <c r="IFP23" s="24"/>
      <c r="IFQ23" s="24"/>
      <c r="IFR23" s="20"/>
      <c r="IFS23" s="30"/>
      <c r="IFT23" s="31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9"/>
      <c r="IGF23" s="24"/>
      <c r="IGG23" s="24"/>
      <c r="IGH23" s="20"/>
      <c r="IGI23" s="30"/>
      <c r="IGJ23" s="31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9"/>
      <c r="IGV23" s="24"/>
      <c r="IGW23" s="24"/>
      <c r="IGX23" s="20"/>
      <c r="IGY23" s="30"/>
      <c r="IGZ23" s="31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9"/>
      <c r="IHL23" s="24"/>
      <c r="IHM23" s="24"/>
      <c r="IHN23" s="20"/>
      <c r="IHO23" s="30"/>
      <c r="IHP23" s="31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9"/>
      <c r="IIB23" s="24"/>
      <c r="IIC23" s="24"/>
      <c r="IID23" s="20"/>
      <c r="IIE23" s="30"/>
      <c r="IIF23" s="31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9"/>
      <c r="IIR23" s="24"/>
      <c r="IIS23" s="24"/>
      <c r="IIT23" s="20"/>
      <c r="IIU23" s="30"/>
      <c r="IIV23" s="31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9"/>
      <c r="IJH23" s="24"/>
      <c r="IJI23" s="24"/>
      <c r="IJJ23" s="20"/>
      <c r="IJK23" s="30"/>
      <c r="IJL23" s="31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9"/>
      <c r="IJX23" s="24"/>
      <c r="IJY23" s="24"/>
      <c r="IJZ23" s="20"/>
      <c r="IKA23" s="30"/>
      <c r="IKB23" s="31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9"/>
      <c r="IKN23" s="24"/>
      <c r="IKO23" s="24"/>
      <c r="IKP23" s="20"/>
      <c r="IKQ23" s="30"/>
      <c r="IKR23" s="31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9"/>
      <c r="ILD23" s="24"/>
      <c r="ILE23" s="24"/>
      <c r="ILF23" s="20"/>
      <c r="ILG23" s="30"/>
      <c r="ILH23" s="31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9"/>
      <c r="ILT23" s="24"/>
      <c r="ILU23" s="24"/>
      <c r="ILV23" s="20"/>
      <c r="ILW23" s="30"/>
      <c r="ILX23" s="31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9"/>
      <c r="IMJ23" s="24"/>
      <c r="IMK23" s="24"/>
      <c r="IML23" s="20"/>
      <c r="IMM23" s="30"/>
      <c r="IMN23" s="31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9"/>
      <c r="IMZ23" s="24"/>
      <c r="INA23" s="24"/>
      <c r="INB23" s="20"/>
      <c r="INC23" s="30"/>
      <c r="IND23" s="31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9"/>
      <c r="INP23" s="24"/>
      <c r="INQ23" s="24"/>
      <c r="INR23" s="20"/>
      <c r="INS23" s="30"/>
      <c r="INT23" s="31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9"/>
      <c r="IOF23" s="24"/>
      <c r="IOG23" s="24"/>
      <c r="IOH23" s="20"/>
      <c r="IOI23" s="30"/>
      <c r="IOJ23" s="31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9"/>
      <c r="IOV23" s="24"/>
      <c r="IOW23" s="24"/>
      <c r="IOX23" s="20"/>
      <c r="IOY23" s="30"/>
      <c r="IOZ23" s="31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9"/>
      <c r="IPL23" s="24"/>
      <c r="IPM23" s="24"/>
      <c r="IPN23" s="20"/>
      <c r="IPO23" s="30"/>
      <c r="IPP23" s="31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9"/>
      <c r="IQB23" s="24"/>
      <c r="IQC23" s="24"/>
      <c r="IQD23" s="20"/>
      <c r="IQE23" s="30"/>
      <c r="IQF23" s="31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9"/>
      <c r="IQR23" s="24"/>
      <c r="IQS23" s="24"/>
      <c r="IQT23" s="20"/>
      <c r="IQU23" s="30"/>
      <c r="IQV23" s="31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9"/>
      <c r="IRH23" s="24"/>
      <c r="IRI23" s="24"/>
      <c r="IRJ23" s="20"/>
      <c r="IRK23" s="30"/>
      <c r="IRL23" s="31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9"/>
      <c r="IRX23" s="24"/>
      <c r="IRY23" s="24"/>
      <c r="IRZ23" s="20"/>
      <c r="ISA23" s="30"/>
      <c r="ISB23" s="31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9"/>
      <c r="ISN23" s="24"/>
      <c r="ISO23" s="24"/>
      <c r="ISP23" s="20"/>
      <c r="ISQ23" s="30"/>
      <c r="ISR23" s="31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9"/>
      <c r="ITD23" s="24"/>
      <c r="ITE23" s="24"/>
      <c r="ITF23" s="20"/>
      <c r="ITG23" s="30"/>
      <c r="ITH23" s="31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9"/>
      <c r="ITT23" s="24"/>
      <c r="ITU23" s="24"/>
      <c r="ITV23" s="20"/>
      <c r="ITW23" s="30"/>
      <c r="ITX23" s="31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9"/>
      <c r="IUJ23" s="24"/>
      <c r="IUK23" s="24"/>
      <c r="IUL23" s="20"/>
      <c r="IUM23" s="30"/>
      <c r="IUN23" s="31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9"/>
      <c r="IUZ23" s="24"/>
      <c r="IVA23" s="24"/>
      <c r="IVB23" s="20"/>
      <c r="IVC23" s="30"/>
      <c r="IVD23" s="31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9"/>
      <c r="IVP23" s="24"/>
      <c r="IVQ23" s="24"/>
      <c r="IVR23" s="20"/>
      <c r="IVS23" s="30"/>
      <c r="IVT23" s="31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9"/>
      <c r="IWF23" s="24"/>
      <c r="IWG23" s="24"/>
      <c r="IWH23" s="20"/>
      <c r="IWI23" s="30"/>
      <c r="IWJ23" s="31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9"/>
      <c r="IWV23" s="24"/>
      <c r="IWW23" s="24"/>
      <c r="IWX23" s="20"/>
      <c r="IWY23" s="30"/>
      <c r="IWZ23" s="31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9"/>
      <c r="IXL23" s="24"/>
      <c r="IXM23" s="24"/>
      <c r="IXN23" s="20"/>
      <c r="IXO23" s="30"/>
      <c r="IXP23" s="31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9"/>
      <c r="IYB23" s="24"/>
      <c r="IYC23" s="24"/>
      <c r="IYD23" s="20"/>
      <c r="IYE23" s="30"/>
      <c r="IYF23" s="31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9"/>
      <c r="IYR23" s="24"/>
      <c r="IYS23" s="24"/>
      <c r="IYT23" s="20"/>
      <c r="IYU23" s="30"/>
      <c r="IYV23" s="31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9"/>
      <c r="IZH23" s="24"/>
      <c r="IZI23" s="24"/>
      <c r="IZJ23" s="20"/>
      <c r="IZK23" s="30"/>
      <c r="IZL23" s="31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9"/>
      <c r="IZX23" s="24"/>
      <c r="IZY23" s="24"/>
      <c r="IZZ23" s="20"/>
      <c r="JAA23" s="30"/>
      <c r="JAB23" s="31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9"/>
      <c r="JAN23" s="24"/>
      <c r="JAO23" s="24"/>
      <c r="JAP23" s="20"/>
      <c r="JAQ23" s="30"/>
      <c r="JAR23" s="31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9"/>
      <c r="JBD23" s="24"/>
      <c r="JBE23" s="24"/>
      <c r="JBF23" s="20"/>
      <c r="JBG23" s="30"/>
      <c r="JBH23" s="31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9"/>
      <c r="JBT23" s="24"/>
      <c r="JBU23" s="24"/>
      <c r="JBV23" s="20"/>
      <c r="JBW23" s="30"/>
      <c r="JBX23" s="31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9"/>
      <c r="JCJ23" s="24"/>
      <c r="JCK23" s="24"/>
      <c r="JCL23" s="20"/>
      <c r="JCM23" s="30"/>
      <c r="JCN23" s="31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9"/>
      <c r="JCZ23" s="24"/>
      <c r="JDA23" s="24"/>
      <c r="JDB23" s="20"/>
      <c r="JDC23" s="30"/>
      <c r="JDD23" s="31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9"/>
      <c r="JDP23" s="24"/>
      <c r="JDQ23" s="24"/>
      <c r="JDR23" s="20"/>
      <c r="JDS23" s="30"/>
      <c r="JDT23" s="31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9"/>
      <c r="JEF23" s="24"/>
      <c r="JEG23" s="24"/>
      <c r="JEH23" s="20"/>
      <c r="JEI23" s="30"/>
      <c r="JEJ23" s="31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9"/>
      <c r="JEV23" s="24"/>
      <c r="JEW23" s="24"/>
      <c r="JEX23" s="20"/>
      <c r="JEY23" s="30"/>
      <c r="JEZ23" s="31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9"/>
      <c r="JFL23" s="24"/>
      <c r="JFM23" s="24"/>
      <c r="JFN23" s="20"/>
      <c r="JFO23" s="30"/>
      <c r="JFP23" s="31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9"/>
      <c r="JGB23" s="24"/>
      <c r="JGC23" s="24"/>
      <c r="JGD23" s="20"/>
      <c r="JGE23" s="30"/>
      <c r="JGF23" s="31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9"/>
      <c r="JGR23" s="24"/>
      <c r="JGS23" s="24"/>
      <c r="JGT23" s="20"/>
      <c r="JGU23" s="30"/>
      <c r="JGV23" s="31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9"/>
      <c r="JHH23" s="24"/>
      <c r="JHI23" s="24"/>
      <c r="JHJ23" s="20"/>
      <c r="JHK23" s="30"/>
      <c r="JHL23" s="31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9"/>
      <c r="JHX23" s="24"/>
      <c r="JHY23" s="24"/>
      <c r="JHZ23" s="20"/>
      <c r="JIA23" s="30"/>
      <c r="JIB23" s="31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9"/>
      <c r="JIN23" s="24"/>
      <c r="JIO23" s="24"/>
      <c r="JIP23" s="20"/>
      <c r="JIQ23" s="30"/>
      <c r="JIR23" s="31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9"/>
      <c r="JJD23" s="24"/>
      <c r="JJE23" s="24"/>
      <c r="JJF23" s="20"/>
      <c r="JJG23" s="30"/>
      <c r="JJH23" s="31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9"/>
      <c r="JJT23" s="24"/>
      <c r="JJU23" s="24"/>
      <c r="JJV23" s="20"/>
      <c r="JJW23" s="30"/>
      <c r="JJX23" s="31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9"/>
      <c r="JKJ23" s="24"/>
      <c r="JKK23" s="24"/>
      <c r="JKL23" s="20"/>
      <c r="JKM23" s="30"/>
      <c r="JKN23" s="31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9"/>
      <c r="JKZ23" s="24"/>
      <c r="JLA23" s="24"/>
      <c r="JLB23" s="20"/>
      <c r="JLC23" s="30"/>
      <c r="JLD23" s="31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9"/>
      <c r="JLP23" s="24"/>
      <c r="JLQ23" s="24"/>
      <c r="JLR23" s="20"/>
      <c r="JLS23" s="30"/>
      <c r="JLT23" s="31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9"/>
      <c r="JMF23" s="24"/>
      <c r="JMG23" s="24"/>
      <c r="JMH23" s="20"/>
      <c r="JMI23" s="30"/>
      <c r="JMJ23" s="31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9"/>
      <c r="JMV23" s="24"/>
      <c r="JMW23" s="24"/>
      <c r="JMX23" s="20"/>
      <c r="JMY23" s="30"/>
      <c r="JMZ23" s="31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9"/>
      <c r="JNL23" s="24"/>
      <c r="JNM23" s="24"/>
      <c r="JNN23" s="20"/>
      <c r="JNO23" s="30"/>
      <c r="JNP23" s="31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9"/>
      <c r="JOB23" s="24"/>
      <c r="JOC23" s="24"/>
      <c r="JOD23" s="20"/>
      <c r="JOE23" s="30"/>
      <c r="JOF23" s="31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9"/>
      <c r="JOR23" s="24"/>
      <c r="JOS23" s="24"/>
      <c r="JOT23" s="20"/>
      <c r="JOU23" s="30"/>
      <c r="JOV23" s="31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9"/>
      <c r="JPH23" s="24"/>
      <c r="JPI23" s="24"/>
      <c r="JPJ23" s="20"/>
      <c r="JPK23" s="30"/>
      <c r="JPL23" s="31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9"/>
      <c r="JPX23" s="24"/>
      <c r="JPY23" s="24"/>
      <c r="JPZ23" s="20"/>
      <c r="JQA23" s="30"/>
      <c r="JQB23" s="31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9"/>
      <c r="JQN23" s="24"/>
      <c r="JQO23" s="24"/>
      <c r="JQP23" s="20"/>
      <c r="JQQ23" s="30"/>
      <c r="JQR23" s="31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9"/>
      <c r="JRD23" s="24"/>
      <c r="JRE23" s="24"/>
      <c r="JRF23" s="20"/>
      <c r="JRG23" s="30"/>
      <c r="JRH23" s="31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9"/>
      <c r="JRT23" s="24"/>
      <c r="JRU23" s="24"/>
      <c r="JRV23" s="20"/>
      <c r="JRW23" s="30"/>
      <c r="JRX23" s="31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9"/>
      <c r="JSJ23" s="24"/>
      <c r="JSK23" s="24"/>
      <c r="JSL23" s="20"/>
      <c r="JSM23" s="30"/>
      <c r="JSN23" s="31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9"/>
      <c r="JSZ23" s="24"/>
      <c r="JTA23" s="24"/>
      <c r="JTB23" s="20"/>
      <c r="JTC23" s="30"/>
      <c r="JTD23" s="31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9"/>
      <c r="JTP23" s="24"/>
      <c r="JTQ23" s="24"/>
      <c r="JTR23" s="20"/>
      <c r="JTS23" s="30"/>
      <c r="JTT23" s="31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9"/>
      <c r="JUF23" s="24"/>
      <c r="JUG23" s="24"/>
      <c r="JUH23" s="20"/>
      <c r="JUI23" s="30"/>
      <c r="JUJ23" s="31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9"/>
      <c r="JUV23" s="24"/>
      <c r="JUW23" s="24"/>
      <c r="JUX23" s="20"/>
      <c r="JUY23" s="30"/>
      <c r="JUZ23" s="31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9"/>
      <c r="JVL23" s="24"/>
      <c r="JVM23" s="24"/>
      <c r="JVN23" s="20"/>
      <c r="JVO23" s="30"/>
      <c r="JVP23" s="31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9"/>
      <c r="JWB23" s="24"/>
      <c r="JWC23" s="24"/>
      <c r="JWD23" s="20"/>
      <c r="JWE23" s="30"/>
      <c r="JWF23" s="31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9"/>
      <c r="JWR23" s="24"/>
      <c r="JWS23" s="24"/>
      <c r="JWT23" s="20"/>
      <c r="JWU23" s="30"/>
      <c r="JWV23" s="31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9"/>
      <c r="JXH23" s="24"/>
      <c r="JXI23" s="24"/>
      <c r="JXJ23" s="20"/>
      <c r="JXK23" s="30"/>
      <c r="JXL23" s="31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9"/>
      <c r="JXX23" s="24"/>
      <c r="JXY23" s="24"/>
      <c r="JXZ23" s="20"/>
      <c r="JYA23" s="30"/>
      <c r="JYB23" s="31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9"/>
      <c r="JYN23" s="24"/>
      <c r="JYO23" s="24"/>
      <c r="JYP23" s="20"/>
      <c r="JYQ23" s="30"/>
      <c r="JYR23" s="31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9"/>
      <c r="JZD23" s="24"/>
      <c r="JZE23" s="24"/>
      <c r="JZF23" s="20"/>
      <c r="JZG23" s="30"/>
      <c r="JZH23" s="31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9"/>
      <c r="JZT23" s="24"/>
      <c r="JZU23" s="24"/>
      <c r="JZV23" s="20"/>
      <c r="JZW23" s="30"/>
      <c r="JZX23" s="31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9"/>
      <c r="KAJ23" s="24"/>
      <c r="KAK23" s="24"/>
      <c r="KAL23" s="20"/>
      <c r="KAM23" s="30"/>
      <c r="KAN23" s="31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9"/>
      <c r="KAZ23" s="24"/>
      <c r="KBA23" s="24"/>
      <c r="KBB23" s="20"/>
      <c r="KBC23" s="30"/>
      <c r="KBD23" s="31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9"/>
      <c r="KBP23" s="24"/>
      <c r="KBQ23" s="24"/>
      <c r="KBR23" s="20"/>
      <c r="KBS23" s="30"/>
      <c r="KBT23" s="31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9"/>
      <c r="KCF23" s="24"/>
      <c r="KCG23" s="24"/>
      <c r="KCH23" s="20"/>
      <c r="KCI23" s="30"/>
      <c r="KCJ23" s="31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9"/>
      <c r="KCV23" s="24"/>
      <c r="KCW23" s="24"/>
      <c r="KCX23" s="20"/>
      <c r="KCY23" s="30"/>
      <c r="KCZ23" s="31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9"/>
      <c r="KDL23" s="24"/>
      <c r="KDM23" s="24"/>
      <c r="KDN23" s="20"/>
      <c r="KDO23" s="30"/>
      <c r="KDP23" s="31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9"/>
      <c r="KEB23" s="24"/>
      <c r="KEC23" s="24"/>
      <c r="KED23" s="20"/>
      <c r="KEE23" s="30"/>
      <c r="KEF23" s="31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9"/>
      <c r="KER23" s="24"/>
      <c r="KES23" s="24"/>
      <c r="KET23" s="20"/>
      <c r="KEU23" s="30"/>
      <c r="KEV23" s="31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9"/>
      <c r="KFH23" s="24"/>
      <c r="KFI23" s="24"/>
      <c r="KFJ23" s="20"/>
      <c r="KFK23" s="30"/>
      <c r="KFL23" s="31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9"/>
      <c r="KFX23" s="24"/>
      <c r="KFY23" s="24"/>
      <c r="KFZ23" s="20"/>
      <c r="KGA23" s="30"/>
      <c r="KGB23" s="31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9"/>
      <c r="KGN23" s="24"/>
      <c r="KGO23" s="24"/>
      <c r="KGP23" s="20"/>
      <c r="KGQ23" s="30"/>
      <c r="KGR23" s="31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9"/>
      <c r="KHD23" s="24"/>
      <c r="KHE23" s="24"/>
      <c r="KHF23" s="20"/>
      <c r="KHG23" s="30"/>
      <c r="KHH23" s="31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9"/>
      <c r="KHT23" s="24"/>
      <c r="KHU23" s="24"/>
      <c r="KHV23" s="20"/>
      <c r="KHW23" s="30"/>
      <c r="KHX23" s="31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9"/>
      <c r="KIJ23" s="24"/>
      <c r="KIK23" s="24"/>
      <c r="KIL23" s="20"/>
      <c r="KIM23" s="30"/>
      <c r="KIN23" s="31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9"/>
      <c r="KIZ23" s="24"/>
      <c r="KJA23" s="24"/>
      <c r="KJB23" s="20"/>
      <c r="KJC23" s="30"/>
      <c r="KJD23" s="31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9"/>
      <c r="KJP23" s="24"/>
      <c r="KJQ23" s="24"/>
      <c r="KJR23" s="20"/>
      <c r="KJS23" s="30"/>
      <c r="KJT23" s="31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9"/>
      <c r="KKF23" s="24"/>
      <c r="KKG23" s="24"/>
      <c r="KKH23" s="20"/>
      <c r="KKI23" s="30"/>
      <c r="KKJ23" s="31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9"/>
      <c r="KKV23" s="24"/>
      <c r="KKW23" s="24"/>
      <c r="KKX23" s="20"/>
      <c r="KKY23" s="30"/>
      <c r="KKZ23" s="31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9"/>
      <c r="KLL23" s="24"/>
      <c r="KLM23" s="24"/>
      <c r="KLN23" s="20"/>
      <c r="KLO23" s="30"/>
      <c r="KLP23" s="31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9"/>
      <c r="KMB23" s="24"/>
      <c r="KMC23" s="24"/>
      <c r="KMD23" s="20"/>
      <c r="KME23" s="30"/>
      <c r="KMF23" s="31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9"/>
      <c r="KMR23" s="24"/>
      <c r="KMS23" s="24"/>
      <c r="KMT23" s="20"/>
      <c r="KMU23" s="30"/>
      <c r="KMV23" s="31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9"/>
      <c r="KNH23" s="24"/>
      <c r="KNI23" s="24"/>
      <c r="KNJ23" s="20"/>
      <c r="KNK23" s="30"/>
      <c r="KNL23" s="31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9"/>
      <c r="KNX23" s="24"/>
      <c r="KNY23" s="24"/>
      <c r="KNZ23" s="20"/>
      <c r="KOA23" s="30"/>
      <c r="KOB23" s="31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9"/>
      <c r="KON23" s="24"/>
      <c r="KOO23" s="24"/>
      <c r="KOP23" s="20"/>
      <c r="KOQ23" s="30"/>
      <c r="KOR23" s="31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9"/>
      <c r="KPD23" s="24"/>
      <c r="KPE23" s="24"/>
      <c r="KPF23" s="20"/>
      <c r="KPG23" s="30"/>
      <c r="KPH23" s="31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9"/>
      <c r="KPT23" s="24"/>
      <c r="KPU23" s="24"/>
      <c r="KPV23" s="20"/>
      <c r="KPW23" s="30"/>
      <c r="KPX23" s="31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9"/>
      <c r="KQJ23" s="24"/>
      <c r="KQK23" s="24"/>
      <c r="KQL23" s="20"/>
      <c r="KQM23" s="30"/>
      <c r="KQN23" s="31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9"/>
      <c r="KQZ23" s="24"/>
      <c r="KRA23" s="24"/>
      <c r="KRB23" s="20"/>
      <c r="KRC23" s="30"/>
      <c r="KRD23" s="31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9"/>
      <c r="KRP23" s="24"/>
      <c r="KRQ23" s="24"/>
      <c r="KRR23" s="20"/>
      <c r="KRS23" s="30"/>
      <c r="KRT23" s="31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9"/>
      <c r="KSF23" s="24"/>
      <c r="KSG23" s="24"/>
      <c r="KSH23" s="20"/>
      <c r="KSI23" s="30"/>
      <c r="KSJ23" s="31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9"/>
      <c r="KSV23" s="24"/>
      <c r="KSW23" s="24"/>
      <c r="KSX23" s="20"/>
      <c r="KSY23" s="30"/>
      <c r="KSZ23" s="31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9"/>
      <c r="KTL23" s="24"/>
      <c r="KTM23" s="24"/>
      <c r="KTN23" s="20"/>
      <c r="KTO23" s="30"/>
      <c r="KTP23" s="31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9"/>
      <c r="KUB23" s="24"/>
      <c r="KUC23" s="24"/>
      <c r="KUD23" s="20"/>
      <c r="KUE23" s="30"/>
      <c r="KUF23" s="31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9"/>
      <c r="KUR23" s="24"/>
      <c r="KUS23" s="24"/>
      <c r="KUT23" s="20"/>
      <c r="KUU23" s="30"/>
      <c r="KUV23" s="31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9"/>
      <c r="KVH23" s="24"/>
      <c r="KVI23" s="24"/>
      <c r="KVJ23" s="20"/>
      <c r="KVK23" s="30"/>
      <c r="KVL23" s="31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9"/>
      <c r="KVX23" s="24"/>
      <c r="KVY23" s="24"/>
      <c r="KVZ23" s="20"/>
      <c r="KWA23" s="30"/>
      <c r="KWB23" s="31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9"/>
      <c r="KWN23" s="24"/>
      <c r="KWO23" s="24"/>
      <c r="KWP23" s="20"/>
      <c r="KWQ23" s="30"/>
      <c r="KWR23" s="31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9"/>
      <c r="KXD23" s="24"/>
      <c r="KXE23" s="24"/>
      <c r="KXF23" s="20"/>
      <c r="KXG23" s="30"/>
      <c r="KXH23" s="31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9"/>
      <c r="KXT23" s="24"/>
      <c r="KXU23" s="24"/>
      <c r="KXV23" s="20"/>
      <c r="KXW23" s="30"/>
      <c r="KXX23" s="31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9"/>
      <c r="KYJ23" s="24"/>
      <c r="KYK23" s="24"/>
      <c r="KYL23" s="20"/>
      <c r="KYM23" s="30"/>
      <c r="KYN23" s="31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9"/>
      <c r="KYZ23" s="24"/>
      <c r="KZA23" s="24"/>
      <c r="KZB23" s="20"/>
      <c r="KZC23" s="30"/>
      <c r="KZD23" s="31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9"/>
      <c r="KZP23" s="24"/>
      <c r="KZQ23" s="24"/>
      <c r="KZR23" s="20"/>
      <c r="KZS23" s="30"/>
      <c r="KZT23" s="31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9"/>
      <c r="LAF23" s="24"/>
      <c r="LAG23" s="24"/>
      <c r="LAH23" s="20"/>
      <c r="LAI23" s="30"/>
      <c r="LAJ23" s="31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9"/>
      <c r="LAV23" s="24"/>
      <c r="LAW23" s="24"/>
      <c r="LAX23" s="20"/>
      <c r="LAY23" s="30"/>
      <c r="LAZ23" s="31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9"/>
      <c r="LBL23" s="24"/>
      <c r="LBM23" s="24"/>
      <c r="LBN23" s="20"/>
      <c r="LBO23" s="30"/>
      <c r="LBP23" s="31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9"/>
      <c r="LCB23" s="24"/>
      <c r="LCC23" s="24"/>
      <c r="LCD23" s="20"/>
      <c r="LCE23" s="30"/>
      <c r="LCF23" s="31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9"/>
      <c r="LCR23" s="24"/>
      <c r="LCS23" s="24"/>
      <c r="LCT23" s="20"/>
      <c r="LCU23" s="30"/>
      <c r="LCV23" s="31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9"/>
      <c r="LDH23" s="24"/>
      <c r="LDI23" s="24"/>
      <c r="LDJ23" s="20"/>
      <c r="LDK23" s="30"/>
      <c r="LDL23" s="31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9"/>
      <c r="LDX23" s="24"/>
      <c r="LDY23" s="24"/>
      <c r="LDZ23" s="20"/>
      <c r="LEA23" s="30"/>
      <c r="LEB23" s="31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9"/>
      <c r="LEN23" s="24"/>
      <c r="LEO23" s="24"/>
      <c r="LEP23" s="20"/>
      <c r="LEQ23" s="30"/>
      <c r="LER23" s="31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9"/>
      <c r="LFD23" s="24"/>
      <c r="LFE23" s="24"/>
      <c r="LFF23" s="20"/>
      <c r="LFG23" s="30"/>
      <c r="LFH23" s="31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9"/>
      <c r="LFT23" s="24"/>
      <c r="LFU23" s="24"/>
      <c r="LFV23" s="20"/>
      <c r="LFW23" s="30"/>
      <c r="LFX23" s="31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9"/>
      <c r="LGJ23" s="24"/>
      <c r="LGK23" s="24"/>
      <c r="LGL23" s="20"/>
      <c r="LGM23" s="30"/>
      <c r="LGN23" s="31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9"/>
      <c r="LGZ23" s="24"/>
      <c r="LHA23" s="24"/>
      <c r="LHB23" s="20"/>
      <c r="LHC23" s="30"/>
      <c r="LHD23" s="31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9"/>
      <c r="LHP23" s="24"/>
      <c r="LHQ23" s="24"/>
      <c r="LHR23" s="20"/>
      <c r="LHS23" s="30"/>
      <c r="LHT23" s="31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9"/>
      <c r="LIF23" s="24"/>
      <c r="LIG23" s="24"/>
      <c r="LIH23" s="20"/>
      <c r="LII23" s="30"/>
      <c r="LIJ23" s="31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9"/>
      <c r="LIV23" s="24"/>
      <c r="LIW23" s="24"/>
      <c r="LIX23" s="20"/>
      <c r="LIY23" s="30"/>
      <c r="LIZ23" s="31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9"/>
      <c r="LJL23" s="24"/>
      <c r="LJM23" s="24"/>
      <c r="LJN23" s="20"/>
      <c r="LJO23" s="30"/>
      <c r="LJP23" s="31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9"/>
      <c r="LKB23" s="24"/>
      <c r="LKC23" s="24"/>
      <c r="LKD23" s="20"/>
      <c r="LKE23" s="30"/>
      <c r="LKF23" s="31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9"/>
      <c r="LKR23" s="24"/>
      <c r="LKS23" s="24"/>
      <c r="LKT23" s="20"/>
      <c r="LKU23" s="30"/>
      <c r="LKV23" s="31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9"/>
      <c r="LLH23" s="24"/>
      <c r="LLI23" s="24"/>
      <c r="LLJ23" s="20"/>
      <c r="LLK23" s="30"/>
      <c r="LLL23" s="31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9"/>
      <c r="LLX23" s="24"/>
      <c r="LLY23" s="24"/>
      <c r="LLZ23" s="20"/>
      <c r="LMA23" s="30"/>
      <c r="LMB23" s="31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9"/>
      <c r="LMN23" s="24"/>
      <c r="LMO23" s="24"/>
      <c r="LMP23" s="20"/>
      <c r="LMQ23" s="30"/>
      <c r="LMR23" s="31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9"/>
      <c r="LND23" s="24"/>
      <c r="LNE23" s="24"/>
      <c r="LNF23" s="20"/>
      <c r="LNG23" s="30"/>
      <c r="LNH23" s="31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9"/>
      <c r="LNT23" s="24"/>
      <c r="LNU23" s="24"/>
      <c r="LNV23" s="20"/>
      <c r="LNW23" s="30"/>
      <c r="LNX23" s="31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9"/>
      <c r="LOJ23" s="24"/>
      <c r="LOK23" s="24"/>
      <c r="LOL23" s="20"/>
      <c r="LOM23" s="30"/>
      <c r="LON23" s="31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9"/>
      <c r="LOZ23" s="24"/>
      <c r="LPA23" s="24"/>
      <c r="LPB23" s="20"/>
      <c r="LPC23" s="30"/>
      <c r="LPD23" s="31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9"/>
      <c r="LPP23" s="24"/>
      <c r="LPQ23" s="24"/>
      <c r="LPR23" s="20"/>
      <c r="LPS23" s="30"/>
      <c r="LPT23" s="31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9"/>
      <c r="LQF23" s="24"/>
      <c r="LQG23" s="24"/>
      <c r="LQH23" s="20"/>
      <c r="LQI23" s="30"/>
      <c r="LQJ23" s="31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9"/>
      <c r="LQV23" s="24"/>
      <c r="LQW23" s="24"/>
      <c r="LQX23" s="20"/>
      <c r="LQY23" s="30"/>
      <c r="LQZ23" s="31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9"/>
      <c r="LRL23" s="24"/>
      <c r="LRM23" s="24"/>
      <c r="LRN23" s="20"/>
      <c r="LRO23" s="30"/>
      <c r="LRP23" s="31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9"/>
      <c r="LSB23" s="24"/>
      <c r="LSC23" s="24"/>
      <c r="LSD23" s="20"/>
      <c r="LSE23" s="30"/>
      <c r="LSF23" s="31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9"/>
      <c r="LSR23" s="24"/>
      <c r="LSS23" s="24"/>
      <c r="LST23" s="20"/>
      <c r="LSU23" s="30"/>
      <c r="LSV23" s="31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9"/>
      <c r="LTH23" s="24"/>
      <c r="LTI23" s="24"/>
      <c r="LTJ23" s="20"/>
      <c r="LTK23" s="30"/>
      <c r="LTL23" s="31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9"/>
      <c r="LTX23" s="24"/>
      <c r="LTY23" s="24"/>
      <c r="LTZ23" s="20"/>
      <c r="LUA23" s="30"/>
      <c r="LUB23" s="31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9"/>
      <c r="LUN23" s="24"/>
      <c r="LUO23" s="24"/>
      <c r="LUP23" s="20"/>
      <c r="LUQ23" s="30"/>
      <c r="LUR23" s="31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9"/>
      <c r="LVD23" s="24"/>
      <c r="LVE23" s="24"/>
      <c r="LVF23" s="20"/>
      <c r="LVG23" s="30"/>
      <c r="LVH23" s="31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9"/>
      <c r="LVT23" s="24"/>
      <c r="LVU23" s="24"/>
      <c r="LVV23" s="20"/>
      <c r="LVW23" s="30"/>
      <c r="LVX23" s="31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9"/>
      <c r="LWJ23" s="24"/>
      <c r="LWK23" s="24"/>
      <c r="LWL23" s="20"/>
      <c r="LWM23" s="30"/>
      <c r="LWN23" s="31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9"/>
      <c r="LWZ23" s="24"/>
      <c r="LXA23" s="24"/>
      <c r="LXB23" s="20"/>
      <c r="LXC23" s="30"/>
      <c r="LXD23" s="31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9"/>
      <c r="LXP23" s="24"/>
      <c r="LXQ23" s="24"/>
      <c r="LXR23" s="20"/>
      <c r="LXS23" s="30"/>
      <c r="LXT23" s="31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9"/>
      <c r="LYF23" s="24"/>
      <c r="LYG23" s="24"/>
      <c r="LYH23" s="20"/>
      <c r="LYI23" s="30"/>
      <c r="LYJ23" s="31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9"/>
      <c r="LYV23" s="24"/>
      <c r="LYW23" s="24"/>
      <c r="LYX23" s="20"/>
      <c r="LYY23" s="30"/>
      <c r="LYZ23" s="31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9"/>
      <c r="LZL23" s="24"/>
      <c r="LZM23" s="24"/>
      <c r="LZN23" s="20"/>
      <c r="LZO23" s="30"/>
      <c r="LZP23" s="31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9"/>
      <c r="MAB23" s="24"/>
      <c r="MAC23" s="24"/>
      <c r="MAD23" s="20"/>
      <c r="MAE23" s="30"/>
      <c r="MAF23" s="31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9"/>
      <c r="MAR23" s="24"/>
      <c r="MAS23" s="24"/>
      <c r="MAT23" s="20"/>
      <c r="MAU23" s="30"/>
      <c r="MAV23" s="31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9"/>
      <c r="MBH23" s="24"/>
      <c r="MBI23" s="24"/>
      <c r="MBJ23" s="20"/>
      <c r="MBK23" s="30"/>
      <c r="MBL23" s="31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9"/>
      <c r="MBX23" s="24"/>
      <c r="MBY23" s="24"/>
      <c r="MBZ23" s="20"/>
      <c r="MCA23" s="30"/>
      <c r="MCB23" s="31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9"/>
      <c r="MCN23" s="24"/>
      <c r="MCO23" s="24"/>
      <c r="MCP23" s="20"/>
      <c r="MCQ23" s="30"/>
      <c r="MCR23" s="31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9"/>
      <c r="MDD23" s="24"/>
      <c r="MDE23" s="24"/>
      <c r="MDF23" s="20"/>
      <c r="MDG23" s="30"/>
      <c r="MDH23" s="31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9"/>
      <c r="MDT23" s="24"/>
      <c r="MDU23" s="24"/>
      <c r="MDV23" s="20"/>
      <c r="MDW23" s="30"/>
      <c r="MDX23" s="31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9"/>
      <c r="MEJ23" s="24"/>
      <c r="MEK23" s="24"/>
      <c r="MEL23" s="20"/>
      <c r="MEM23" s="30"/>
      <c r="MEN23" s="31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9"/>
      <c r="MEZ23" s="24"/>
      <c r="MFA23" s="24"/>
      <c r="MFB23" s="20"/>
      <c r="MFC23" s="30"/>
      <c r="MFD23" s="31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9"/>
      <c r="MFP23" s="24"/>
      <c r="MFQ23" s="24"/>
      <c r="MFR23" s="20"/>
      <c r="MFS23" s="30"/>
      <c r="MFT23" s="31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9"/>
      <c r="MGF23" s="24"/>
      <c r="MGG23" s="24"/>
      <c r="MGH23" s="20"/>
      <c r="MGI23" s="30"/>
      <c r="MGJ23" s="31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9"/>
      <c r="MGV23" s="24"/>
      <c r="MGW23" s="24"/>
      <c r="MGX23" s="20"/>
      <c r="MGY23" s="30"/>
      <c r="MGZ23" s="31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9"/>
      <c r="MHL23" s="24"/>
      <c r="MHM23" s="24"/>
      <c r="MHN23" s="20"/>
      <c r="MHO23" s="30"/>
      <c r="MHP23" s="31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9"/>
      <c r="MIB23" s="24"/>
      <c r="MIC23" s="24"/>
      <c r="MID23" s="20"/>
      <c r="MIE23" s="30"/>
      <c r="MIF23" s="31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9"/>
      <c r="MIR23" s="24"/>
      <c r="MIS23" s="24"/>
      <c r="MIT23" s="20"/>
      <c r="MIU23" s="30"/>
      <c r="MIV23" s="31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9"/>
      <c r="MJH23" s="24"/>
      <c r="MJI23" s="24"/>
      <c r="MJJ23" s="20"/>
      <c r="MJK23" s="30"/>
      <c r="MJL23" s="31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9"/>
      <c r="MJX23" s="24"/>
      <c r="MJY23" s="24"/>
      <c r="MJZ23" s="20"/>
      <c r="MKA23" s="30"/>
      <c r="MKB23" s="31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9"/>
      <c r="MKN23" s="24"/>
      <c r="MKO23" s="24"/>
      <c r="MKP23" s="20"/>
      <c r="MKQ23" s="30"/>
      <c r="MKR23" s="31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9"/>
      <c r="MLD23" s="24"/>
      <c r="MLE23" s="24"/>
      <c r="MLF23" s="20"/>
      <c r="MLG23" s="30"/>
      <c r="MLH23" s="31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9"/>
      <c r="MLT23" s="24"/>
      <c r="MLU23" s="24"/>
      <c r="MLV23" s="20"/>
      <c r="MLW23" s="30"/>
      <c r="MLX23" s="31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9"/>
      <c r="MMJ23" s="24"/>
      <c r="MMK23" s="24"/>
      <c r="MML23" s="20"/>
      <c r="MMM23" s="30"/>
      <c r="MMN23" s="31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9"/>
      <c r="MMZ23" s="24"/>
      <c r="MNA23" s="24"/>
      <c r="MNB23" s="20"/>
      <c r="MNC23" s="30"/>
      <c r="MND23" s="31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9"/>
      <c r="MNP23" s="24"/>
      <c r="MNQ23" s="24"/>
      <c r="MNR23" s="20"/>
      <c r="MNS23" s="30"/>
      <c r="MNT23" s="31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9"/>
      <c r="MOF23" s="24"/>
      <c r="MOG23" s="24"/>
      <c r="MOH23" s="20"/>
      <c r="MOI23" s="30"/>
      <c r="MOJ23" s="31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9"/>
      <c r="MOV23" s="24"/>
      <c r="MOW23" s="24"/>
      <c r="MOX23" s="20"/>
      <c r="MOY23" s="30"/>
      <c r="MOZ23" s="31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9"/>
      <c r="MPL23" s="24"/>
      <c r="MPM23" s="24"/>
      <c r="MPN23" s="20"/>
      <c r="MPO23" s="30"/>
      <c r="MPP23" s="31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9"/>
      <c r="MQB23" s="24"/>
      <c r="MQC23" s="24"/>
      <c r="MQD23" s="20"/>
      <c r="MQE23" s="30"/>
      <c r="MQF23" s="31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9"/>
      <c r="MQR23" s="24"/>
      <c r="MQS23" s="24"/>
      <c r="MQT23" s="20"/>
      <c r="MQU23" s="30"/>
      <c r="MQV23" s="31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9"/>
      <c r="MRH23" s="24"/>
      <c r="MRI23" s="24"/>
      <c r="MRJ23" s="20"/>
      <c r="MRK23" s="30"/>
      <c r="MRL23" s="31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9"/>
      <c r="MRX23" s="24"/>
      <c r="MRY23" s="24"/>
      <c r="MRZ23" s="20"/>
      <c r="MSA23" s="30"/>
      <c r="MSB23" s="31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9"/>
      <c r="MSN23" s="24"/>
      <c r="MSO23" s="24"/>
      <c r="MSP23" s="20"/>
      <c r="MSQ23" s="30"/>
      <c r="MSR23" s="31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9"/>
      <c r="MTD23" s="24"/>
      <c r="MTE23" s="24"/>
      <c r="MTF23" s="20"/>
      <c r="MTG23" s="30"/>
      <c r="MTH23" s="31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9"/>
      <c r="MTT23" s="24"/>
      <c r="MTU23" s="24"/>
      <c r="MTV23" s="20"/>
      <c r="MTW23" s="30"/>
      <c r="MTX23" s="31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9"/>
      <c r="MUJ23" s="24"/>
      <c r="MUK23" s="24"/>
      <c r="MUL23" s="20"/>
      <c r="MUM23" s="30"/>
      <c r="MUN23" s="31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9"/>
      <c r="MUZ23" s="24"/>
      <c r="MVA23" s="24"/>
      <c r="MVB23" s="20"/>
      <c r="MVC23" s="30"/>
      <c r="MVD23" s="31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9"/>
      <c r="MVP23" s="24"/>
      <c r="MVQ23" s="24"/>
      <c r="MVR23" s="20"/>
      <c r="MVS23" s="30"/>
      <c r="MVT23" s="31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9"/>
      <c r="MWF23" s="24"/>
      <c r="MWG23" s="24"/>
      <c r="MWH23" s="20"/>
      <c r="MWI23" s="30"/>
      <c r="MWJ23" s="31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9"/>
      <c r="MWV23" s="24"/>
      <c r="MWW23" s="24"/>
      <c r="MWX23" s="20"/>
      <c r="MWY23" s="30"/>
      <c r="MWZ23" s="31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9"/>
      <c r="MXL23" s="24"/>
      <c r="MXM23" s="24"/>
      <c r="MXN23" s="20"/>
      <c r="MXO23" s="30"/>
      <c r="MXP23" s="31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9"/>
      <c r="MYB23" s="24"/>
      <c r="MYC23" s="24"/>
      <c r="MYD23" s="20"/>
      <c r="MYE23" s="30"/>
      <c r="MYF23" s="31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9"/>
      <c r="MYR23" s="24"/>
      <c r="MYS23" s="24"/>
      <c r="MYT23" s="20"/>
      <c r="MYU23" s="30"/>
      <c r="MYV23" s="31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9"/>
      <c r="MZH23" s="24"/>
      <c r="MZI23" s="24"/>
      <c r="MZJ23" s="20"/>
      <c r="MZK23" s="30"/>
      <c r="MZL23" s="31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9"/>
      <c r="MZX23" s="24"/>
      <c r="MZY23" s="24"/>
      <c r="MZZ23" s="20"/>
      <c r="NAA23" s="30"/>
      <c r="NAB23" s="31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9"/>
      <c r="NAN23" s="24"/>
      <c r="NAO23" s="24"/>
      <c r="NAP23" s="20"/>
      <c r="NAQ23" s="30"/>
      <c r="NAR23" s="31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9"/>
      <c r="NBD23" s="24"/>
      <c r="NBE23" s="24"/>
      <c r="NBF23" s="20"/>
      <c r="NBG23" s="30"/>
      <c r="NBH23" s="31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9"/>
      <c r="NBT23" s="24"/>
      <c r="NBU23" s="24"/>
      <c r="NBV23" s="20"/>
      <c r="NBW23" s="30"/>
      <c r="NBX23" s="31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9"/>
      <c r="NCJ23" s="24"/>
      <c r="NCK23" s="24"/>
      <c r="NCL23" s="20"/>
      <c r="NCM23" s="30"/>
      <c r="NCN23" s="31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9"/>
      <c r="NCZ23" s="24"/>
      <c r="NDA23" s="24"/>
      <c r="NDB23" s="20"/>
      <c r="NDC23" s="30"/>
      <c r="NDD23" s="31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9"/>
      <c r="NDP23" s="24"/>
      <c r="NDQ23" s="24"/>
      <c r="NDR23" s="20"/>
      <c r="NDS23" s="30"/>
      <c r="NDT23" s="31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9"/>
      <c r="NEF23" s="24"/>
      <c r="NEG23" s="24"/>
      <c r="NEH23" s="20"/>
      <c r="NEI23" s="30"/>
      <c r="NEJ23" s="31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9"/>
      <c r="NEV23" s="24"/>
      <c r="NEW23" s="24"/>
      <c r="NEX23" s="20"/>
      <c r="NEY23" s="30"/>
      <c r="NEZ23" s="31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9"/>
      <c r="NFL23" s="24"/>
      <c r="NFM23" s="24"/>
      <c r="NFN23" s="20"/>
      <c r="NFO23" s="30"/>
      <c r="NFP23" s="31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9"/>
      <c r="NGB23" s="24"/>
      <c r="NGC23" s="24"/>
      <c r="NGD23" s="20"/>
      <c r="NGE23" s="30"/>
      <c r="NGF23" s="31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9"/>
      <c r="NGR23" s="24"/>
      <c r="NGS23" s="24"/>
      <c r="NGT23" s="20"/>
      <c r="NGU23" s="30"/>
      <c r="NGV23" s="31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9"/>
      <c r="NHH23" s="24"/>
      <c r="NHI23" s="24"/>
      <c r="NHJ23" s="20"/>
      <c r="NHK23" s="30"/>
      <c r="NHL23" s="31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9"/>
      <c r="NHX23" s="24"/>
      <c r="NHY23" s="24"/>
      <c r="NHZ23" s="20"/>
      <c r="NIA23" s="30"/>
      <c r="NIB23" s="31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9"/>
      <c r="NIN23" s="24"/>
      <c r="NIO23" s="24"/>
      <c r="NIP23" s="20"/>
      <c r="NIQ23" s="30"/>
      <c r="NIR23" s="31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9"/>
      <c r="NJD23" s="24"/>
      <c r="NJE23" s="24"/>
      <c r="NJF23" s="20"/>
      <c r="NJG23" s="30"/>
      <c r="NJH23" s="31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9"/>
      <c r="NJT23" s="24"/>
      <c r="NJU23" s="24"/>
      <c r="NJV23" s="20"/>
      <c r="NJW23" s="30"/>
      <c r="NJX23" s="31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9"/>
      <c r="NKJ23" s="24"/>
      <c r="NKK23" s="24"/>
      <c r="NKL23" s="20"/>
      <c r="NKM23" s="30"/>
      <c r="NKN23" s="31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9"/>
      <c r="NKZ23" s="24"/>
      <c r="NLA23" s="24"/>
      <c r="NLB23" s="20"/>
      <c r="NLC23" s="30"/>
      <c r="NLD23" s="31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9"/>
      <c r="NLP23" s="24"/>
      <c r="NLQ23" s="24"/>
      <c r="NLR23" s="20"/>
      <c r="NLS23" s="30"/>
      <c r="NLT23" s="31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9"/>
      <c r="NMF23" s="24"/>
      <c r="NMG23" s="24"/>
      <c r="NMH23" s="20"/>
      <c r="NMI23" s="30"/>
      <c r="NMJ23" s="31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9"/>
      <c r="NMV23" s="24"/>
      <c r="NMW23" s="24"/>
      <c r="NMX23" s="20"/>
      <c r="NMY23" s="30"/>
      <c r="NMZ23" s="31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9"/>
      <c r="NNL23" s="24"/>
      <c r="NNM23" s="24"/>
      <c r="NNN23" s="20"/>
      <c r="NNO23" s="30"/>
      <c r="NNP23" s="31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9"/>
      <c r="NOB23" s="24"/>
      <c r="NOC23" s="24"/>
      <c r="NOD23" s="20"/>
      <c r="NOE23" s="30"/>
      <c r="NOF23" s="31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9"/>
      <c r="NOR23" s="24"/>
      <c r="NOS23" s="24"/>
      <c r="NOT23" s="20"/>
      <c r="NOU23" s="30"/>
      <c r="NOV23" s="31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9"/>
      <c r="NPH23" s="24"/>
      <c r="NPI23" s="24"/>
      <c r="NPJ23" s="20"/>
      <c r="NPK23" s="30"/>
      <c r="NPL23" s="31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9"/>
      <c r="NPX23" s="24"/>
      <c r="NPY23" s="24"/>
      <c r="NPZ23" s="20"/>
      <c r="NQA23" s="30"/>
      <c r="NQB23" s="31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9"/>
      <c r="NQN23" s="24"/>
      <c r="NQO23" s="24"/>
      <c r="NQP23" s="20"/>
      <c r="NQQ23" s="30"/>
      <c r="NQR23" s="31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9"/>
      <c r="NRD23" s="24"/>
      <c r="NRE23" s="24"/>
      <c r="NRF23" s="20"/>
      <c r="NRG23" s="30"/>
      <c r="NRH23" s="31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9"/>
      <c r="NRT23" s="24"/>
      <c r="NRU23" s="24"/>
      <c r="NRV23" s="20"/>
      <c r="NRW23" s="30"/>
      <c r="NRX23" s="31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9"/>
      <c r="NSJ23" s="24"/>
      <c r="NSK23" s="24"/>
      <c r="NSL23" s="20"/>
      <c r="NSM23" s="30"/>
      <c r="NSN23" s="31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9"/>
      <c r="NSZ23" s="24"/>
      <c r="NTA23" s="24"/>
      <c r="NTB23" s="20"/>
      <c r="NTC23" s="30"/>
      <c r="NTD23" s="31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9"/>
      <c r="NTP23" s="24"/>
      <c r="NTQ23" s="24"/>
      <c r="NTR23" s="20"/>
      <c r="NTS23" s="30"/>
      <c r="NTT23" s="31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9"/>
      <c r="NUF23" s="24"/>
      <c r="NUG23" s="24"/>
      <c r="NUH23" s="20"/>
      <c r="NUI23" s="30"/>
      <c r="NUJ23" s="31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9"/>
      <c r="NUV23" s="24"/>
      <c r="NUW23" s="24"/>
      <c r="NUX23" s="20"/>
      <c r="NUY23" s="30"/>
      <c r="NUZ23" s="31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9"/>
      <c r="NVL23" s="24"/>
      <c r="NVM23" s="24"/>
      <c r="NVN23" s="20"/>
      <c r="NVO23" s="30"/>
      <c r="NVP23" s="31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9"/>
      <c r="NWB23" s="24"/>
      <c r="NWC23" s="24"/>
      <c r="NWD23" s="20"/>
      <c r="NWE23" s="30"/>
      <c r="NWF23" s="31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9"/>
      <c r="NWR23" s="24"/>
      <c r="NWS23" s="24"/>
      <c r="NWT23" s="20"/>
      <c r="NWU23" s="30"/>
      <c r="NWV23" s="31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9"/>
      <c r="NXH23" s="24"/>
      <c r="NXI23" s="24"/>
      <c r="NXJ23" s="20"/>
      <c r="NXK23" s="30"/>
      <c r="NXL23" s="31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9"/>
      <c r="NXX23" s="24"/>
      <c r="NXY23" s="24"/>
      <c r="NXZ23" s="20"/>
      <c r="NYA23" s="30"/>
      <c r="NYB23" s="31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9"/>
      <c r="NYN23" s="24"/>
      <c r="NYO23" s="24"/>
      <c r="NYP23" s="20"/>
      <c r="NYQ23" s="30"/>
      <c r="NYR23" s="31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9"/>
      <c r="NZD23" s="24"/>
      <c r="NZE23" s="24"/>
      <c r="NZF23" s="20"/>
      <c r="NZG23" s="30"/>
      <c r="NZH23" s="31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9"/>
      <c r="NZT23" s="24"/>
      <c r="NZU23" s="24"/>
      <c r="NZV23" s="20"/>
      <c r="NZW23" s="30"/>
      <c r="NZX23" s="31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9"/>
      <c r="OAJ23" s="24"/>
      <c r="OAK23" s="24"/>
      <c r="OAL23" s="20"/>
      <c r="OAM23" s="30"/>
      <c r="OAN23" s="31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9"/>
      <c r="OAZ23" s="24"/>
      <c r="OBA23" s="24"/>
      <c r="OBB23" s="20"/>
      <c r="OBC23" s="30"/>
      <c r="OBD23" s="31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9"/>
      <c r="OBP23" s="24"/>
      <c r="OBQ23" s="24"/>
      <c r="OBR23" s="20"/>
      <c r="OBS23" s="30"/>
      <c r="OBT23" s="31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9"/>
      <c r="OCF23" s="24"/>
      <c r="OCG23" s="24"/>
      <c r="OCH23" s="20"/>
      <c r="OCI23" s="30"/>
      <c r="OCJ23" s="31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9"/>
      <c r="OCV23" s="24"/>
      <c r="OCW23" s="24"/>
      <c r="OCX23" s="20"/>
      <c r="OCY23" s="30"/>
      <c r="OCZ23" s="31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9"/>
      <c r="ODL23" s="24"/>
      <c r="ODM23" s="24"/>
      <c r="ODN23" s="20"/>
      <c r="ODO23" s="30"/>
      <c r="ODP23" s="31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9"/>
      <c r="OEB23" s="24"/>
      <c r="OEC23" s="24"/>
      <c r="OED23" s="20"/>
      <c r="OEE23" s="30"/>
      <c r="OEF23" s="31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9"/>
      <c r="OER23" s="24"/>
      <c r="OES23" s="24"/>
      <c r="OET23" s="20"/>
      <c r="OEU23" s="30"/>
      <c r="OEV23" s="31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9"/>
      <c r="OFH23" s="24"/>
      <c r="OFI23" s="24"/>
      <c r="OFJ23" s="20"/>
      <c r="OFK23" s="30"/>
      <c r="OFL23" s="31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9"/>
      <c r="OFX23" s="24"/>
      <c r="OFY23" s="24"/>
      <c r="OFZ23" s="20"/>
      <c r="OGA23" s="30"/>
      <c r="OGB23" s="31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9"/>
      <c r="OGN23" s="24"/>
      <c r="OGO23" s="24"/>
      <c r="OGP23" s="20"/>
      <c r="OGQ23" s="30"/>
      <c r="OGR23" s="31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9"/>
      <c r="OHD23" s="24"/>
      <c r="OHE23" s="24"/>
      <c r="OHF23" s="20"/>
      <c r="OHG23" s="30"/>
      <c r="OHH23" s="31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9"/>
      <c r="OHT23" s="24"/>
      <c r="OHU23" s="24"/>
      <c r="OHV23" s="20"/>
      <c r="OHW23" s="30"/>
      <c r="OHX23" s="31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9"/>
      <c r="OIJ23" s="24"/>
      <c r="OIK23" s="24"/>
      <c r="OIL23" s="20"/>
      <c r="OIM23" s="30"/>
      <c r="OIN23" s="31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9"/>
      <c r="OIZ23" s="24"/>
      <c r="OJA23" s="24"/>
      <c r="OJB23" s="20"/>
      <c r="OJC23" s="30"/>
      <c r="OJD23" s="31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9"/>
      <c r="OJP23" s="24"/>
      <c r="OJQ23" s="24"/>
      <c r="OJR23" s="20"/>
      <c r="OJS23" s="30"/>
      <c r="OJT23" s="31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9"/>
      <c r="OKF23" s="24"/>
      <c r="OKG23" s="24"/>
      <c r="OKH23" s="20"/>
      <c r="OKI23" s="30"/>
      <c r="OKJ23" s="31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9"/>
      <c r="OKV23" s="24"/>
      <c r="OKW23" s="24"/>
      <c r="OKX23" s="20"/>
      <c r="OKY23" s="30"/>
      <c r="OKZ23" s="31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9"/>
      <c r="OLL23" s="24"/>
      <c r="OLM23" s="24"/>
      <c r="OLN23" s="20"/>
      <c r="OLO23" s="30"/>
      <c r="OLP23" s="31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9"/>
      <c r="OMB23" s="24"/>
      <c r="OMC23" s="24"/>
      <c r="OMD23" s="20"/>
      <c r="OME23" s="30"/>
      <c r="OMF23" s="31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9"/>
      <c r="OMR23" s="24"/>
      <c r="OMS23" s="24"/>
      <c r="OMT23" s="20"/>
      <c r="OMU23" s="30"/>
      <c r="OMV23" s="31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9"/>
      <c r="ONH23" s="24"/>
      <c r="ONI23" s="24"/>
      <c r="ONJ23" s="20"/>
      <c r="ONK23" s="30"/>
      <c r="ONL23" s="31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9"/>
      <c r="ONX23" s="24"/>
      <c r="ONY23" s="24"/>
      <c r="ONZ23" s="20"/>
      <c r="OOA23" s="30"/>
      <c r="OOB23" s="31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9"/>
      <c r="OON23" s="24"/>
      <c r="OOO23" s="24"/>
      <c r="OOP23" s="20"/>
      <c r="OOQ23" s="30"/>
      <c r="OOR23" s="31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9"/>
      <c r="OPD23" s="24"/>
      <c r="OPE23" s="24"/>
      <c r="OPF23" s="20"/>
      <c r="OPG23" s="30"/>
      <c r="OPH23" s="31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9"/>
      <c r="OPT23" s="24"/>
      <c r="OPU23" s="24"/>
      <c r="OPV23" s="20"/>
      <c r="OPW23" s="30"/>
      <c r="OPX23" s="31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9"/>
      <c r="OQJ23" s="24"/>
      <c r="OQK23" s="24"/>
      <c r="OQL23" s="20"/>
      <c r="OQM23" s="30"/>
      <c r="OQN23" s="31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9"/>
      <c r="OQZ23" s="24"/>
      <c r="ORA23" s="24"/>
      <c r="ORB23" s="20"/>
      <c r="ORC23" s="30"/>
      <c r="ORD23" s="31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9"/>
      <c r="ORP23" s="24"/>
      <c r="ORQ23" s="24"/>
      <c r="ORR23" s="20"/>
      <c r="ORS23" s="30"/>
      <c r="ORT23" s="31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9"/>
      <c r="OSF23" s="24"/>
      <c r="OSG23" s="24"/>
      <c r="OSH23" s="20"/>
      <c r="OSI23" s="30"/>
      <c r="OSJ23" s="31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9"/>
      <c r="OSV23" s="24"/>
      <c r="OSW23" s="24"/>
      <c r="OSX23" s="20"/>
      <c r="OSY23" s="30"/>
      <c r="OSZ23" s="31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9"/>
      <c r="OTL23" s="24"/>
      <c r="OTM23" s="24"/>
      <c r="OTN23" s="20"/>
      <c r="OTO23" s="30"/>
      <c r="OTP23" s="31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9"/>
      <c r="OUB23" s="24"/>
      <c r="OUC23" s="24"/>
      <c r="OUD23" s="20"/>
      <c r="OUE23" s="30"/>
      <c r="OUF23" s="31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9"/>
      <c r="OUR23" s="24"/>
      <c r="OUS23" s="24"/>
      <c r="OUT23" s="20"/>
      <c r="OUU23" s="30"/>
      <c r="OUV23" s="31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9"/>
      <c r="OVH23" s="24"/>
      <c r="OVI23" s="24"/>
      <c r="OVJ23" s="20"/>
      <c r="OVK23" s="30"/>
      <c r="OVL23" s="31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9"/>
      <c r="OVX23" s="24"/>
      <c r="OVY23" s="24"/>
      <c r="OVZ23" s="20"/>
      <c r="OWA23" s="30"/>
      <c r="OWB23" s="31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9"/>
      <c r="OWN23" s="24"/>
      <c r="OWO23" s="24"/>
      <c r="OWP23" s="20"/>
      <c r="OWQ23" s="30"/>
      <c r="OWR23" s="31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9"/>
      <c r="OXD23" s="24"/>
      <c r="OXE23" s="24"/>
      <c r="OXF23" s="20"/>
      <c r="OXG23" s="30"/>
      <c r="OXH23" s="31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9"/>
      <c r="OXT23" s="24"/>
      <c r="OXU23" s="24"/>
      <c r="OXV23" s="20"/>
      <c r="OXW23" s="30"/>
      <c r="OXX23" s="31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9"/>
      <c r="OYJ23" s="24"/>
      <c r="OYK23" s="24"/>
      <c r="OYL23" s="20"/>
      <c r="OYM23" s="30"/>
      <c r="OYN23" s="31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9"/>
      <c r="OYZ23" s="24"/>
      <c r="OZA23" s="24"/>
      <c r="OZB23" s="20"/>
      <c r="OZC23" s="30"/>
      <c r="OZD23" s="31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9"/>
      <c r="OZP23" s="24"/>
      <c r="OZQ23" s="24"/>
      <c r="OZR23" s="20"/>
      <c r="OZS23" s="30"/>
      <c r="OZT23" s="31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9"/>
      <c r="PAF23" s="24"/>
      <c r="PAG23" s="24"/>
      <c r="PAH23" s="20"/>
      <c r="PAI23" s="30"/>
      <c r="PAJ23" s="31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9"/>
      <c r="PAV23" s="24"/>
      <c r="PAW23" s="24"/>
      <c r="PAX23" s="20"/>
      <c r="PAY23" s="30"/>
      <c r="PAZ23" s="31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9"/>
      <c r="PBL23" s="24"/>
      <c r="PBM23" s="24"/>
      <c r="PBN23" s="20"/>
      <c r="PBO23" s="30"/>
      <c r="PBP23" s="31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9"/>
      <c r="PCB23" s="24"/>
      <c r="PCC23" s="24"/>
      <c r="PCD23" s="20"/>
      <c r="PCE23" s="30"/>
      <c r="PCF23" s="31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9"/>
      <c r="PCR23" s="24"/>
      <c r="PCS23" s="24"/>
      <c r="PCT23" s="20"/>
      <c r="PCU23" s="30"/>
      <c r="PCV23" s="31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9"/>
      <c r="PDH23" s="24"/>
      <c r="PDI23" s="24"/>
      <c r="PDJ23" s="20"/>
      <c r="PDK23" s="30"/>
      <c r="PDL23" s="31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9"/>
      <c r="PDX23" s="24"/>
      <c r="PDY23" s="24"/>
      <c r="PDZ23" s="20"/>
      <c r="PEA23" s="30"/>
      <c r="PEB23" s="31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9"/>
      <c r="PEN23" s="24"/>
      <c r="PEO23" s="24"/>
      <c r="PEP23" s="20"/>
      <c r="PEQ23" s="30"/>
      <c r="PER23" s="31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9"/>
      <c r="PFD23" s="24"/>
      <c r="PFE23" s="24"/>
      <c r="PFF23" s="20"/>
      <c r="PFG23" s="30"/>
      <c r="PFH23" s="31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9"/>
      <c r="PFT23" s="24"/>
      <c r="PFU23" s="24"/>
      <c r="PFV23" s="20"/>
      <c r="PFW23" s="30"/>
      <c r="PFX23" s="31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9"/>
      <c r="PGJ23" s="24"/>
      <c r="PGK23" s="24"/>
      <c r="PGL23" s="20"/>
      <c r="PGM23" s="30"/>
      <c r="PGN23" s="31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9"/>
      <c r="PGZ23" s="24"/>
      <c r="PHA23" s="24"/>
      <c r="PHB23" s="20"/>
      <c r="PHC23" s="30"/>
      <c r="PHD23" s="31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9"/>
      <c r="PHP23" s="24"/>
      <c r="PHQ23" s="24"/>
      <c r="PHR23" s="20"/>
      <c r="PHS23" s="30"/>
      <c r="PHT23" s="31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9"/>
      <c r="PIF23" s="24"/>
      <c r="PIG23" s="24"/>
      <c r="PIH23" s="20"/>
      <c r="PII23" s="30"/>
      <c r="PIJ23" s="31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9"/>
      <c r="PIV23" s="24"/>
      <c r="PIW23" s="24"/>
      <c r="PIX23" s="20"/>
      <c r="PIY23" s="30"/>
      <c r="PIZ23" s="31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9"/>
      <c r="PJL23" s="24"/>
      <c r="PJM23" s="24"/>
      <c r="PJN23" s="20"/>
      <c r="PJO23" s="30"/>
      <c r="PJP23" s="31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9"/>
      <c r="PKB23" s="24"/>
      <c r="PKC23" s="24"/>
      <c r="PKD23" s="20"/>
      <c r="PKE23" s="30"/>
      <c r="PKF23" s="31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9"/>
      <c r="PKR23" s="24"/>
      <c r="PKS23" s="24"/>
      <c r="PKT23" s="20"/>
      <c r="PKU23" s="30"/>
      <c r="PKV23" s="31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9"/>
      <c r="PLH23" s="24"/>
      <c r="PLI23" s="24"/>
      <c r="PLJ23" s="20"/>
      <c r="PLK23" s="30"/>
      <c r="PLL23" s="31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9"/>
      <c r="PLX23" s="24"/>
      <c r="PLY23" s="24"/>
      <c r="PLZ23" s="20"/>
      <c r="PMA23" s="30"/>
      <c r="PMB23" s="31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9"/>
      <c r="PMN23" s="24"/>
      <c r="PMO23" s="24"/>
      <c r="PMP23" s="20"/>
      <c r="PMQ23" s="30"/>
      <c r="PMR23" s="31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9"/>
      <c r="PND23" s="24"/>
      <c r="PNE23" s="24"/>
      <c r="PNF23" s="20"/>
      <c r="PNG23" s="30"/>
      <c r="PNH23" s="31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9"/>
      <c r="PNT23" s="24"/>
      <c r="PNU23" s="24"/>
      <c r="PNV23" s="20"/>
      <c r="PNW23" s="30"/>
      <c r="PNX23" s="31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9"/>
      <c r="POJ23" s="24"/>
      <c r="POK23" s="24"/>
      <c r="POL23" s="20"/>
      <c r="POM23" s="30"/>
      <c r="PON23" s="31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9"/>
      <c r="POZ23" s="24"/>
      <c r="PPA23" s="24"/>
      <c r="PPB23" s="20"/>
      <c r="PPC23" s="30"/>
      <c r="PPD23" s="31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9"/>
      <c r="PPP23" s="24"/>
      <c r="PPQ23" s="24"/>
      <c r="PPR23" s="20"/>
      <c r="PPS23" s="30"/>
      <c r="PPT23" s="31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9"/>
      <c r="PQF23" s="24"/>
      <c r="PQG23" s="24"/>
      <c r="PQH23" s="20"/>
      <c r="PQI23" s="30"/>
      <c r="PQJ23" s="31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9"/>
      <c r="PQV23" s="24"/>
      <c r="PQW23" s="24"/>
      <c r="PQX23" s="20"/>
      <c r="PQY23" s="30"/>
      <c r="PQZ23" s="31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9"/>
      <c r="PRL23" s="24"/>
      <c r="PRM23" s="24"/>
      <c r="PRN23" s="20"/>
      <c r="PRO23" s="30"/>
      <c r="PRP23" s="31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9"/>
      <c r="PSB23" s="24"/>
      <c r="PSC23" s="24"/>
      <c r="PSD23" s="20"/>
      <c r="PSE23" s="30"/>
      <c r="PSF23" s="31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9"/>
      <c r="PSR23" s="24"/>
      <c r="PSS23" s="24"/>
      <c r="PST23" s="20"/>
      <c r="PSU23" s="30"/>
      <c r="PSV23" s="31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9"/>
      <c r="PTH23" s="24"/>
      <c r="PTI23" s="24"/>
      <c r="PTJ23" s="20"/>
      <c r="PTK23" s="30"/>
      <c r="PTL23" s="31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9"/>
      <c r="PTX23" s="24"/>
      <c r="PTY23" s="24"/>
      <c r="PTZ23" s="20"/>
      <c r="PUA23" s="30"/>
      <c r="PUB23" s="31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9"/>
      <c r="PUN23" s="24"/>
      <c r="PUO23" s="24"/>
      <c r="PUP23" s="20"/>
      <c r="PUQ23" s="30"/>
      <c r="PUR23" s="31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9"/>
      <c r="PVD23" s="24"/>
      <c r="PVE23" s="24"/>
      <c r="PVF23" s="20"/>
      <c r="PVG23" s="30"/>
      <c r="PVH23" s="31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9"/>
      <c r="PVT23" s="24"/>
      <c r="PVU23" s="24"/>
      <c r="PVV23" s="20"/>
      <c r="PVW23" s="30"/>
      <c r="PVX23" s="31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9"/>
      <c r="PWJ23" s="24"/>
      <c r="PWK23" s="24"/>
      <c r="PWL23" s="20"/>
      <c r="PWM23" s="30"/>
      <c r="PWN23" s="31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9"/>
      <c r="PWZ23" s="24"/>
      <c r="PXA23" s="24"/>
      <c r="PXB23" s="20"/>
      <c r="PXC23" s="30"/>
      <c r="PXD23" s="31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9"/>
      <c r="PXP23" s="24"/>
      <c r="PXQ23" s="24"/>
      <c r="PXR23" s="20"/>
      <c r="PXS23" s="30"/>
      <c r="PXT23" s="31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9"/>
      <c r="PYF23" s="24"/>
      <c r="PYG23" s="24"/>
      <c r="PYH23" s="20"/>
      <c r="PYI23" s="30"/>
      <c r="PYJ23" s="31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9"/>
      <c r="PYV23" s="24"/>
      <c r="PYW23" s="24"/>
      <c r="PYX23" s="20"/>
      <c r="PYY23" s="30"/>
      <c r="PYZ23" s="31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9"/>
      <c r="PZL23" s="24"/>
      <c r="PZM23" s="24"/>
      <c r="PZN23" s="20"/>
      <c r="PZO23" s="30"/>
      <c r="PZP23" s="31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9"/>
      <c r="QAB23" s="24"/>
      <c r="QAC23" s="24"/>
      <c r="QAD23" s="20"/>
      <c r="QAE23" s="30"/>
      <c r="QAF23" s="31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9"/>
      <c r="QAR23" s="24"/>
      <c r="QAS23" s="24"/>
      <c r="QAT23" s="20"/>
      <c r="QAU23" s="30"/>
      <c r="QAV23" s="31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9"/>
      <c r="QBH23" s="24"/>
      <c r="QBI23" s="24"/>
      <c r="QBJ23" s="20"/>
      <c r="QBK23" s="30"/>
      <c r="QBL23" s="31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9"/>
      <c r="QBX23" s="24"/>
      <c r="QBY23" s="24"/>
      <c r="QBZ23" s="20"/>
      <c r="QCA23" s="30"/>
      <c r="QCB23" s="31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9"/>
      <c r="QCN23" s="24"/>
      <c r="QCO23" s="24"/>
      <c r="QCP23" s="20"/>
      <c r="QCQ23" s="30"/>
      <c r="QCR23" s="31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9"/>
      <c r="QDD23" s="24"/>
      <c r="QDE23" s="24"/>
      <c r="QDF23" s="20"/>
      <c r="QDG23" s="30"/>
      <c r="QDH23" s="31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9"/>
      <c r="QDT23" s="24"/>
      <c r="QDU23" s="24"/>
      <c r="QDV23" s="20"/>
      <c r="QDW23" s="30"/>
      <c r="QDX23" s="31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9"/>
      <c r="QEJ23" s="24"/>
      <c r="QEK23" s="24"/>
      <c r="QEL23" s="20"/>
      <c r="QEM23" s="30"/>
      <c r="QEN23" s="31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9"/>
      <c r="QEZ23" s="24"/>
      <c r="QFA23" s="24"/>
      <c r="QFB23" s="20"/>
      <c r="QFC23" s="30"/>
      <c r="QFD23" s="31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9"/>
      <c r="QFP23" s="24"/>
      <c r="QFQ23" s="24"/>
      <c r="QFR23" s="20"/>
      <c r="QFS23" s="30"/>
      <c r="QFT23" s="31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9"/>
      <c r="QGF23" s="24"/>
      <c r="QGG23" s="24"/>
      <c r="QGH23" s="20"/>
      <c r="QGI23" s="30"/>
      <c r="QGJ23" s="31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9"/>
      <c r="QGV23" s="24"/>
      <c r="QGW23" s="24"/>
      <c r="QGX23" s="20"/>
      <c r="QGY23" s="30"/>
      <c r="QGZ23" s="31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9"/>
      <c r="QHL23" s="24"/>
      <c r="QHM23" s="24"/>
      <c r="QHN23" s="20"/>
      <c r="QHO23" s="30"/>
      <c r="QHP23" s="31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9"/>
      <c r="QIB23" s="24"/>
      <c r="QIC23" s="24"/>
      <c r="QID23" s="20"/>
      <c r="QIE23" s="30"/>
      <c r="QIF23" s="31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9"/>
      <c r="QIR23" s="24"/>
      <c r="QIS23" s="24"/>
      <c r="QIT23" s="20"/>
      <c r="QIU23" s="30"/>
      <c r="QIV23" s="31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9"/>
      <c r="QJH23" s="24"/>
      <c r="QJI23" s="24"/>
      <c r="QJJ23" s="20"/>
      <c r="QJK23" s="30"/>
      <c r="QJL23" s="31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9"/>
      <c r="QJX23" s="24"/>
      <c r="QJY23" s="24"/>
      <c r="QJZ23" s="20"/>
      <c r="QKA23" s="30"/>
      <c r="QKB23" s="31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9"/>
      <c r="QKN23" s="24"/>
      <c r="QKO23" s="24"/>
      <c r="QKP23" s="20"/>
      <c r="QKQ23" s="30"/>
      <c r="QKR23" s="31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9"/>
      <c r="QLD23" s="24"/>
      <c r="QLE23" s="24"/>
      <c r="QLF23" s="20"/>
      <c r="QLG23" s="30"/>
      <c r="QLH23" s="31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9"/>
      <c r="QLT23" s="24"/>
      <c r="QLU23" s="24"/>
      <c r="QLV23" s="20"/>
      <c r="QLW23" s="30"/>
      <c r="QLX23" s="31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9"/>
      <c r="QMJ23" s="24"/>
      <c r="QMK23" s="24"/>
      <c r="QML23" s="20"/>
      <c r="QMM23" s="30"/>
      <c r="QMN23" s="31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9"/>
      <c r="QMZ23" s="24"/>
      <c r="QNA23" s="24"/>
      <c r="QNB23" s="20"/>
      <c r="QNC23" s="30"/>
      <c r="QND23" s="31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9"/>
      <c r="QNP23" s="24"/>
      <c r="QNQ23" s="24"/>
      <c r="QNR23" s="20"/>
      <c r="QNS23" s="30"/>
      <c r="QNT23" s="31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9"/>
      <c r="QOF23" s="24"/>
      <c r="QOG23" s="24"/>
      <c r="QOH23" s="20"/>
      <c r="QOI23" s="30"/>
      <c r="QOJ23" s="31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9"/>
      <c r="QOV23" s="24"/>
      <c r="QOW23" s="24"/>
      <c r="QOX23" s="20"/>
      <c r="QOY23" s="30"/>
      <c r="QOZ23" s="31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9"/>
      <c r="QPL23" s="24"/>
      <c r="QPM23" s="24"/>
      <c r="QPN23" s="20"/>
      <c r="QPO23" s="30"/>
      <c r="QPP23" s="31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9"/>
      <c r="QQB23" s="24"/>
      <c r="QQC23" s="24"/>
      <c r="QQD23" s="20"/>
      <c r="QQE23" s="30"/>
      <c r="QQF23" s="31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9"/>
      <c r="QQR23" s="24"/>
      <c r="QQS23" s="24"/>
      <c r="QQT23" s="20"/>
      <c r="QQU23" s="30"/>
      <c r="QQV23" s="31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9"/>
      <c r="QRH23" s="24"/>
      <c r="QRI23" s="24"/>
      <c r="QRJ23" s="20"/>
      <c r="QRK23" s="30"/>
      <c r="QRL23" s="31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9"/>
      <c r="QRX23" s="24"/>
      <c r="QRY23" s="24"/>
      <c r="QRZ23" s="20"/>
      <c r="QSA23" s="30"/>
      <c r="QSB23" s="31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9"/>
      <c r="QSN23" s="24"/>
      <c r="QSO23" s="24"/>
      <c r="QSP23" s="20"/>
      <c r="QSQ23" s="30"/>
      <c r="QSR23" s="31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9"/>
      <c r="QTD23" s="24"/>
      <c r="QTE23" s="24"/>
      <c r="QTF23" s="20"/>
      <c r="QTG23" s="30"/>
      <c r="QTH23" s="31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9"/>
      <c r="QTT23" s="24"/>
      <c r="QTU23" s="24"/>
      <c r="QTV23" s="20"/>
      <c r="QTW23" s="30"/>
      <c r="QTX23" s="31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9"/>
      <c r="QUJ23" s="24"/>
      <c r="QUK23" s="24"/>
      <c r="QUL23" s="20"/>
      <c r="QUM23" s="30"/>
      <c r="QUN23" s="31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9"/>
      <c r="QUZ23" s="24"/>
      <c r="QVA23" s="24"/>
      <c r="QVB23" s="20"/>
      <c r="QVC23" s="30"/>
      <c r="QVD23" s="31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9"/>
      <c r="QVP23" s="24"/>
      <c r="QVQ23" s="24"/>
      <c r="QVR23" s="20"/>
      <c r="QVS23" s="30"/>
      <c r="QVT23" s="31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9"/>
      <c r="QWF23" s="24"/>
      <c r="QWG23" s="24"/>
      <c r="QWH23" s="20"/>
      <c r="QWI23" s="30"/>
      <c r="QWJ23" s="31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9"/>
      <c r="QWV23" s="24"/>
      <c r="QWW23" s="24"/>
      <c r="QWX23" s="20"/>
      <c r="QWY23" s="30"/>
      <c r="QWZ23" s="31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9"/>
      <c r="QXL23" s="24"/>
      <c r="QXM23" s="24"/>
      <c r="QXN23" s="20"/>
      <c r="QXO23" s="30"/>
      <c r="QXP23" s="31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9"/>
      <c r="QYB23" s="24"/>
      <c r="QYC23" s="24"/>
      <c r="QYD23" s="20"/>
      <c r="QYE23" s="30"/>
      <c r="QYF23" s="31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9"/>
      <c r="QYR23" s="24"/>
      <c r="QYS23" s="24"/>
      <c r="QYT23" s="20"/>
      <c r="QYU23" s="30"/>
      <c r="QYV23" s="31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9"/>
      <c r="QZH23" s="24"/>
      <c r="QZI23" s="24"/>
      <c r="QZJ23" s="20"/>
      <c r="QZK23" s="30"/>
      <c r="QZL23" s="31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9"/>
      <c r="QZX23" s="24"/>
      <c r="QZY23" s="24"/>
      <c r="QZZ23" s="20"/>
      <c r="RAA23" s="30"/>
      <c r="RAB23" s="31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9"/>
      <c r="RAN23" s="24"/>
      <c r="RAO23" s="24"/>
      <c r="RAP23" s="20"/>
      <c r="RAQ23" s="30"/>
      <c r="RAR23" s="31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9"/>
      <c r="RBD23" s="24"/>
      <c r="RBE23" s="24"/>
      <c r="RBF23" s="20"/>
      <c r="RBG23" s="30"/>
      <c r="RBH23" s="31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9"/>
      <c r="RBT23" s="24"/>
      <c r="RBU23" s="24"/>
      <c r="RBV23" s="20"/>
      <c r="RBW23" s="30"/>
      <c r="RBX23" s="31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9"/>
      <c r="RCJ23" s="24"/>
      <c r="RCK23" s="24"/>
      <c r="RCL23" s="20"/>
      <c r="RCM23" s="30"/>
      <c r="RCN23" s="31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9"/>
      <c r="RCZ23" s="24"/>
      <c r="RDA23" s="24"/>
      <c r="RDB23" s="20"/>
      <c r="RDC23" s="30"/>
      <c r="RDD23" s="31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9"/>
      <c r="RDP23" s="24"/>
      <c r="RDQ23" s="24"/>
      <c r="RDR23" s="20"/>
      <c r="RDS23" s="30"/>
      <c r="RDT23" s="31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9"/>
      <c r="REF23" s="24"/>
      <c r="REG23" s="24"/>
      <c r="REH23" s="20"/>
      <c r="REI23" s="30"/>
      <c r="REJ23" s="31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9"/>
      <c r="REV23" s="24"/>
      <c r="REW23" s="24"/>
      <c r="REX23" s="20"/>
      <c r="REY23" s="30"/>
      <c r="REZ23" s="31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9"/>
      <c r="RFL23" s="24"/>
      <c r="RFM23" s="24"/>
      <c r="RFN23" s="20"/>
      <c r="RFO23" s="30"/>
      <c r="RFP23" s="31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9"/>
      <c r="RGB23" s="24"/>
      <c r="RGC23" s="24"/>
      <c r="RGD23" s="20"/>
      <c r="RGE23" s="30"/>
      <c r="RGF23" s="31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9"/>
      <c r="RGR23" s="24"/>
      <c r="RGS23" s="24"/>
      <c r="RGT23" s="20"/>
      <c r="RGU23" s="30"/>
      <c r="RGV23" s="31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9"/>
      <c r="RHH23" s="24"/>
      <c r="RHI23" s="24"/>
      <c r="RHJ23" s="20"/>
      <c r="RHK23" s="30"/>
      <c r="RHL23" s="31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9"/>
      <c r="RHX23" s="24"/>
      <c r="RHY23" s="24"/>
      <c r="RHZ23" s="20"/>
      <c r="RIA23" s="30"/>
      <c r="RIB23" s="31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9"/>
      <c r="RIN23" s="24"/>
      <c r="RIO23" s="24"/>
      <c r="RIP23" s="20"/>
      <c r="RIQ23" s="30"/>
      <c r="RIR23" s="31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9"/>
      <c r="RJD23" s="24"/>
      <c r="RJE23" s="24"/>
      <c r="RJF23" s="20"/>
      <c r="RJG23" s="30"/>
      <c r="RJH23" s="31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9"/>
      <c r="RJT23" s="24"/>
      <c r="RJU23" s="24"/>
      <c r="RJV23" s="20"/>
      <c r="RJW23" s="30"/>
      <c r="RJX23" s="31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9"/>
      <c r="RKJ23" s="24"/>
      <c r="RKK23" s="24"/>
      <c r="RKL23" s="20"/>
      <c r="RKM23" s="30"/>
      <c r="RKN23" s="31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9"/>
      <c r="RKZ23" s="24"/>
      <c r="RLA23" s="24"/>
      <c r="RLB23" s="20"/>
      <c r="RLC23" s="30"/>
      <c r="RLD23" s="31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9"/>
      <c r="RLP23" s="24"/>
      <c r="RLQ23" s="24"/>
      <c r="RLR23" s="20"/>
      <c r="RLS23" s="30"/>
      <c r="RLT23" s="31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9"/>
      <c r="RMF23" s="24"/>
      <c r="RMG23" s="24"/>
      <c r="RMH23" s="20"/>
      <c r="RMI23" s="30"/>
      <c r="RMJ23" s="31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9"/>
      <c r="RMV23" s="24"/>
      <c r="RMW23" s="24"/>
      <c r="RMX23" s="20"/>
      <c r="RMY23" s="30"/>
      <c r="RMZ23" s="31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9"/>
      <c r="RNL23" s="24"/>
      <c r="RNM23" s="24"/>
      <c r="RNN23" s="20"/>
      <c r="RNO23" s="30"/>
      <c r="RNP23" s="31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9"/>
      <c r="ROB23" s="24"/>
      <c r="ROC23" s="24"/>
      <c r="ROD23" s="20"/>
      <c r="ROE23" s="30"/>
      <c r="ROF23" s="31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9"/>
      <c r="ROR23" s="24"/>
      <c r="ROS23" s="24"/>
      <c r="ROT23" s="20"/>
      <c r="ROU23" s="30"/>
      <c r="ROV23" s="31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9"/>
      <c r="RPH23" s="24"/>
      <c r="RPI23" s="24"/>
      <c r="RPJ23" s="20"/>
      <c r="RPK23" s="30"/>
      <c r="RPL23" s="31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9"/>
      <c r="RPX23" s="24"/>
      <c r="RPY23" s="24"/>
      <c r="RPZ23" s="20"/>
      <c r="RQA23" s="30"/>
      <c r="RQB23" s="31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9"/>
      <c r="RQN23" s="24"/>
      <c r="RQO23" s="24"/>
      <c r="RQP23" s="20"/>
      <c r="RQQ23" s="30"/>
      <c r="RQR23" s="31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9"/>
      <c r="RRD23" s="24"/>
      <c r="RRE23" s="24"/>
      <c r="RRF23" s="20"/>
      <c r="RRG23" s="30"/>
      <c r="RRH23" s="31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9"/>
      <c r="RRT23" s="24"/>
      <c r="RRU23" s="24"/>
      <c r="RRV23" s="20"/>
      <c r="RRW23" s="30"/>
      <c r="RRX23" s="31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9"/>
      <c r="RSJ23" s="24"/>
      <c r="RSK23" s="24"/>
      <c r="RSL23" s="20"/>
      <c r="RSM23" s="30"/>
      <c r="RSN23" s="31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9"/>
      <c r="RSZ23" s="24"/>
      <c r="RTA23" s="24"/>
      <c r="RTB23" s="20"/>
      <c r="RTC23" s="30"/>
      <c r="RTD23" s="31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9"/>
      <c r="RTP23" s="24"/>
      <c r="RTQ23" s="24"/>
      <c r="RTR23" s="20"/>
      <c r="RTS23" s="30"/>
      <c r="RTT23" s="31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9"/>
      <c r="RUF23" s="24"/>
      <c r="RUG23" s="24"/>
      <c r="RUH23" s="20"/>
      <c r="RUI23" s="30"/>
      <c r="RUJ23" s="31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9"/>
      <c r="RUV23" s="24"/>
      <c r="RUW23" s="24"/>
      <c r="RUX23" s="20"/>
      <c r="RUY23" s="30"/>
      <c r="RUZ23" s="31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9"/>
      <c r="RVL23" s="24"/>
      <c r="RVM23" s="24"/>
      <c r="RVN23" s="20"/>
      <c r="RVO23" s="30"/>
      <c r="RVP23" s="31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9"/>
      <c r="RWB23" s="24"/>
      <c r="RWC23" s="24"/>
      <c r="RWD23" s="20"/>
      <c r="RWE23" s="30"/>
      <c r="RWF23" s="31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9"/>
      <c r="RWR23" s="24"/>
      <c r="RWS23" s="24"/>
      <c r="RWT23" s="20"/>
      <c r="RWU23" s="30"/>
      <c r="RWV23" s="31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9"/>
      <c r="RXH23" s="24"/>
      <c r="RXI23" s="24"/>
      <c r="RXJ23" s="20"/>
      <c r="RXK23" s="30"/>
      <c r="RXL23" s="31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9"/>
      <c r="RXX23" s="24"/>
      <c r="RXY23" s="24"/>
      <c r="RXZ23" s="20"/>
      <c r="RYA23" s="30"/>
      <c r="RYB23" s="31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9"/>
      <c r="RYN23" s="24"/>
      <c r="RYO23" s="24"/>
      <c r="RYP23" s="20"/>
      <c r="RYQ23" s="30"/>
      <c r="RYR23" s="31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9"/>
      <c r="RZD23" s="24"/>
      <c r="RZE23" s="24"/>
      <c r="RZF23" s="20"/>
      <c r="RZG23" s="30"/>
      <c r="RZH23" s="31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9"/>
      <c r="RZT23" s="24"/>
      <c r="RZU23" s="24"/>
      <c r="RZV23" s="20"/>
      <c r="RZW23" s="30"/>
      <c r="RZX23" s="31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9"/>
      <c r="SAJ23" s="24"/>
      <c r="SAK23" s="24"/>
      <c r="SAL23" s="20"/>
      <c r="SAM23" s="30"/>
      <c r="SAN23" s="31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9"/>
      <c r="SAZ23" s="24"/>
      <c r="SBA23" s="24"/>
      <c r="SBB23" s="20"/>
      <c r="SBC23" s="30"/>
      <c r="SBD23" s="31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9"/>
      <c r="SBP23" s="24"/>
      <c r="SBQ23" s="24"/>
      <c r="SBR23" s="20"/>
      <c r="SBS23" s="30"/>
      <c r="SBT23" s="31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9"/>
      <c r="SCF23" s="24"/>
      <c r="SCG23" s="24"/>
      <c r="SCH23" s="20"/>
      <c r="SCI23" s="30"/>
      <c r="SCJ23" s="31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9"/>
      <c r="SCV23" s="24"/>
      <c r="SCW23" s="24"/>
      <c r="SCX23" s="20"/>
      <c r="SCY23" s="30"/>
      <c r="SCZ23" s="31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9"/>
      <c r="SDL23" s="24"/>
      <c r="SDM23" s="24"/>
      <c r="SDN23" s="20"/>
      <c r="SDO23" s="30"/>
      <c r="SDP23" s="31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9"/>
      <c r="SEB23" s="24"/>
      <c r="SEC23" s="24"/>
      <c r="SED23" s="20"/>
      <c r="SEE23" s="30"/>
      <c r="SEF23" s="31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9"/>
      <c r="SER23" s="24"/>
      <c r="SES23" s="24"/>
      <c r="SET23" s="20"/>
      <c r="SEU23" s="30"/>
      <c r="SEV23" s="31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9"/>
      <c r="SFH23" s="24"/>
      <c r="SFI23" s="24"/>
      <c r="SFJ23" s="20"/>
      <c r="SFK23" s="30"/>
      <c r="SFL23" s="31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9"/>
      <c r="SFX23" s="24"/>
      <c r="SFY23" s="24"/>
      <c r="SFZ23" s="20"/>
      <c r="SGA23" s="30"/>
      <c r="SGB23" s="31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9"/>
      <c r="SGN23" s="24"/>
      <c r="SGO23" s="24"/>
      <c r="SGP23" s="20"/>
      <c r="SGQ23" s="30"/>
      <c r="SGR23" s="31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9"/>
      <c r="SHD23" s="24"/>
      <c r="SHE23" s="24"/>
      <c r="SHF23" s="20"/>
      <c r="SHG23" s="30"/>
      <c r="SHH23" s="31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9"/>
      <c r="SHT23" s="24"/>
      <c r="SHU23" s="24"/>
      <c r="SHV23" s="20"/>
      <c r="SHW23" s="30"/>
      <c r="SHX23" s="31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9"/>
      <c r="SIJ23" s="24"/>
      <c r="SIK23" s="24"/>
      <c r="SIL23" s="20"/>
      <c r="SIM23" s="30"/>
      <c r="SIN23" s="31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9"/>
      <c r="SIZ23" s="24"/>
      <c r="SJA23" s="24"/>
      <c r="SJB23" s="20"/>
      <c r="SJC23" s="30"/>
      <c r="SJD23" s="31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9"/>
      <c r="SJP23" s="24"/>
      <c r="SJQ23" s="24"/>
      <c r="SJR23" s="20"/>
      <c r="SJS23" s="30"/>
      <c r="SJT23" s="31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9"/>
      <c r="SKF23" s="24"/>
      <c r="SKG23" s="24"/>
      <c r="SKH23" s="20"/>
      <c r="SKI23" s="30"/>
      <c r="SKJ23" s="31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9"/>
      <c r="SKV23" s="24"/>
      <c r="SKW23" s="24"/>
      <c r="SKX23" s="20"/>
      <c r="SKY23" s="30"/>
      <c r="SKZ23" s="31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9"/>
      <c r="SLL23" s="24"/>
      <c r="SLM23" s="24"/>
      <c r="SLN23" s="20"/>
      <c r="SLO23" s="30"/>
      <c r="SLP23" s="31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9"/>
      <c r="SMB23" s="24"/>
      <c r="SMC23" s="24"/>
      <c r="SMD23" s="20"/>
      <c r="SME23" s="30"/>
      <c r="SMF23" s="31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9"/>
      <c r="SMR23" s="24"/>
      <c r="SMS23" s="24"/>
      <c r="SMT23" s="20"/>
      <c r="SMU23" s="30"/>
      <c r="SMV23" s="31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9"/>
      <c r="SNH23" s="24"/>
      <c r="SNI23" s="24"/>
      <c r="SNJ23" s="20"/>
      <c r="SNK23" s="30"/>
      <c r="SNL23" s="31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9"/>
      <c r="SNX23" s="24"/>
      <c r="SNY23" s="24"/>
      <c r="SNZ23" s="20"/>
      <c r="SOA23" s="30"/>
      <c r="SOB23" s="31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9"/>
      <c r="SON23" s="24"/>
      <c r="SOO23" s="24"/>
      <c r="SOP23" s="20"/>
      <c r="SOQ23" s="30"/>
      <c r="SOR23" s="31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9"/>
      <c r="SPD23" s="24"/>
      <c r="SPE23" s="24"/>
      <c r="SPF23" s="20"/>
      <c r="SPG23" s="30"/>
      <c r="SPH23" s="31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9"/>
      <c r="SPT23" s="24"/>
      <c r="SPU23" s="24"/>
      <c r="SPV23" s="20"/>
      <c r="SPW23" s="30"/>
      <c r="SPX23" s="31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9"/>
      <c r="SQJ23" s="24"/>
      <c r="SQK23" s="24"/>
      <c r="SQL23" s="20"/>
      <c r="SQM23" s="30"/>
      <c r="SQN23" s="31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9"/>
      <c r="SQZ23" s="24"/>
      <c r="SRA23" s="24"/>
      <c r="SRB23" s="20"/>
      <c r="SRC23" s="30"/>
      <c r="SRD23" s="31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9"/>
      <c r="SRP23" s="24"/>
      <c r="SRQ23" s="24"/>
      <c r="SRR23" s="20"/>
      <c r="SRS23" s="30"/>
      <c r="SRT23" s="31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9"/>
      <c r="SSF23" s="24"/>
      <c r="SSG23" s="24"/>
      <c r="SSH23" s="20"/>
      <c r="SSI23" s="30"/>
      <c r="SSJ23" s="31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9"/>
      <c r="SSV23" s="24"/>
      <c r="SSW23" s="24"/>
      <c r="SSX23" s="20"/>
      <c r="SSY23" s="30"/>
      <c r="SSZ23" s="31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9"/>
      <c r="STL23" s="24"/>
      <c r="STM23" s="24"/>
      <c r="STN23" s="20"/>
      <c r="STO23" s="30"/>
      <c r="STP23" s="31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9"/>
      <c r="SUB23" s="24"/>
      <c r="SUC23" s="24"/>
      <c r="SUD23" s="20"/>
      <c r="SUE23" s="30"/>
      <c r="SUF23" s="31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9"/>
      <c r="SUR23" s="24"/>
      <c r="SUS23" s="24"/>
      <c r="SUT23" s="20"/>
      <c r="SUU23" s="30"/>
      <c r="SUV23" s="31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9"/>
      <c r="SVH23" s="24"/>
      <c r="SVI23" s="24"/>
      <c r="SVJ23" s="20"/>
      <c r="SVK23" s="30"/>
      <c r="SVL23" s="31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9"/>
      <c r="SVX23" s="24"/>
      <c r="SVY23" s="24"/>
      <c r="SVZ23" s="20"/>
      <c r="SWA23" s="30"/>
      <c r="SWB23" s="31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9"/>
      <c r="SWN23" s="24"/>
      <c r="SWO23" s="24"/>
      <c r="SWP23" s="20"/>
      <c r="SWQ23" s="30"/>
      <c r="SWR23" s="31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9"/>
      <c r="SXD23" s="24"/>
      <c r="SXE23" s="24"/>
      <c r="SXF23" s="20"/>
      <c r="SXG23" s="30"/>
      <c r="SXH23" s="31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9"/>
      <c r="SXT23" s="24"/>
      <c r="SXU23" s="24"/>
      <c r="SXV23" s="20"/>
      <c r="SXW23" s="30"/>
      <c r="SXX23" s="31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9"/>
      <c r="SYJ23" s="24"/>
      <c r="SYK23" s="24"/>
      <c r="SYL23" s="20"/>
      <c r="SYM23" s="30"/>
      <c r="SYN23" s="31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9"/>
      <c r="SYZ23" s="24"/>
      <c r="SZA23" s="24"/>
      <c r="SZB23" s="20"/>
      <c r="SZC23" s="30"/>
      <c r="SZD23" s="31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9"/>
      <c r="SZP23" s="24"/>
      <c r="SZQ23" s="24"/>
      <c r="SZR23" s="20"/>
      <c r="SZS23" s="30"/>
      <c r="SZT23" s="31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9"/>
      <c r="TAF23" s="24"/>
      <c r="TAG23" s="24"/>
      <c r="TAH23" s="20"/>
      <c r="TAI23" s="30"/>
      <c r="TAJ23" s="31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9"/>
      <c r="TAV23" s="24"/>
      <c r="TAW23" s="24"/>
      <c r="TAX23" s="20"/>
      <c r="TAY23" s="30"/>
      <c r="TAZ23" s="31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9"/>
      <c r="TBL23" s="24"/>
      <c r="TBM23" s="24"/>
      <c r="TBN23" s="20"/>
      <c r="TBO23" s="30"/>
      <c r="TBP23" s="31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9"/>
      <c r="TCB23" s="24"/>
      <c r="TCC23" s="24"/>
      <c r="TCD23" s="20"/>
      <c r="TCE23" s="30"/>
      <c r="TCF23" s="31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9"/>
      <c r="TCR23" s="24"/>
      <c r="TCS23" s="24"/>
      <c r="TCT23" s="20"/>
      <c r="TCU23" s="30"/>
      <c r="TCV23" s="31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9"/>
      <c r="TDH23" s="24"/>
      <c r="TDI23" s="24"/>
      <c r="TDJ23" s="20"/>
      <c r="TDK23" s="30"/>
      <c r="TDL23" s="31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9"/>
      <c r="TDX23" s="24"/>
      <c r="TDY23" s="24"/>
      <c r="TDZ23" s="20"/>
      <c r="TEA23" s="30"/>
      <c r="TEB23" s="31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9"/>
      <c r="TEN23" s="24"/>
      <c r="TEO23" s="24"/>
      <c r="TEP23" s="20"/>
      <c r="TEQ23" s="30"/>
      <c r="TER23" s="31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9"/>
      <c r="TFD23" s="24"/>
      <c r="TFE23" s="24"/>
      <c r="TFF23" s="20"/>
      <c r="TFG23" s="30"/>
      <c r="TFH23" s="31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9"/>
      <c r="TFT23" s="24"/>
      <c r="TFU23" s="24"/>
      <c r="TFV23" s="20"/>
      <c r="TFW23" s="30"/>
      <c r="TFX23" s="31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9"/>
      <c r="TGJ23" s="24"/>
      <c r="TGK23" s="24"/>
      <c r="TGL23" s="20"/>
      <c r="TGM23" s="30"/>
      <c r="TGN23" s="31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9"/>
      <c r="TGZ23" s="24"/>
      <c r="THA23" s="24"/>
      <c r="THB23" s="20"/>
      <c r="THC23" s="30"/>
      <c r="THD23" s="31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9"/>
      <c r="THP23" s="24"/>
      <c r="THQ23" s="24"/>
      <c r="THR23" s="20"/>
      <c r="THS23" s="30"/>
      <c r="THT23" s="31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9"/>
      <c r="TIF23" s="24"/>
      <c r="TIG23" s="24"/>
      <c r="TIH23" s="20"/>
      <c r="TII23" s="30"/>
      <c r="TIJ23" s="31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9"/>
      <c r="TIV23" s="24"/>
      <c r="TIW23" s="24"/>
      <c r="TIX23" s="20"/>
      <c r="TIY23" s="30"/>
      <c r="TIZ23" s="31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9"/>
      <c r="TJL23" s="24"/>
      <c r="TJM23" s="24"/>
      <c r="TJN23" s="20"/>
      <c r="TJO23" s="30"/>
      <c r="TJP23" s="31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9"/>
      <c r="TKB23" s="24"/>
      <c r="TKC23" s="24"/>
      <c r="TKD23" s="20"/>
      <c r="TKE23" s="30"/>
      <c r="TKF23" s="31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9"/>
      <c r="TKR23" s="24"/>
      <c r="TKS23" s="24"/>
      <c r="TKT23" s="20"/>
      <c r="TKU23" s="30"/>
      <c r="TKV23" s="31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9"/>
      <c r="TLH23" s="24"/>
      <c r="TLI23" s="24"/>
      <c r="TLJ23" s="20"/>
      <c r="TLK23" s="30"/>
      <c r="TLL23" s="31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9"/>
      <c r="TLX23" s="24"/>
      <c r="TLY23" s="24"/>
      <c r="TLZ23" s="20"/>
      <c r="TMA23" s="30"/>
      <c r="TMB23" s="31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9"/>
      <c r="TMN23" s="24"/>
      <c r="TMO23" s="24"/>
      <c r="TMP23" s="20"/>
      <c r="TMQ23" s="30"/>
      <c r="TMR23" s="31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9"/>
      <c r="TND23" s="24"/>
      <c r="TNE23" s="24"/>
      <c r="TNF23" s="20"/>
      <c r="TNG23" s="30"/>
      <c r="TNH23" s="31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9"/>
      <c r="TNT23" s="24"/>
      <c r="TNU23" s="24"/>
      <c r="TNV23" s="20"/>
      <c r="TNW23" s="30"/>
      <c r="TNX23" s="31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9"/>
      <c r="TOJ23" s="24"/>
      <c r="TOK23" s="24"/>
      <c r="TOL23" s="20"/>
      <c r="TOM23" s="30"/>
      <c r="TON23" s="31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9"/>
      <c r="TOZ23" s="24"/>
      <c r="TPA23" s="24"/>
      <c r="TPB23" s="20"/>
      <c r="TPC23" s="30"/>
      <c r="TPD23" s="31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9"/>
      <c r="TPP23" s="24"/>
      <c r="TPQ23" s="24"/>
      <c r="TPR23" s="20"/>
      <c r="TPS23" s="30"/>
      <c r="TPT23" s="31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9"/>
      <c r="TQF23" s="24"/>
      <c r="TQG23" s="24"/>
      <c r="TQH23" s="20"/>
      <c r="TQI23" s="30"/>
      <c r="TQJ23" s="31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9"/>
      <c r="TQV23" s="24"/>
      <c r="TQW23" s="24"/>
      <c r="TQX23" s="20"/>
      <c r="TQY23" s="30"/>
      <c r="TQZ23" s="31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9"/>
      <c r="TRL23" s="24"/>
      <c r="TRM23" s="24"/>
      <c r="TRN23" s="20"/>
      <c r="TRO23" s="30"/>
      <c r="TRP23" s="31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9"/>
      <c r="TSB23" s="24"/>
      <c r="TSC23" s="24"/>
      <c r="TSD23" s="20"/>
      <c r="TSE23" s="30"/>
      <c r="TSF23" s="31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9"/>
      <c r="TSR23" s="24"/>
      <c r="TSS23" s="24"/>
      <c r="TST23" s="20"/>
      <c r="TSU23" s="30"/>
      <c r="TSV23" s="31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9"/>
      <c r="TTH23" s="24"/>
      <c r="TTI23" s="24"/>
      <c r="TTJ23" s="20"/>
      <c r="TTK23" s="30"/>
      <c r="TTL23" s="31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9"/>
      <c r="TTX23" s="24"/>
      <c r="TTY23" s="24"/>
      <c r="TTZ23" s="20"/>
      <c r="TUA23" s="30"/>
      <c r="TUB23" s="31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9"/>
      <c r="TUN23" s="24"/>
      <c r="TUO23" s="24"/>
      <c r="TUP23" s="20"/>
      <c r="TUQ23" s="30"/>
      <c r="TUR23" s="31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9"/>
      <c r="TVD23" s="24"/>
      <c r="TVE23" s="24"/>
      <c r="TVF23" s="20"/>
      <c r="TVG23" s="30"/>
      <c r="TVH23" s="31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9"/>
      <c r="TVT23" s="24"/>
      <c r="TVU23" s="24"/>
      <c r="TVV23" s="20"/>
      <c r="TVW23" s="30"/>
      <c r="TVX23" s="31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9"/>
      <c r="TWJ23" s="24"/>
      <c r="TWK23" s="24"/>
      <c r="TWL23" s="20"/>
      <c r="TWM23" s="30"/>
      <c r="TWN23" s="31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9"/>
      <c r="TWZ23" s="24"/>
      <c r="TXA23" s="24"/>
      <c r="TXB23" s="20"/>
      <c r="TXC23" s="30"/>
      <c r="TXD23" s="31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9"/>
      <c r="TXP23" s="24"/>
      <c r="TXQ23" s="24"/>
      <c r="TXR23" s="20"/>
      <c r="TXS23" s="30"/>
      <c r="TXT23" s="31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9"/>
      <c r="TYF23" s="24"/>
      <c r="TYG23" s="24"/>
      <c r="TYH23" s="20"/>
      <c r="TYI23" s="30"/>
      <c r="TYJ23" s="31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9"/>
      <c r="TYV23" s="24"/>
      <c r="TYW23" s="24"/>
      <c r="TYX23" s="20"/>
      <c r="TYY23" s="30"/>
      <c r="TYZ23" s="31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9"/>
      <c r="TZL23" s="24"/>
      <c r="TZM23" s="24"/>
      <c r="TZN23" s="20"/>
      <c r="TZO23" s="30"/>
      <c r="TZP23" s="31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9"/>
      <c r="UAB23" s="24"/>
      <c r="UAC23" s="24"/>
      <c r="UAD23" s="20"/>
      <c r="UAE23" s="30"/>
      <c r="UAF23" s="31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9"/>
      <c r="UAR23" s="24"/>
      <c r="UAS23" s="24"/>
      <c r="UAT23" s="20"/>
      <c r="UAU23" s="30"/>
      <c r="UAV23" s="31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9"/>
      <c r="UBH23" s="24"/>
      <c r="UBI23" s="24"/>
      <c r="UBJ23" s="20"/>
      <c r="UBK23" s="30"/>
      <c r="UBL23" s="31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9"/>
      <c r="UBX23" s="24"/>
      <c r="UBY23" s="24"/>
      <c r="UBZ23" s="20"/>
      <c r="UCA23" s="30"/>
      <c r="UCB23" s="31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9"/>
      <c r="UCN23" s="24"/>
      <c r="UCO23" s="24"/>
      <c r="UCP23" s="20"/>
      <c r="UCQ23" s="30"/>
      <c r="UCR23" s="31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9"/>
      <c r="UDD23" s="24"/>
      <c r="UDE23" s="24"/>
      <c r="UDF23" s="20"/>
      <c r="UDG23" s="30"/>
      <c r="UDH23" s="31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9"/>
      <c r="UDT23" s="24"/>
      <c r="UDU23" s="24"/>
      <c r="UDV23" s="20"/>
      <c r="UDW23" s="30"/>
      <c r="UDX23" s="31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9"/>
      <c r="UEJ23" s="24"/>
      <c r="UEK23" s="24"/>
      <c r="UEL23" s="20"/>
      <c r="UEM23" s="30"/>
      <c r="UEN23" s="31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9"/>
      <c r="UEZ23" s="24"/>
      <c r="UFA23" s="24"/>
      <c r="UFB23" s="20"/>
      <c r="UFC23" s="30"/>
      <c r="UFD23" s="31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9"/>
      <c r="UFP23" s="24"/>
      <c r="UFQ23" s="24"/>
      <c r="UFR23" s="20"/>
      <c r="UFS23" s="30"/>
      <c r="UFT23" s="31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9"/>
      <c r="UGF23" s="24"/>
      <c r="UGG23" s="24"/>
      <c r="UGH23" s="20"/>
      <c r="UGI23" s="30"/>
      <c r="UGJ23" s="31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9"/>
      <c r="UGV23" s="24"/>
      <c r="UGW23" s="24"/>
      <c r="UGX23" s="20"/>
      <c r="UGY23" s="30"/>
      <c r="UGZ23" s="31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9"/>
      <c r="UHL23" s="24"/>
      <c r="UHM23" s="24"/>
      <c r="UHN23" s="20"/>
      <c r="UHO23" s="30"/>
      <c r="UHP23" s="31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9"/>
      <c r="UIB23" s="24"/>
      <c r="UIC23" s="24"/>
      <c r="UID23" s="20"/>
      <c r="UIE23" s="30"/>
      <c r="UIF23" s="31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9"/>
      <c r="UIR23" s="24"/>
      <c r="UIS23" s="24"/>
      <c r="UIT23" s="20"/>
      <c r="UIU23" s="30"/>
      <c r="UIV23" s="31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9"/>
      <c r="UJH23" s="24"/>
      <c r="UJI23" s="24"/>
      <c r="UJJ23" s="20"/>
      <c r="UJK23" s="30"/>
      <c r="UJL23" s="31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9"/>
      <c r="UJX23" s="24"/>
      <c r="UJY23" s="24"/>
      <c r="UJZ23" s="20"/>
      <c r="UKA23" s="30"/>
      <c r="UKB23" s="31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9"/>
      <c r="UKN23" s="24"/>
      <c r="UKO23" s="24"/>
      <c r="UKP23" s="20"/>
      <c r="UKQ23" s="30"/>
      <c r="UKR23" s="31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9"/>
      <c r="ULD23" s="24"/>
      <c r="ULE23" s="24"/>
      <c r="ULF23" s="20"/>
      <c r="ULG23" s="30"/>
      <c r="ULH23" s="31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9"/>
      <c r="ULT23" s="24"/>
      <c r="ULU23" s="24"/>
      <c r="ULV23" s="20"/>
      <c r="ULW23" s="30"/>
      <c r="ULX23" s="31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9"/>
      <c r="UMJ23" s="24"/>
      <c r="UMK23" s="24"/>
      <c r="UML23" s="20"/>
      <c r="UMM23" s="30"/>
      <c r="UMN23" s="31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9"/>
      <c r="UMZ23" s="24"/>
      <c r="UNA23" s="24"/>
      <c r="UNB23" s="20"/>
      <c r="UNC23" s="30"/>
      <c r="UND23" s="31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9"/>
      <c r="UNP23" s="24"/>
      <c r="UNQ23" s="24"/>
      <c r="UNR23" s="20"/>
      <c r="UNS23" s="30"/>
      <c r="UNT23" s="31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9"/>
      <c r="UOF23" s="24"/>
      <c r="UOG23" s="24"/>
      <c r="UOH23" s="20"/>
      <c r="UOI23" s="30"/>
      <c r="UOJ23" s="31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9"/>
      <c r="UOV23" s="24"/>
      <c r="UOW23" s="24"/>
      <c r="UOX23" s="20"/>
      <c r="UOY23" s="30"/>
      <c r="UOZ23" s="31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9"/>
      <c r="UPL23" s="24"/>
      <c r="UPM23" s="24"/>
      <c r="UPN23" s="20"/>
      <c r="UPO23" s="30"/>
      <c r="UPP23" s="31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9"/>
      <c r="UQB23" s="24"/>
      <c r="UQC23" s="24"/>
      <c r="UQD23" s="20"/>
      <c r="UQE23" s="30"/>
      <c r="UQF23" s="31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9"/>
      <c r="UQR23" s="24"/>
      <c r="UQS23" s="24"/>
      <c r="UQT23" s="20"/>
      <c r="UQU23" s="30"/>
      <c r="UQV23" s="31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9"/>
      <c r="URH23" s="24"/>
      <c r="URI23" s="24"/>
      <c r="URJ23" s="20"/>
      <c r="URK23" s="30"/>
      <c r="URL23" s="31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9"/>
      <c r="URX23" s="24"/>
      <c r="URY23" s="24"/>
      <c r="URZ23" s="20"/>
      <c r="USA23" s="30"/>
      <c r="USB23" s="31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9"/>
      <c r="USN23" s="24"/>
      <c r="USO23" s="24"/>
      <c r="USP23" s="20"/>
      <c r="USQ23" s="30"/>
      <c r="USR23" s="31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9"/>
      <c r="UTD23" s="24"/>
      <c r="UTE23" s="24"/>
      <c r="UTF23" s="20"/>
      <c r="UTG23" s="30"/>
      <c r="UTH23" s="31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9"/>
      <c r="UTT23" s="24"/>
      <c r="UTU23" s="24"/>
      <c r="UTV23" s="20"/>
      <c r="UTW23" s="30"/>
      <c r="UTX23" s="31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9"/>
      <c r="UUJ23" s="24"/>
      <c r="UUK23" s="24"/>
      <c r="UUL23" s="20"/>
      <c r="UUM23" s="30"/>
      <c r="UUN23" s="31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9"/>
      <c r="UUZ23" s="24"/>
      <c r="UVA23" s="24"/>
      <c r="UVB23" s="20"/>
      <c r="UVC23" s="30"/>
      <c r="UVD23" s="31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9"/>
      <c r="UVP23" s="24"/>
      <c r="UVQ23" s="24"/>
      <c r="UVR23" s="20"/>
      <c r="UVS23" s="30"/>
      <c r="UVT23" s="31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9"/>
      <c r="UWF23" s="24"/>
      <c r="UWG23" s="24"/>
      <c r="UWH23" s="20"/>
      <c r="UWI23" s="30"/>
      <c r="UWJ23" s="31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9"/>
      <c r="UWV23" s="24"/>
      <c r="UWW23" s="24"/>
      <c r="UWX23" s="20"/>
      <c r="UWY23" s="30"/>
      <c r="UWZ23" s="31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9"/>
      <c r="UXL23" s="24"/>
      <c r="UXM23" s="24"/>
      <c r="UXN23" s="20"/>
      <c r="UXO23" s="30"/>
      <c r="UXP23" s="31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9"/>
      <c r="UYB23" s="24"/>
      <c r="UYC23" s="24"/>
      <c r="UYD23" s="20"/>
      <c r="UYE23" s="30"/>
      <c r="UYF23" s="31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9"/>
      <c r="UYR23" s="24"/>
      <c r="UYS23" s="24"/>
      <c r="UYT23" s="20"/>
      <c r="UYU23" s="30"/>
      <c r="UYV23" s="31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9"/>
      <c r="UZH23" s="24"/>
      <c r="UZI23" s="24"/>
      <c r="UZJ23" s="20"/>
      <c r="UZK23" s="30"/>
      <c r="UZL23" s="31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9"/>
      <c r="UZX23" s="24"/>
      <c r="UZY23" s="24"/>
      <c r="UZZ23" s="20"/>
      <c r="VAA23" s="30"/>
      <c r="VAB23" s="31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9"/>
      <c r="VAN23" s="24"/>
      <c r="VAO23" s="24"/>
      <c r="VAP23" s="20"/>
      <c r="VAQ23" s="30"/>
      <c r="VAR23" s="31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9"/>
      <c r="VBD23" s="24"/>
      <c r="VBE23" s="24"/>
      <c r="VBF23" s="20"/>
      <c r="VBG23" s="30"/>
      <c r="VBH23" s="31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9"/>
      <c r="VBT23" s="24"/>
      <c r="VBU23" s="24"/>
      <c r="VBV23" s="20"/>
      <c r="VBW23" s="30"/>
      <c r="VBX23" s="31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9"/>
      <c r="VCJ23" s="24"/>
      <c r="VCK23" s="24"/>
      <c r="VCL23" s="20"/>
      <c r="VCM23" s="30"/>
      <c r="VCN23" s="31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9"/>
      <c r="VCZ23" s="24"/>
      <c r="VDA23" s="24"/>
      <c r="VDB23" s="20"/>
      <c r="VDC23" s="30"/>
      <c r="VDD23" s="31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9"/>
      <c r="VDP23" s="24"/>
      <c r="VDQ23" s="24"/>
      <c r="VDR23" s="20"/>
      <c r="VDS23" s="30"/>
      <c r="VDT23" s="31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9"/>
      <c r="VEF23" s="24"/>
      <c r="VEG23" s="24"/>
      <c r="VEH23" s="20"/>
      <c r="VEI23" s="30"/>
      <c r="VEJ23" s="31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9"/>
      <c r="VEV23" s="24"/>
      <c r="VEW23" s="24"/>
      <c r="VEX23" s="20"/>
      <c r="VEY23" s="30"/>
      <c r="VEZ23" s="31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9"/>
      <c r="VFL23" s="24"/>
      <c r="VFM23" s="24"/>
      <c r="VFN23" s="20"/>
      <c r="VFO23" s="30"/>
      <c r="VFP23" s="31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9"/>
      <c r="VGB23" s="24"/>
      <c r="VGC23" s="24"/>
      <c r="VGD23" s="20"/>
      <c r="VGE23" s="30"/>
      <c r="VGF23" s="31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9"/>
      <c r="VGR23" s="24"/>
      <c r="VGS23" s="24"/>
      <c r="VGT23" s="20"/>
      <c r="VGU23" s="30"/>
      <c r="VGV23" s="31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9"/>
      <c r="VHH23" s="24"/>
      <c r="VHI23" s="24"/>
      <c r="VHJ23" s="20"/>
      <c r="VHK23" s="30"/>
      <c r="VHL23" s="31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9"/>
      <c r="VHX23" s="24"/>
      <c r="VHY23" s="24"/>
      <c r="VHZ23" s="20"/>
      <c r="VIA23" s="30"/>
      <c r="VIB23" s="31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9"/>
      <c r="VIN23" s="24"/>
      <c r="VIO23" s="24"/>
      <c r="VIP23" s="20"/>
      <c r="VIQ23" s="30"/>
      <c r="VIR23" s="31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9"/>
      <c r="VJD23" s="24"/>
      <c r="VJE23" s="24"/>
      <c r="VJF23" s="20"/>
      <c r="VJG23" s="30"/>
      <c r="VJH23" s="31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9"/>
      <c r="VJT23" s="24"/>
      <c r="VJU23" s="24"/>
      <c r="VJV23" s="20"/>
      <c r="VJW23" s="30"/>
      <c r="VJX23" s="31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9"/>
      <c r="VKJ23" s="24"/>
      <c r="VKK23" s="24"/>
      <c r="VKL23" s="20"/>
      <c r="VKM23" s="30"/>
      <c r="VKN23" s="31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9"/>
      <c r="VKZ23" s="24"/>
      <c r="VLA23" s="24"/>
      <c r="VLB23" s="20"/>
      <c r="VLC23" s="30"/>
      <c r="VLD23" s="31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9"/>
      <c r="VLP23" s="24"/>
      <c r="VLQ23" s="24"/>
      <c r="VLR23" s="20"/>
      <c r="VLS23" s="30"/>
      <c r="VLT23" s="31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9"/>
      <c r="VMF23" s="24"/>
      <c r="VMG23" s="24"/>
      <c r="VMH23" s="20"/>
      <c r="VMI23" s="30"/>
      <c r="VMJ23" s="31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9"/>
      <c r="VMV23" s="24"/>
      <c r="VMW23" s="24"/>
      <c r="VMX23" s="20"/>
      <c r="VMY23" s="30"/>
      <c r="VMZ23" s="31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9"/>
      <c r="VNL23" s="24"/>
      <c r="VNM23" s="24"/>
      <c r="VNN23" s="20"/>
      <c r="VNO23" s="30"/>
      <c r="VNP23" s="31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9"/>
      <c r="VOB23" s="24"/>
      <c r="VOC23" s="24"/>
      <c r="VOD23" s="20"/>
      <c r="VOE23" s="30"/>
      <c r="VOF23" s="31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9"/>
      <c r="VOR23" s="24"/>
      <c r="VOS23" s="24"/>
      <c r="VOT23" s="20"/>
      <c r="VOU23" s="30"/>
      <c r="VOV23" s="31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9"/>
      <c r="VPH23" s="24"/>
      <c r="VPI23" s="24"/>
      <c r="VPJ23" s="20"/>
      <c r="VPK23" s="30"/>
      <c r="VPL23" s="31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9"/>
      <c r="VPX23" s="24"/>
      <c r="VPY23" s="24"/>
      <c r="VPZ23" s="20"/>
      <c r="VQA23" s="30"/>
      <c r="VQB23" s="31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9"/>
      <c r="VQN23" s="24"/>
      <c r="VQO23" s="24"/>
      <c r="VQP23" s="20"/>
      <c r="VQQ23" s="30"/>
      <c r="VQR23" s="31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9"/>
      <c r="VRD23" s="24"/>
      <c r="VRE23" s="24"/>
      <c r="VRF23" s="20"/>
      <c r="VRG23" s="30"/>
      <c r="VRH23" s="31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9"/>
      <c r="VRT23" s="24"/>
      <c r="VRU23" s="24"/>
      <c r="VRV23" s="20"/>
      <c r="VRW23" s="30"/>
      <c r="VRX23" s="31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9"/>
      <c r="VSJ23" s="24"/>
      <c r="VSK23" s="24"/>
      <c r="VSL23" s="20"/>
      <c r="VSM23" s="30"/>
      <c r="VSN23" s="31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9"/>
      <c r="VSZ23" s="24"/>
      <c r="VTA23" s="24"/>
      <c r="VTB23" s="20"/>
      <c r="VTC23" s="30"/>
      <c r="VTD23" s="31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9"/>
      <c r="VTP23" s="24"/>
      <c r="VTQ23" s="24"/>
      <c r="VTR23" s="20"/>
      <c r="VTS23" s="30"/>
      <c r="VTT23" s="31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9"/>
      <c r="VUF23" s="24"/>
      <c r="VUG23" s="24"/>
      <c r="VUH23" s="20"/>
      <c r="VUI23" s="30"/>
      <c r="VUJ23" s="31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9"/>
      <c r="VUV23" s="24"/>
      <c r="VUW23" s="24"/>
      <c r="VUX23" s="20"/>
      <c r="VUY23" s="30"/>
      <c r="VUZ23" s="31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9"/>
      <c r="VVL23" s="24"/>
      <c r="VVM23" s="24"/>
      <c r="VVN23" s="20"/>
      <c r="VVO23" s="30"/>
      <c r="VVP23" s="31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9"/>
      <c r="VWB23" s="24"/>
      <c r="VWC23" s="24"/>
      <c r="VWD23" s="20"/>
      <c r="VWE23" s="30"/>
      <c r="VWF23" s="31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9"/>
      <c r="VWR23" s="24"/>
      <c r="VWS23" s="24"/>
      <c r="VWT23" s="20"/>
      <c r="VWU23" s="30"/>
      <c r="VWV23" s="31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9"/>
      <c r="VXH23" s="24"/>
      <c r="VXI23" s="24"/>
      <c r="VXJ23" s="20"/>
      <c r="VXK23" s="30"/>
      <c r="VXL23" s="31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9"/>
      <c r="VXX23" s="24"/>
      <c r="VXY23" s="24"/>
      <c r="VXZ23" s="20"/>
      <c r="VYA23" s="30"/>
      <c r="VYB23" s="31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9"/>
      <c r="VYN23" s="24"/>
      <c r="VYO23" s="24"/>
      <c r="VYP23" s="20"/>
      <c r="VYQ23" s="30"/>
      <c r="VYR23" s="31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9"/>
      <c r="VZD23" s="24"/>
      <c r="VZE23" s="24"/>
      <c r="VZF23" s="20"/>
      <c r="VZG23" s="30"/>
      <c r="VZH23" s="31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9"/>
      <c r="VZT23" s="24"/>
      <c r="VZU23" s="24"/>
      <c r="VZV23" s="20"/>
      <c r="VZW23" s="30"/>
      <c r="VZX23" s="31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9"/>
      <c r="WAJ23" s="24"/>
      <c r="WAK23" s="24"/>
      <c r="WAL23" s="20"/>
      <c r="WAM23" s="30"/>
      <c r="WAN23" s="31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9"/>
      <c r="WAZ23" s="24"/>
      <c r="WBA23" s="24"/>
      <c r="WBB23" s="20"/>
      <c r="WBC23" s="30"/>
      <c r="WBD23" s="31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9"/>
      <c r="WBP23" s="24"/>
      <c r="WBQ23" s="24"/>
      <c r="WBR23" s="20"/>
      <c r="WBS23" s="30"/>
      <c r="WBT23" s="31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9"/>
      <c r="WCF23" s="24"/>
      <c r="WCG23" s="24"/>
      <c r="WCH23" s="20"/>
      <c r="WCI23" s="30"/>
      <c r="WCJ23" s="31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9"/>
      <c r="WCV23" s="24"/>
      <c r="WCW23" s="24"/>
      <c r="WCX23" s="20"/>
      <c r="WCY23" s="30"/>
      <c r="WCZ23" s="31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9"/>
      <c r="WDL23" s="24"/>
      <c r="WDM23" s="24"/>
      <c r="WDN23" s="20"/>
      <c r="WDO23" s="30"/>
      <c r="WDP23" s="31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9"/>
      <c r="WEB23" s="24"/>
      <c r="WEC23" s="24"/>
      <c r="WED23" s="20"/>
      <c r="WEE23" s="30"/>
      <c r="WEF23" s="31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9"/>
      <c r="WER23" s="24"/>
      <c r="WES23" s="24"/>
      <c r="WET23" s="20"/>
      <c r="WEU23" s="30"/>
      <c r="WEV23" s="31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9"/>
      <c r="WFH23" s="24"/>
      <c r="WFI23" s="24"/>
      <c r="WFJ23" s="20"/>
      <c r="WFK23" s="30"/>
      <c r="WFL23" s="31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9"/>
      <c r="WFX23" s="24"/>
      <c r="WFY23" s="24"/>
      <c r="WFZ23" s="20"/>
      <c r="WGA23" s="30"/>
      <c r="WGB23" s="31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9"/>
      <c r="WGN23" s="24"/>
      <c r="WGO23" s="24"/>
      <c r="WGP23" s="20"/>
      <c r="WGQ23" s="30"/>
      <c r="WGR23" s="31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9"/>
      <c r="WHD23" s="24"/>
      <c r="WHE23" s="24"/>
      <c r="WHF23" s="20"/>
      <c r="WHG23" s="30"/>
      <c r="WHH23" s="31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9"/>
      <c r="WHT23" s="24"/>
      <c r="WHU23" s="24"/>
      <c r="WHV23" s="20"/>
      <c r="WHW23" s="30"/>
      <c r="WHX23" s="31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9"/>
      <c r="WIJ23" s="24"/>
      <c r="WIK23" s="24"/>
      <c r="WIL23" s="20"/>
      <c r="WIM23" s="30"/>
      <c r="WIN23" s="31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9"/>
      <c r="WIZ23" s="24"/>
      <c r="WJA23" s="24"/>
      <c r="WJB23" s="20"/>
      <c r="WJC23" s="30"/>
      <c r="WJD23" s="31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9"/>
      <c r="WJP23" s="24"/>
      <c r="WJQ23" s="24"/>
      <c r="WJR23" s="20"/>
      <c r="WJS23" s="30"/>
      <c r="WJT23" s="31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9"/>
      <c r="WKF23" s="24"/>
      <c r="WKG23" s="24"/>
      <c r="WKH23" s="20"/>
      <c r="WKI23" s="30"/>
      <c r="WKJ23" s="31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9"/>
      <c r="WKV23" s="24"/>
      <c r="WKW23" s="24"/>
      <c r="WKX23" s="20"/>
      <c r="WKY23" s="30"/>
      <c r="WKZ23" s="31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9"/>
      <c r="WLL23" s="24"/>
      <c r="WLM23" s="24"/>
      <c r="WLN23" s="20"/>
      <c r="WLO23" s="30"/>
      <c r="WLP23" s="31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9"/>
      <c r="WMB23" s="24"/>
      <c r="WMC23" s="24"/>
      <c r="WMD23" s="20"/>
      <c r="WME23" s="30"/>
      <c r="WMF23" s="31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9"/>
      <c r="WMR23" s="24"/>
      <c r="WMS23" s="24"/>
      <c r="WMT23" s="20"/>
      <c r="WMU23" s="30"/>
      <c r="WMV23" s="31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9"/>
      <c r="WNH23" s="24"/>
      <c r="WNI23" s="24"/>
      <c r="WNJ23" s="20"/>
      <c r="WNK23" s="30"/>
      <c r="WNL23" s="31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9"/>
      <c r="WNX23" s="24"/>
      <c r="WNY23" s="24"/>
      <c r="WNZ23" s="20"/>
      <c r="WOA23" s="30"/>
      <c r="WOB23" s="31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9"/>
      <c r="WON23" s="24"/>
      <c r="WOO23" s="24"/>
      <c r="WOP23" s="20"/>
      <c r="WOQ23" s="30"/>
      <c r="WOR23" s="31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9"/>
      <c r="WPD23" s="24"/>
      <c r="WPE23" s="24"/>
      <c r="WPF23" s="20"/>
      <c r="WPG23" s="30"/>
      <c r="WPH23" s="31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9"/>
      <c r="WPT23" s="24"/>
      <c r="WPU23" s="24"/>
      <c r="WPV23" s="20"/>
      <c r="WPW23" s="30"/>
      <c r="WPX23" s="31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9"/>
      <c r="WQJ23" s="24"/>
      <c r="WQK23" s="24"/>
      <c r="WQL23" s="20"/>
      <c r="WQM23" s="30"/>
      <c r="WQN23" s="31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9"/>
      <c r="WQZ23" s="24"/>
      <c r="WRA23" s="24"/>
      <c r="WRB23" s="20"/>
      <c r="WRC23" s="30"/>
      <c r="WRD23" s="31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9"/>
      <c r="WRP23" s="24"/>
      <c r="WRQ23" s="24"/>
      <c r="WRR23" s="20"/>
      <c r="WRS23" s="30"/>
      <c r="WRT23" s="31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9"/>
      <c r="WSF23" s="24"/>
      <c r="WSG23" s="24"/>
      <c r="WSH23" s="20"/>
      <c r="WSI23" s="30"/>
      <c r="WSJ23" s="31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9"/>
      <c r="WSV23" s="24"/>
      <c r="WSW23" s="24"/>
      <c r="WSX23" s="20"/>
      <c r="WSY23" s="30"/>
      <c r="WSZ23" s="31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9"/>
      <c r="WTL23" s="24"/>
      <c r="WTM23" s="24"/>
      <c r="WTN23" s="20"/>
      <c r="WTO23" s="30"/>
      <c r="WTP23" s="31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9"/>
      <c r="WUB23" s="24"/>
      <c r="WUC23" s="24"/>
      <c r="WUD23" s="20"/>
      <c r="WUE23" s="30"/>
      <c r="WUF23" s="31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9"/>
      <c r="WUR23" s="24"/>
      <c r="WUS23" s="24"/>
      <c r="WUT23" s="20"/>
      <c r="WUU23" s="30"/>
      <c r="WUV23" s="31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9"/>
      <c r="WVH23" s="24"/>
      <c r="WVI23" s="24"/>
      <c r="WVJ23" s="20"/>
      <c r="WVK23" s="30"/>
      <c r="WVL23" s="31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9"/>
      <c r="WVX23" s="24"/>
      <c r="WVY23" s="24"/>
      <c r="WVZ23" s="20"/>
      <c r="WWA23" s="30"/>
      <c r="WWB23" s="31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9"/>
      <c r="WWN23" s="24"/>
      <c r="WWO23" s="24"/>
      <c r="WWP23" s="20"/>
      <c r="WWQ23" s="30"/>
      <c r="WWR23" s="31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9"/>
      <c r="WXD23" s="24"/>
      <c r="WXE23" s="24"/>
      <c r="WXF23" s="20"/>
      <c r="WXG23" s="30"/>
      <c r="WXH23" s="31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9"/>
      <c r="WXT23" s="24"/>
      <c r="WXU23" s="24"/>
      <c r="WXV23" s="20"/>
      <c r="WXW23" s="30"/>
      <c r="WXX23" s="31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9"/>
      <c r="WYJ23" s="24"/>
      <c r="WYK23" s="24"/>
      <c r="WYL23" s="20"/>
      <c r="WYM23" s="30"/>
      <c r="WYN23" s="31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9"/>
      <c r="WYZ23" s="24"/>
      <c r="WZA23" s="24"/>
      <c r="WZB23" s="20"/>
      <c r="WZC23" s="30"/>
      <c r="WZD23" s="31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9"/>
      <c r="WZP23" s="24"/>
      <c r="WZQ23" s="24"/>
      <c r="WZR23" s="20"/>
      <c r="WZS23" s="30"/>
      <c r="WZT23" s="31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9"/>
      <c r="XAF23" s="24"/>
      <c r="XAG23" s="24"/>
      <c r="XAH23" s="20"/>
      <c r="XAI23" s="30"/>
      <c r="XAJ23" s="31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9"/>
      <c r="XAV23" s="24"/>
      <c r="XAW23" s="24"/>
      <c r="XAX23" s="20"/>
      <c r="XAY23" s="30"/>
      <c r="XAZ23" s="31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9"/>
      <c r="XBL23" s="24"/>
      <c r="XBM23" s="24"/>
      <c r="XBN23" s="20"/>
      <c r="XBO23" s="30"/>
      <c r="XBP23" s="31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9"/>
      <c r="XCB23" s="24"/>
      <c r="XCC23" s="24"/>
      <c r="XCD23" s="20"/>
      <c r="XCE23" s="30"/>
      <c r="XCF23" s="31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9"/>
      <c r="XCR23" s="24"/>
      <c r="XCS23" s="24"/>
      <c r="XCT23" s="20"/>
      <c r="XCU23" s="30"/>
      <c r="XCV23" s="31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9"/>
      <c r="XDH23" s="24"/>
      <c r="XDI23" s="24"/>
      <c r="XDJ23" s="20"/>
      <c r="XDK23" s="30"/>
      <c r="XDL23" s="31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9"/>
      <c r="XDX23" s="24"/>
      <c r="XDY23" s="24"/>
      <c r="XDZ23" s="20"/>
      <c r="XEA23" s="30"/>
      <c r="XEB23" s="31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9"/>
      <c r="XEN23" s="24"/>
      <c r="XEO23" s="24"/>
      <c r="XEP23" s="20"/>
      <c r="XEQ23" s="30"/>
      <c r="XER23" s="31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</row>
    <row r="24" spans="1:16382" x14ac:dyDescent="0.25">
      <c r="A24" s="47"/>
      <c r="B24" s="24"/>
      <c r="C24" s="24"/>
      <c r="E24" s="30"/>
      <c r="F24" s="64"/>
      <c r="G24" s="65"/>
      <c r="H24" s="65"/>
      <c r="I24" s="65"/>
      <c r="J24" s="65"/>
      <c r="K24" s="65"/>
      <c r="L24" s="65"/>
      <c r="M24" s="65"/>
      <c r="N24" s="65"/>
      <c r="O24" s="67"/>
      <c r="P24" s="17"/>
    </row>
    <row r="25" spans="1:16382" x14ac:dyDescent="0.25">
      <c r="A25" s="16"/>
      <c r="B25" s="25"/>
      <c r="C25" s="25"/>
      <c r="E25" s="30"/>
      <c r="F25" s="64"/>
      <c r="G25" s="60"/>
      <c r="H25" s="60"/>
      <c r="I25" s="60"/>
      <c r="J25" s="60"/>
      <c r="K25" s="60"/>
      <c r="L25" s="60"/>
      <c r="M25" s="60"/>
      <c r="N25" s="60"/>
      <c r="O25" s="60"/>
      <c r="P25" s="13"/>
    </row>
    <row r="26" spans="1:16382" x14ac:dyDescent="0.25">
      <c r="A26" s="12" t="str">
        <f>"Total "&amp;A21</f>
        <v>Total February 2021</v>
      </c>
      <c r="B26" s="26"/>
      <c r="C26" s="26"/>
      <c r="E26" s="30"/>
      <c r="F26" s="64"/>
      <c r="G26" s="65">
        <f t="shared" ref="G26:O26" si="2">SUM(G22:G24)</f>
        <v>0</v>
      </c>
      <c r="H26" s="65">
        <f t="shared" si="2"/>
        <v>0</v>
      </c>
      <c r="I26" s="65">
        <f t="shared" si="2"/>
        <v>2084.8000000000002</v>
      </c>
      <c r="J26" s="65">
        <f t="shared" si="2"/>
        <v>0</v>
      </c>
      <c r="K26" s="65">
        <f t="shared" si="2"/>
        <v>0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384.32</v>
      </c>
      <c r="P26" s="14">
        <f>SUM(P21:P24)</f>
        <v>2469.1200000000003</v>
      </c>
    </row>
    <row r="27" spans="1:16382" ht="13.8" thickBot="1" x14ac:dyDescent="0.3">
      <c r="A27" s="1" t="s">
        <v>13</v>
      </c>
      <c r="B27" s="27"/>
      <c r="C27" s="27"/>
      <c r="E27" s="30"/>
      <c r="F27" s="64"/>
      <c r="G27" s="66">
        <f t="shared" ref="G27:O27" si="3">G19+G26</f>
        <v>0</v>
      </c>
      <c r="H27" s="66">
        <f t="shared" si="3"/>
        <v>0</v>
      </c>
      <c r="I27" s="66">
        <f t="shared" si="3"/>
        <v>2216.8500000000004</v>
      </c>
      <c r="J27" s="66">
        <f t="shared" si="3"/>
        <v>0</v>
      </c>
      <c r="K27" s="66">
        <f t="shared" si="3"/>
        <v>600</v>
      </c>
      <c r="L27" s="66">
        <f t="shared" si="3"/>
        <v>0</v>
      </c>
      <c r="M27" s="66">
        <f t="shared" si="3"/>
        <v>0</v>
      </c>
      <c r="N27" s="66">
        <f t="shared" si="3"/>
        <v>0</v>
      </c>
      <c r="O27" s="66">
        <f t="shared" si="3"/>
        <v>1537.28</v>
      </c>
      <c r="P27" s="15">
        <f>P19+P26</f>
        <v>4354.13</v>
      </c>
    </row>
    <row r="28" spans="1:16382" ht="13.8" thickTop="1" x14ac:dyDescent="0.25">
      <c r="A28" s="10"/>
      <c r="B28" s="28"/>
      <c r="C28" s="28"/>
      <c r="D28" s="11"/>
      <c r="E28" s="11"/>
      <c r="F28" s="64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382" x14ac:dyDescent="0.25">
      <c r="A29" s="18" t="s">
        <v>48</v>
      </c>
      <c r="B29" s="29"/>
      <c r="C29" s="29"/>
      <c r="E29" s="30"/>
      <c r="F29" s="64"/>
      <c r="G29" s="60"/>
      <c r="H29" s="60"/>
      <c r="I29" s="60"/>
      <c r="J29" s="60"/>
      <c r="K29" s="60"/>
      <c r="L29" s="60"/>
      <c r="M29" s="60"/>
      <c r="N29" s="60"/>
      <c r="O29" s="60"/>
      <c r="P29" s="13"/>
    </row>
    <row r="30" spans="1:16382" x14ac:dyDescent="0.25">
      <c r="A30" s="19" t="s">
        <v>57</v>
      </c>
      <c r="B30" s="48">
        <v>44264</v>
      </c>
      <c r="C30" s="48">
        <v>44278</v>
      </c>
      <c r="D30" s="20" t="s">
        <v>59</v>
      </c>
      <c r="E30" s="53">
        <v>39.5</v>
      </c>
      <c r="F30" s="64">
        <v>96.08</v>
      </c>
      <c r="H30" s="60"/>
      <c r="I30" s="60"/>
      <c r="J30" s="60"/>
      <c r="K30" s="60"/>
      <c r="L30" s="60"/>
      <c r="M30" s="60"/>
      <c r="N30" s="60"/>
      <c r="O30" s="60">
        <f>E30*F30</f>
        <v>3795.16</v>
      </c>
      <c r="P30" s="13">
        <f>SUM(G30:O30)</f>
        <v>3795.16</v>
      </c>
    </row>
    <row r="31" spans="1:16382" x14ac:dyDescent="0.25">
      <c r="A31" s="19" t="s">
        <v>57</v>
      </c>
      <c r="B31" s="48">
        <v>44262</v>
      </c>
      <c r="C31" s="48">
        <v>44292</v>
      </c>
      <c r="D31" s="20" t="s">
        <v>32</v>
      </c>
      <c r="E31" s="53">
        <v>1.9</v>
      </c>
      <c r="F31" s="64">
        <v>270.45999999999998</v>
      </c>
      <c r="G31" s="60"/>
      <c r="H31" s="60"/>
      <c r="I31" s="60">
        <v>451.25</v>
      </c>
      <c r="J31" s="60"/>
      <c r="K31" s="60"/>
      <c r="L31" s="60"/>
      <c r="M31" s="60"/>
      <c r="N31" s="60"/>
      <c r="O31" s="60"/>
      <c r="P31" s="13">
        <f>SUM(G31:O31)</f>
        <v>451.25</v>
      </c>
    </row>
    <row r="32" spans="1:16382" x14ac:dyDescent="0.25">
      <c r="A32" s="19" t="s">
        <v>60</v>
      </c>
      <c r="B32" s="48">
        <v>44262</v>
      </c>
      <c r="C32" s="48">
        <v>44292</v>
      </c>
      <c r="D32" s="20" t="s">
        <v>32</v>
      </c>
      <c r="E32" s="53">
        <v>1.6</v>
      </c>
      <c r="F32" s="64">
        <v>237.5</v>
      </c>
      <c r="G32" s="60"/>
      <c r="H32" s="60"/>
      <c r="I32" s="60">
        <v>432.73</v>
      </c>
      <c r="J32" s="60"/>
      <c r="K32" s="60"/>
      <c r="L32" s="60"/>
      <c r="M32" s="60"/>
      <c r="N32" s="60"/>
      <c r="O32" s="60"/>
      <c r="P32" s="13">
        <f>SUM(G32:O32)</f>
        <v>432.73</v>
      </c>
    </row>
    <row r="33" spans="1:16" x14ac:dyDescent="0.25">
      <c r="A33" s="19" t="s">
        <v>58</v>
      </c>
      <c r="B33" s="48">
        <v>44271</v>
      </c>
      <c r="C33" s="48">
        <v>44285</v>
      </c>
      <c r="D33" s="20" t="s">
        <v>59</v>
      </c>
      <c r="E33" s="53">
        <v>5</v>
      </c>
      <c r="F33" s="64">
        <v>96.08</v>
      </c>
      <c r="H33" s="60"/>
      <c r="I33" s="60"/>
      <c r="J33" s="60"/>
      <c r="K33" s="60"/>
      <c r="L33" s="60"/>
      <c r="M33" s="60"/>
      <c r="N33" s="60"/>
      <c r="O33" s="60">
        <f>E33*F33</f>
        <v>480.4</v>
      </c>
      <c r="P33" s="13">
        <f>SUM(G33:O33)</f>
        <v>480.4</v>
      </c>
    </row>
    <row r="34" spans="1:16" x14ac:dyDescent="0.25">
      <c r="A34" s="19"/>
      <c r="B34" s="24"/>
      <c r="C34" s="24"/>
      <c r="E34" s="30"/>
      <c r="F34" s="64"/>
      <c r="G34" s="65"/>
      <c r="H34" s="65"/>
      <c r="I34" s="65"/>
      <c r="J34" s="65"/>
      <c r="K34" s="65"/>
      <c r="L34" s="65"/>
      <c r="M34" s="65"/>
      <c r="N34" s="65"/>
      <c r="O34" s="67"/>
      <c r="P34" s="17"/>
    </row>
    <row r="35" spans="1:16" x14ac:dyDescent="0.25">
      <c r="A35" s="16"/>
      <c r="B35" s="25"/>
      <c r="C35" s="25"/>
      <c r="E35" s="30"/>
      <c r="F35" s="64"/>
      <c r="G35" s="60"/>
      <c r="H35" s="60"/>
      <c r="I35" s="60"/>
      <c r="J35" s="60"/>
      <c r="K35" s="60"/>
      <c r="L35" s="60"/>
      <c r="M35" s="60"/>
      <c r="N35" s="60"/>
      <c r="O35" s="60"/>
      <c r="P35" s="13"/>
    </row>
    <row r="36" spans="1:16" x14ac:dyDescent="0.25">
      <c r="A36" s="12" t="str">
        <f>"Total "&amp;A29</f>
        <v>Total March 2021</v>
      </c>
      <c r="B36" s="26"/>
      <c r="C36" s="26"/>
      <c r="E36" s="30"/>
      <c r="F36" s="64"/>
      <c r="G36" s="65">
        <f t="shared" ref="G36:P36" si="4">SUM(G30:G34)</f>
        <v>0</v>
      </c>
      <c r="H36" s="65">
        <f t="shared" si="4"/>
        <v>0</v>
      </c>
      <c r="I36" s="65">
        <f t="shared" si="4"/>
        <v>883.98</v>
      </c>
      <c r="J36" s="65">
        <f t="shared" si="4"/>
        <v>0</v>
      </c>
      <c r="K36" s="65">
        <f t="shared" si="4"/>
        <v>0</v>
      </c>
      <c r="L36" s="65">
        <f t="shared" si="4"/>
        <v>0</v>
      </c>
      <c r="M36" s="65">
        <f t="shared" si="4"/>
        <v>0</v>
      </c>
      <c r="N36" s="65">
        <f t="shared" si="4"/>
        <v>0</v>
      </c>
      <c r="O36" s="65">
        <f t="shared" si="4"/>
        <v>4275.5599999999995</v>
      </c>
      <c r="P36" s="14">
        <f t="shared" si="4"/>
        <v>5159.5399999999991</v>
      </c>
    </row>
    <row r="37" spans="1:16" ht="13.8" thickBot="1" x14ac:dyDescent="0.3">
      <c r="A37" s="1" t="s">
        <v>13</v>
      </c>
      <c r="B37" s="27"/>
      <c r="C37" s="27"/>
      <c r="E37" s="30"/>
      <c r="F37" s="64"/>
      <c r="G37" s="66">
        <f t="shared" ref="G37:P37" si="5">G27+G36</f>
        <v>0</v>
      </c>
      <c r="H37" s="66">
        <f t="shared" si="5"/>
        <v>0</v>
      </c>
      <c r="I37" s="66">
        <f t="shared" si="5"/>
        <v>3100.8300000000004</v>
      </c>
      <c r="J37" s="66">
        <f t="shared" si="5"/>
        <v>0</v>
      </c>
      <c r="K37" s="66">
        <f t="shared" si="5"/>
        <v>600</v>
      </c>
      <c r="L37" s="66">
        <f t="shared" si="5"/>
        <v>0</v>
      </c>
      <c r="M37" s="66">
        <f t="shared" si="5"/>
        <v>0</v>
      </c>
      <c r="N37" s="66">
        <f t="shared" si="5"/>
        <v>0</v>
      </c>
      <c r="O37" s="66">
        <f t="shared" si="5"/>
        <v>5812.8399999999992</v>
      </c>
      <c r="P37" s="15">
        <f t="shared" si="5"/>
        <v>9513.6699999999983</v>
      </c>
    </row>
    <row r="38" spans="1:16" ht="13.8" thickTop="1" x14ac:dyDescent="0.25">
      <c r="A38" s="10"/>
      <c r="B38" s="28"/>
      <c r="C38" s="28"/>
      <c r="D38" s="11"/>
      <c r="E38" s="11"/>
      <c r="F38" s="64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18" t="s">
        <v>49</v>
      </c>
      <c r="B39" s="29"/>
      <c r="C39" s="29"/>
      <c r="E39" s="30"/>
      <c r="F39" s="64"/>
      <c r="G39" s="60"/>
      <c r="H39" s="60"/>
      <c r="I39" s="60"/>
      <c r="J39" s="60"/>
      <c r="K39" s="60"/>
      <c r="L39" s="60"/>
      <c r="M39" s="60"/>
      <c r="N39" s="60"/>
      <c r="O39" s="60"/>
      <c r="P39" s="13"/>
    </row>
    <row r="40" spans="1:16" x14ac:dyDescent="0.25">
      <c r="A40" s="19" t="s">
        <v>61</v>
      </c>
      <c r="B40" s="24">
        <v>44297</v>
      </c>
      <c r="C40" s="24">
        <v>44327</v>
      </c>
      <c r="D40" s="20" t="s">
        <v>32</v>
      </c>
      <c r="E40" s="30">
        <v>0.5</v>
      </c>
      <c r="F40" s="64">
        <v>270.7</v>
      </c>
      <c r="G40" s="60"/>
      <c r="H40" s="60"/>
      <c r="I40" s="60">
        <f>F40*E40</f>
        <v>135.35</v>
      </c>
      <c r="J40" s="60"/>
      <c r="K40" s="60"/>
      <c r="L40" s="60"/>
      <c r="M40" s="60"/>
      <c r="N40" s="60"/>
      <c r="O40" s="68"/>
      <c r="P40" s="13">
        <f>SUM(G40:O40)</f>
        <v>135.35</v>
      </c>
    </row>
    <row r="41" spans="1:16" x14ac:dyDescent="0.25">
      <c r="A41" s="19" t="s">
        <v>61</v>
      </c>
      <c r="B41" s="24">
        <v>44297</v>
      </c>
      <c r="C41" s="24">
        <v>44327</v>
      </c>
      <c r="D41" s="20" t="s">
        <v>32</v>
      </c>
      <c r="E41" s="30">
        <v>1.5</v>
      </c>
      <c r="F41" s="64">
        <v>237.35</v>
      </c>
      <c r="G41" s="60"/>
      <c r="H41" s="60"/>
      <c r="I41" s="60">
        <f>E41*F41-0.01</f>
        <v>356.01499999999999</v>
      </c>
      <c r="J41" s="60"/>
      <c r="K41" s="60"/>
      <c r="L41" s="60"/>
      <c r="M41" s="60"/>
      <c r="N41" s="60"/>
      <c r="O41" s="68"/>
      <c r="P41" s="13">
        <f>SUM(G41:O41)</f>
        <v>356.01499999999999</v>
      </c>
    </row>
    <row r="42" spans="1:16" x14ac:dyDescent="0.25">
      <c r="A42" s="19"/>
      <c r="B42" s="24"/>
      <c r="C42" s="24"/>
      <c r="E42" s="30"/>
      <c r="F42" s="64"/>
      <c r="G42" s="65"/>
      <c r="H42" s="65"/>
      <c r="I42" s="65"/>
      <c r="J42" s="65"/>
      <c r="K42" s="65"/>
      <c r="L42" s="65"/>
      <c r="M42" s="65"/>
      <c r="N42" s="65"/>
      <c r="O42" s="67"/>
      <c r="P42" s="17"/>
    </row>
    <row r="43" spans="1:16" x14ac:dyDescent="0.25">
      <c r="A43" s="16"/>
      <c r="B43" s="25"/>
      <c r="C43" s="25"/>
      <c r="E43" s="30"/>
      <c r="F43" s="64"/>
      <c r="G43" s="60"/>
      <c r="H43" s="60"/>
      <c r="I43" s="60"/>
      <c r="J43" s="60"/>
      <c r="K43" s="60"/>
      <c r="L43" s="60"/>
      <c r="M43" s="60"/>
      <c r="N43" s="60"/>
      <c r="O43" s="60"/>
      <c r="P43" s="13"/>
    </row>
    <row r="44" spans="1:16" x14ac:dyDescent="0.25">
      <c r="A44" s="12" t="str">
        <f>"Total "&amp;A39</f>
        <v>Total April 2021</v>
      </c>
      <c r="B44" s="26"/>
      <c r="C44" s="26"/>
      <c r="E44" s="30"/>
      <c r="F44" s="64"/>
      <c r="G44" s="65">
        <f t="shared" ref="G44:O44" si="6">SUM(G40:G40)</f>
        <v>0</v>
      </c>
      <c r="H44" s="65">
        <f t="shared" si="6"/>
        <v>0</v>
      </c>
      <c r="I44" s="65">
        <f t="shared" si="6"/>
        <v>135.35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  <c r="N44" s="65">
        <f t="shared" si="6"/>
        <v>0</v>
      </c>
      <c r="O44" s="65">
        <f t="shared" si="6"/>
        <v>0</v>
      </c>
      <c r="P44" s="14">
        <f>SUM(P40:P41)</f>
        <v>491.36500000000001</v>
      </c>
    </row>
    <row r="45" spans="1:16" ht="13.8" thickBot="1" x14ac:dyDescent="0.3">
      <c r="A45" s="1" t="s">
        <v>13</v>
      </c>
      <c r="B45" s="27"/>
      <c r="C45" s="27"/>
      <c r="E45" s="30"/>
      <c r="F45" s="64"/>
      <c r="G45" s="66">
        <f t="shared" ref="G45:P45" si="7">G37+G44</f>
        <v>0</v>
      </c>
      <c r="H45" s="66">
        <f t="shared" si="7"/>
        <v>0</v>
      </c>
      <c r="I45" s="66">
        <f t="shared" si="7"/>
        <v>3236.1800000000003</v>
      </c>
      <c r="J45" s="66">
        <f t="shared" si="7"/>
        <v>0</v>
      </c>
      <c r="K45" s="66">
        <f t="shared" si="7"/>
        <v>600</v>
      </c>
      <c r="L45" s="66">
        <f t="shared" si="7"/>
        <v>0</v>
      </c>
      <c r="M45" s="66">
        <f t="shared" si="7"/>
        <v>0</v>
      </c>
      <c r="N45" s="66">
        <f t="shared" si="7"/>
        <v>0</v>
      </c>
      <c r="O45" s="66">
        <f t="shared" si="7"/>
        <v>5812.8399999999992</v>
      </c>
      <c r="P45" s="15">
        <f t="shared" si="7"/>
        <v>10005.034999999998</v>
      </c>
    </row>
    <row r="46" spans="1:16" ht="13.8" thickTop="1" x14ac:dyDescent="0.25">
      <c r="A46" s="10"/>
      <c r="B46" s="28"/>
      <c r="C46" s="28"/>
      <c r="D46" s="11"/>
      <c r="E46" s="11"/>
      <c r="F46" s="64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18" t="s">
        <v>50</v>
      </c>
      <c r="B47" s="29"/>
      <c r="C47" s="29"/>
      <c r="E47" s="30"/>
      <c r="F47" s="64"/>
      <c r="G47" s="60"/>
      <c r="H47" s="60"/>
      <c r="I47" s="60"/>
      <c r="J47" s="60"/>
      <c r="K47" s="60"/>
      <c r="L47" s="60"/>
      <c r="M47" s="60"/>
      <c r="N47" s="60"/>
      <c r="O47" s="60"/>
      <c r="P47" s="13"/>
    </row>
    <row r="48" spans="1:16" x14ac:dyDescent="0.25">
      <c r="A48" s="61" t="s">
        <v>63</v>
      </c>
      <c r="B48" s="24">
        <v>44320</v>
      </c>
      <c r="C48" s="24">
        <v>44334</v>
      </c>
      <c r="D48" s="20" t="s">
        <v>59</v>
      </c>
      <c r="E48" s="30">
        <v>2</v>
      </c>
      <c r="F48" s="64">
        <v>96.08</v>
      </c>
      <c r="H48" s="60"/>
      <c r="I48" s="60"/>
      <c r="J48" s="60"/>
      <c r="K48" s="60"/>
      <c r="L48" s="60"/>
      <c r="M48" s="60"/>
      <c r="N48" s="60"/>
      <c r="O48" s="60">
        <f>E48*F48</f>
        <v>192.16</v>
      </c>
      <c r="P48" s="13">
        <f t="shared" ref="P48:P52" si="8">SUM(G48:O48)</f>
        <v>192.16</v>
      </c>
    </row>
    <row r="49" spans="1:16" x14ac:dyDescent="0.25">
      <c r="A49" s="61" t="s">
        <v>64</v>
      </c>
      <c r="B49" s="24">
        <v>44314</v>
      </c>
      <c r="C49" s="24">
        <v>44327</v>
      </c>
      <c r="D49" s="20" t="s">
        <v>66</v>
      </c>
      <c r="E49" s="30">
        <v>1</v>
      </c>
      <c r="F49" s="64">
        <v>355</v>
      </c>
      <c r="G49" s="60"/>
      <c r="H49" s="60"/>
      <c r="I49" s="60"/>
      <c r="J49" s="60"/>
      <c r="K49" s="60">
        <f>E49*F49</f>
        <v>355</v>
      </c>
      <c r="L49" s="60"/>
      <c r="M49" s="60"/>
      <c r="N49" s="60"/>
      <c r="O49" s="60"/>
      <c r="P49" s="13">
        <f t="shared" si="8"/>
        <v>355</v>
      </c>
    </row>
    <row r="50" spans="1:16" x14ac:dyDescent="0.25">
      <c r="A50" s="61" t="s">
        <v>64</v>
      </c>
      <c r="B50" s="24">
        <v>44314</v>
      </c>
      <c r="C50" s="24">
        <v>44327</v>
      </c>
      <c r="D50" s="20" t="s">
        <v>66</v>
      </c>
      <c r="E50" s="30">
        <f>12.5</f>
        <v>12.5</v>
      </c>
      <c r="F50" s="64">
        <v>245</v>
      </c>
      <c r="G50" s="60"/>
      <c r="H50" s="60"/>
      <c r="I50" s="60"/>
      <c r="J50" s="60"/>
      <c r="K50" s="60">
        <f>E50*F50</f>
        <v>3062.5</v>
      </c>
      <c r="L50" s="60"/>
      <c r="M50" s="60"/>
      <c r="N50" s="60"/>
      <c r="O50" s="60"/>
      <c r="P50" s="13">
        <f t="shared" si="8"/>
        <v>3062.5</v>
      </c>
    </row>
    <row r="51" spans="1:16" x14ac:dyDescent="0.25">
      <c r="A51" s="61" t="s">
        <v>65</v>
      </c>
      <c r="B51" s="24">
        <v>44326</v>
      </c>
      <c r="C51" s="24" t="s">
        <v>67</v>
      </c>
      <c r="D51" s="20" t="s">
        <v>32</v>
      </c>
      <c r="E51" s="30">
        <v>15.8</v>
      </c>
      <c r="F51" s="64">
        <v>270.74</v>
      </c>
      <c r="G51" s="60"/>
      <c r="H51" s="60"/>
      <c r="I51" s="60">
        <f>F51*E51+0.06</f>
        <v>4277.7520000000004</v>
      </c>
      <c r="J51" s="60"/>
      <c r="K51" s="60"/>
      <c r="L51" s="60"/>
      <c r="M51" s="60"/>
      <c r="N51" s="60"/>
      <c r="O51" s="60"/>
      <c r="P51" s="13">
        <f t="shared" si="8"/>
        <v>4277.7520000000004</v>
      </c>
    </row>
    <row r="52" spans="1:16" x14ac:dyDescent="0.25">
      <c r="A52" s="61" t="s">
        <v>65</v>
      </c>
      <c r="B52" s="24">
        <v>44326</v>
      </c>
      <c r="C52" s="24" t="s">
        <v>67</v>
      </c>
      <c r="D52" s="20" t="s">
        <v>32</v>
      </c>
      <c r="E52" s="30">
        <v>31.7</v>
      </c>
      <c r="F52" s="64">
        <v>237.5</v>
      </c>
      <c r="G52" s="60"/>
      <c r="H52" s="60"/>
      <c r="I52" s="60">
        <f>F52*E52+0.1</f>
        <v>7528.85</v>
      </c>
      <c r="J52" s="60"/>
      <c r="K52" s="60"/>
      <c r="L52" s="60"/>
      <c r="M52" s="60"/>
      <c r="N52" s="60"/>
      <c r="O52" s="60"/>
      <c r="P52" s="13">
        <f t="shared" si="8"/>
        <v>7528.85</v>
      </c>
    </row>
    <row r="53" spans="1:16" x14ac:dyDescent="0.25">
      <c r="A53" s="16"/>
      <c r="B53" s="25"/>
      <c r="C53" s="25"/>
      <c r="E53" s="30"/>
      <c r="F53" s="64"/>
      <c r="G53" s="60"/>
      <c r="H53" s="60"/>
      <c r="I53" s="60"/>
      <c r="J53" s="60"/>
      <c r="K53" s="60"/>
      <c r="L53" s="60"/>
      <c r="M53" s="60"/>
      <c r="N53" s="60"/>
      <c r="O53" s="60"/>
      <c r="P53" s="13"/>
    </row>
    <row r="54" spans="1:16" x14ac:dyDescent="0.25">
      <c r="A54" s="12" t="str">
        <f>"Total "&amp;A47</f>
        <v>Total May 2021</v>
      </c>
      <c r="B54" s="26"/>
      <c r="C54" s="26"/>
      <c r="E54" s="30"/>
      <c r="F54" s="64"/>
      <c r="G54" s="65">
        <f t="shared" ref="G54:P54" si="9">SUM(G48:G53)</f>
        <v>0</v>
      </c>
      <c r="H54" s="65">
        <f t="shared" si="9"/>
        <v>0</v>
      </c>
      <c r="I54" s="65">
        <f t="shared" si="9"/>
        <v>11806.602000000001</v>
      </c>
      <c r="J54" s="65">
        <f t="shared" si="9"/>
        <v>0</v>
      </c>
      <c r="K54" s="65">
        <f t="shared" si="9"/>
        <v>3417.5</v>
      </c>
      <c r="L54" s="65">
        <f t="shared" si="9"/>
        <v>0</v>
      </c>
      <c r="M54" s="65">
        <f t="shared" si="9"/>
        <v>0</v>
      </c>
      <c r="N54" s="65">
        <f t="shared" si="9"/>
        <v>0</v>
      </c>
      <c r="O54" s="65">
        <f t="shared" si="9"/>
        <v>192.16</v>
      </c>
      <c r="P54" s="14">
        <f t="shared" si="9"/>
        <v>15416.262000000001</v>
      </c>
    </row>
    <row r="55" spans="1:16" ht="13.8" thickBot="1" x14ac:dyDescent="0.3">
      <c r="A55" s="1" t="s">
        <v>13</v>
      </c>
      <c r="B55" s="27"/>
      <c r="C55" s="27"/>
      <c r="E55" s="30"/>
      <c r="F55" s="64"/>
      <c r="G55" s="66">
        <f t="shared" ref="G55:P55" si="10">G45+G54</f>
        <v>0</v>
      </c>
      <c r="H55" s="66">
        <f t="shared" si="10"/>
        <v>0</v>
      </c>
      <c r="I55" s="66">
        <f t="shared" si="10"/>
        <v>15042.782000000001</v>
      </c>
      <c r="J55" s="66">
        <f t="shared" si="10"/>
        <v>0</v>
      </c>
      <c r="K55" s="66">
        <f t="shared" si="10"/>
        <v>4017.5</v>
      </c>
      <c r="L55" s="66">
        <f t="shared" si="10"/>
        <v>0</v>
      </c>
      <c r="M55" s="66">
        <f t="shared" si="10"/>
        <v>0</v>
      </c>
      <c r="N55" s="66">
        <f t="shared" si="10"/>
        <v>0</v>
      </c>
      <c r="O55" s="66">
        <f t="shared" si="10"/>
        <v>6004.9999999999991</v>
      </c>
      <c r="P55" s="15">
        <f t="shared" si="10"/>
        <v>25421.296999999999</v>
      </c>
    </row>
    <row r="56" spans="1:16" ht="13.8" thickTop="1" x14ac:dyDescent="0.25">
      <c r="A56" s="10"/>
      <c r="B56" s="28"/>
      <c r="C56" s="28"/>
      <c r="D56" s="11"/>
      <c r="E56" s="11"/>
      <c r="F56" s="64"/>
      <c r="G56" s="11"/>
      <c r="H56" s="11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10"/>
      <c r="B57" s="28"/>
      <c r="C57" s="28"/>
      <c r="D57" s="11"/>
      <c r="E57" s="11"/>
      <c r="F57" s="64"/>
      <c r="G57" s="11"/>
      <c r="H57" s="11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22"/>
      <c r="E58" s="30"/>
      <c r="F58" s="64"/>
      <c r="G58" s="20"/>
      <c r="H58" s="20"/>
      <c r="I58" s="63"/>
      <c r="J58" s="63"/>
      <c r="K58" s="63"/>
      <c r="L58" s="63"/>
      <c r="M58" s="63"/>
      <c r="N58" s="63"/>
      <c r="O58" s="63"/>
    </row>
    <row r="59" spans="1:16" s="40" customFormat="1" ht="13.8" x14ac:dyDescent="0.25">
      <c r="A59" s="36" t="s">
        <v>27</v>
      </c>
      <c r="B59" s="41"/>
      <c r="C59" s="41"/>
      <c r="E59" s="39"/>
      <c r="F59" s="64"/>
      <c r="I59" s="42"/>
      <c r="J59" s="42"/>
      <c r="K59" s="42"/>
      <c r="L59" s="42"/>
      <c r="M59" s="42"/>
      <c r="N59" s="42"/>
      <c r="O59" s="42"/>
      <c r="P59" s="42"/>
    </row>
    <row r="60" spans="1:16" x14ac:dyDescent="0.25">
      <c r="A60" s="22"/>
      <c r="D60" s="20" t="s">
        <v>33</v>
      </c>
      <c r="E60" s="30">
        <f>I60/F60</f>
        <v>593.66887199999996</v>
      </c>
      <c r="F60" s="64">
        <v>250</v>
      </c>
      <c r="G60" s="69"/>
      <c r="H60" s="69"/>
      <c r="I60" s="70">
        <f>I66</f>
        <v>148417.21799999999</v>
      </c>
      <c r="J60" s="70"/>
      <c r="K60" s="70"/>
      <c r="L60" s="70"/>
      <c r="M60" s="70"/>
      <c r="N60" s="70"/>
      <c r="O60" s="70"/>
      <c r="P60" s="13">
        <f t="shared" ref="P60:P64" si="11">SUM(G60:O60)</f>
        <v>148417.21799999999</v>
      </c>
    </row>
    <row r="61" spans="1:16" x14ac:dyDescent="0.25">
      <c r="A61" s="2"/>
      <c r="D61" s="20" t="s">
        <v>68</v>
      </c>
      <c r="E61" s="30">
        <f>J61/F61</f>
        <v>83.333333333333329</v>
      </c>
      <c r="F61" s="64">
        <v>180</v>
      </c>
      <c r="G61" s="69"/>
      <c r="H61" s="69"/>
      <c r="I61" s="70"/>
      <c r="J61" s="70">
        <f>J66</f>
        <v>15000</v>
      </c>
      <c r="K61" s="70"/>
      <c r="L61" s="70"/>
      <c r="M61" s="70"/>
      <c r="N61" s="70"/>
      <c r="O61" s="70"/>
      <c r="P61" s="13">
        <f t="shared" si="11"/>
        <v>15000</v>
      </c>
    </row>
    <row r="62" spans="1:16" x14ac:dyDescent="0.25">
      <c r="A62" s="2"/>
      <c r="D62" s="20" t="s">
        <v>69</v>
      </c>
      <c r="E62" s="30">
        <f>K62/F62</f>
        <v>153.27500000000001</v>
      </c>
      <c r="F62" s="64">
        <v>300</v>
      </c>
      <c r="G62" s="69"/>
      <c r="H62" s="69"/>
      <c r="I62" s="70"/>
      <c r="J62" s="70"/>
      <c r="K62" s="70">
        <f>K66</f>
        <v>45982.5</v>
      </c>
      <c r="L62" s="70"/>
      <c r="M62" s="70"/>
      <c r="N62" s="70"/>
      <c r="O62" s="70"/>
      <c r="P62" s="13">
        <f t="shared" si="11"/>
        <v>45982.5</v>
      </c>
    </row>
    <row r="63" spans="1:16" x14ac:dyDescent="0.25">
      <c r="A63" s="2"/>
      <c r="D63" s="20" t="s">
        <v>70</v>
      </c>
      <c r="E63" s="30">
        <f>O63/F63</f>
        <v>41.57993338884264</v>
      </c>
      <c r="F63" s="64">
        <v>96.08</v>
      </c>
      <c r="G63" s="69"/>
      <c r="H63" s="69"/>
      <c r="I63" s="70"/>
      <c r="J63" s="70"/>
      <c r="K63" s="70"/>
      <c r="L63" s="70"/>
      <c r="M63" s="70"/>
      <c r="N63" s="70"/>
      <c r="O63" s="70">
        <f>O66</f>
        <v>3995.0000000000009</v>
      </c>
      <c r="P63" s="13">
        <f t="shared" si="11"/>
        <v>3995.0000000000009</v>
      </c>
    </row>
    <row r="64" spans="1:16" x14ac:dyDescent="0.25">
      <c r="A64" s="2"/>
      <c r="D64" s="20" t="s">
        <v>30</v>
      </c>
      <c r="E64" s="30" t="s">
        <v>56</v>
      </c>
      <c r="F64" s="64" t="s">
        <v>56</v>
      </c>
      <c r="G64" s="69"/>
      <c r="H64" s="69"/>
      <c r="I64" s="70"/>
      <c r="J64" s="70"/>
      <c r="K64" s="70"/>
      <c r="L64" s="70">
        <f>L66</f>
        <v>0</v>
      </c>
      <c r="M64" s="70">
        <f>M66</f>
        <v>85000</v>
      </c>
      <c r="N64" s="70">
        <f>N66</f>
        <v>30000</v>
      </c>
      <c r="O64" s="2"/>
      <c r="P64" s="13">
        <f t="shared" si="11"/>
        <v>115000</v>
      </c>
    </row>
    <row r="65" spans="1:16" x14ac:dyDescent="0.25">
      <c r="A65" s="2"/>
      <c r="D65" s="20"/>
      <c r="E65" s="30"/>
      <c r="F65" s="52"/>
      <c r="G65" s="20"/>
      <c r="H65" s="20"/>
      <c r="I65" s="63"/>
      <c r="J65" s="63"/>
      <c r="K65" s="63"/>
      <c r="L65" s="63"/>
      <c r="M65" s="63"/>
      <c r="N65" s="63"/>
      <c r="O65" s="63"/>
    </row>
    <row r="66" spans="1:16" x14ac:dyDescent="0.25">
      <c r="A66" s="33" t="s">
        <v>29</v>
      </c>
      <c r="E66" s="30"/>
      <c r="F66" s="52"/>
      <c r="G66" s="71">
        <f t="shared" ref="G66:P66" si="12">G69-G55</f>
        <v>0</v>
      </c>
      <c r="H66" s="71">
        <f t="shared" si="12"/>
        <v>0</v>
      </c>
      <c r="I66" s="71">
        <f t="shared" si="12"/>
        <v>148417.21799999999</v>
      </c>
      <c r="J66" s="71">
        <f t="shared" si="12"/>
        <v>15000</v>
      </c>
      <c r="K66" s="71">
        <f t="shared" si="12"/>
        <v>45982.5</v>
      </c>
      <c r="L66" s="71">
        <f t="shared" si="12"/>
        <v>0</v>
      </c>
      <c r="M66" s="71">
        <f t="shared" si="12"/>
        <v>85000</v>
      </c>
      <c r="N66" s="71">
        <f t="shared" si="12"/>
        <v>30000</v>
      </c>
      <c r="O66" s="71">
        <f t="shared" si="12"/>
        <v>3995.0000000000009</v>
      </c>
      <c r="P66" s="32">
        <f t="shared" si="12"/>
        <v>328038.70299999998</v>
      </c>
    </row>
    <row r="67" spans="1:16" x14ac:dyDescent="0.25">
      <c r="A67" s="33"/>
      <c r="E67" s="30"/>
      <c r="F67" s="52"/>
      <c r="G67" s="60"/>
      <c r="H67" s="60"/>
      <c r="I67" s="60"/>
      <c r="J67" s="60"/>
      <c r="K67" s="60"/>
      <c r="L67" s="60"/>
      <c r="M67" s="60"/>
      <c r="N67" s="60"/>
      <c r="O67" s="60"/>
      <c r="P67" s="13"/>
    </row>
    <row r="68" spans="1:16" x14ac:dyDescent="0.25">
      <c r="E68" s="30"/>
      <c r="F68" s="52"/>
      <c r="G68" s="20"/>
      <c r="H68" s="20"/>
      <c r="I68" s="63"/>
      <c r="J68" s="63"/>
      <c r="K68" s="63"/>
      <c r="L68" s="63"/>
      <c r="M68" s="63"/>
      <c r="N68" s="63"/>
      <c r="O68" s="63"/>
    </row>
    <row r="69" spans="1:16" ht="13.8" thickBot="1" x14ac:dyDescent="0.3">
      <c r="A69" s="1" t="s">
        <v>28</v>
      </c>
      <c r="E69" s="30"/>
      <c r="F69" s="52"/>
      <c r="G69" s="72">
        <v>0</v>
      </c>
      <c r="H69" s="72">
        <v>0</v>
      </c>
      <c r="I69" s="73">
        <v>163460</v>
      </c>
      <c r="J69" s="73">
        <v>15000</v>
      </c>
      <c r="K69" s="73">
        <v>50000</v>
      </c>
      <c r="L69" s="35">
        <v>0</v>
      </c>
      <c r="M69" s="35">
        <v>85000</v>
      </c>
      <c r="N69" s="35">
        <v>30000</v>
      </c>
      <c r="O69" s="35">
        <v>10000</v>
      </c>
      <c r="P69" s="35">
        <f>SUM(G69:O69)</f>
        <v>353460</v>
      </c>
    </row>
    <row r="70" spans="1:16" ht="13.8" thickTop="1" x14ac:dyDescent="0.25">
      <c r="E70" s="30"/>
      <c r="F70" s="52"/>
      <c r="G70" s="20"/>
      <c r="H70" s="20"/>
      <c r="I70" s="63"/>
      <c r="J70" s="63"/>
      <c r="K70" s="63"/>
      <c r="L70" s="63"/>
      <c r="M70" s="63"/>
      <c r="N70" s="63"/>
      <c r="O70" s="63"/>
    </row>
    <row r="71" spans="1:16" x14ac:dyDescent="0.25">
      <c r="E71" s="30"/>
      <c r="F71" s="30"/>
      <c r="G71" s="20"/>
      <c r="H71" s="20"/>
      <c r="I71" s="63"/>
      <c r="J71" s="63"/>
      <c r="K71" s="63"/>
      <c r="L71" s="63"/>
      <c r="M71" s="63"/>
      <c r="N71" s="63"/>
      <c r="O71" s="63"/>
    </row>
    <row r="72" spans="1:16" hidden="1" x14ac:dyDescent="0.25">
      <c r="A72" s="19" t="s">
        <v>36</v>
      </c>
      <c r="B72" s="24">
        <v>43188</v>
      </c>
      <c r="C72" s="46">
        <v>43188</v>
      </c>
      <c r="D72" s="20" t="s">
        <v>37</v>
      </c>
      <c r="E72" s="30" t="s">
        <v>26</v>
      </c>
      <c r="F72" s="30" t="s">
        <v>26</v>
      </c>
      <c r="I72" s="13"/>
      <c r="J72" s="13"/>
      <c r="K72" s="13"/>
      <c r="L72" s="13"/>
      <c r="M72" s="13"/>
      <c r="N72" s="13">
        <v>1509.77</v>
      </c>
      <c r="O72" s="13"/>
      <c r="P72" s="13">
        <f t="shared" ref="P72:P87" si="13">SUM(G72:O72)</f>
        <v>1509.77</v>
      </c>
    </row>
    <row r="73" spans="1:16" hidden="1" x14ac:dyDescent="0.25">
      <c r="A73" s="19" t="s">
        <v>35</v>
      </c>
      <c r="B73" s="24">
        <v>43185</v>
      </c>
      <c r="C73" s="46" t="s">
        <v>34</v>
      </c>
      <c r="D73" s="20" t="s">
        <v>32</v>
      </c>
      <c r="E73" s="30" t="s">
        <v>26</v>
      </c>
      <c r="F73" s="30" t="s">
        <v>26</v>
      </c>
      <c r="I73" s="13">
        <v>140</v>
      </c>
      <c r="J73" s="13"/>
      <c r="K73" s="13"/>
      <c r="L73" s="13"/>
      <c r="M73" s="13"/>
      <c r="N73" s="13"/>
      <c r="O73" s="13"/>
      <c r="P73" s="13">
        <f t="shared" si="13"/>
        <v>140</v>
      </c>
    </row>
    <row r="74" spans="1:16" hidden="1" x14ac:dyDescent="0.25">
      <c r="A74" s="19" t="s">
        <v>35</v>
      </c>
      <c r="B74" s="24">
        <v>43185</v>
      </c>
      <c r="C74" s="46" t="s">
        <v>34</v>
      </c>
      <c r="D74" s="20" t="s">
        <v>32</v>
      </c>
      <c r="E74" s="30">
        <v>3.7</v>
      </c>
      <c r="F74" s="30">
        <v>320</v>
      </c>
      <c r="I74" s="13">
        <v>1124.69</v>
      </c>
      <c r="J74" s="13"/>
      <c r="K74" s="13"/>
      <c r="L74" s="13"/>
      <c r="M74" s="13"/>
      <c r="N74" s="13"/>
      <c r="O74" s="13"/>
      <c r="P74" s="13">
        <f t="shared" si="13"/>
        <v>1124.69</v>
      </c>
    </row>
    <row r="75" spans="1:16" hidden="1" x14ac:dyDescent="0.25">
      <c r="A75" s="19" t="s">
        <v>35</v>
      </c>
      <c r="B75" s="24">
        <v>43185</v>
      </c>
      <c r="C75" s="46" t="s">
        <v>34</v>
      </c>
      <c r="D75" s="20" t="s">
        <v>32</v>
      </c>
      <c r="E75" s="30">
        <v>130.19999999999999</v>
      </c>
      <c r="F75" s="30">
        <v>245</v>
      </c>
      <c r="I75" s="13">
        <v>30301.1</v>
      </c>
      <c r="J75" s="13"/>
      <c r="K75" s="13"/>
      <c r="L75" s="13"/>
      <c r="M75" s="13"/>
      <c r="N75" s="13"/>
      <c r="O75" s="13"/>
      <c r="P75" s="13">
        <f t="shared" si="13"/>
        <v>30301.1</v>
      </c>
    </row>
    <row r="76" spans="1:16" hidden="1" x14ac:dyDescent="0.25">
      <c r="A76" s="19" t="s">
        <v>35</v>
      </c>
      <c r="B76" s="24">
        <v>43185</v>
      </c>
      <c r="C76" s="46" t="s">
        <v>34</v>
      </c>
      <c r="D76" s="20" t="s">
        <v>32</v>
      </c>
      <c r="E76" s="30">
        <v>101.3</v>
      </c>
      <c r="F76" s="30">
        <v>175</v>
      </c>
      <c r="I76" s="13">
        <v>16839.439999999999</v>
      </c>
      <c r="J76" s="13"/>
      <c r="K76" s="13"/>
      <c r="L76" s="13"/>
      <c r="M76" s="13"/>
      <c r="N76" s="13"/>
      <c r="O76" s="13"/>
      <c r="P76" s="13">
        <f t="shared" si="13"/>
        <v>16839.439999999999</v>
      </c>
    </row>
    <row r="77" spans="1:16" hidden="1" x14ac:dyDescent="0.25">
      <c r="A77" s="19" t="s">
        <v>35</v>
      </c>
      <c r="B77" s="24">
        <v>43185</v>
      </c>
      <c r="C77" s="46" t="s">
        <v>34</v>
      </c>
      <c r="D77" s="20" t="s">
        <v>32</v>
      </c>
      <c r="E77" s="30">
        <v>8.5</v>
      </c>
      <c r="F77" s="30">
        <v>175</v>
      </c>
      <c r="I77" s="13">
        <v>1412.98</v>
      </c>
      <c r="J77" s="13"/>
      <c r="K77" s="13"/>
      <c r="L77" s="13"/>
      <c r="M77" s="13"/>
      <c r="N77" s="13"/>
      <c r="O77" s="13"/>
      <c r="P77" s="13">
        <f t="shared" si="13"/>
        <v>1412.98</v>
      </c>
    </row>
    <row r="78" spans="1:16" hidden="1" x14ac:dyDescent="0.25">
      <c r="A78" s="19" t="s">
        <v>35</v>
      </c>
      <c r="B78" s="24">
        <v>43185</v>
      </c>
      <c r="C78" s="46" t="s">
        <v>34</v>
      </c>
      <c r="D78" s="20" t="s">
        <v>32</v>
      </c>
      <c r="E78" s="30">
        <v>48.1</v>
      </c>
      <c r="F78" s="30">
        <v>75</v>
      </c>
      <c r="I78" s="13">
        <v>3426.76</v>
      </c>
      <c r="J78" s="13"/>
      <c r="K78" s="13"/>
      <c r="L78" s="13"/>
      <c r="M78" s="13"/>
      <c r="N78" s="13"/>
      <c r="O78" s="13"/>
      <c r="P78" s="13">
        <f t="shared" si="13"/>
        <v>3426.76</v>
      </c>
    </row>
    <row r="79" spans="1:16" hidden="1" x14ac:dyDescent="0.25">
      <c r="A79" s="19" t="s">
        <v>35</v>
      </c>
      <c r="B79" s="24">
        <v>43185</v>
      </c>
      <c r="C79" s="46" t="s">
        <v>34</v>
      </c>
      <c r="D79" s="20" t="s">
        <v>32</v>
      </c>
      <c r="E79" s="30" t="s">
        <v>26</v>
      </c>
      <c r="F79" s="30" t="s">
        <v>26</v>
      </c>
      <c r="I79" s="13">
        <v>241.92</v>
      </c>
      <c r="J79" s="13"/>
      <c r="K79" s="13"/>
      <c r="L79" s="13"/>
      <c r="M79" s="13"/>
      <c r="N79" s="13"/>
      <c r="O79" s="13"/>
      <c r="P79" s="13">
        <f t="shared" si="13"/>
        <v>241.92</v>
      </c>
    </row>
    <row r="80" spans="1:16" hidden="1" x14ac:dyDescent="0.25">
      <c r="A80" s="19" t="s">
        <v>35</v>
      </c>
      <c r="B80" s="24">
        <v>43188</v>
      </c>
      <c r="C80" s="46" t="s">
        <v>34</v>
      </c>
      <c r="D80" s="20" t="s">
        <v>32</v>
      </c>
      <c r="E80" s="30">
        <v>23.7</v>
      </c>
      <c r="F80" s="30">
        <v>245</v>
      </c>
      <c r="I80" s="13">
        <v>5516.19</v>
      </c>
      <c r="J80" s="13"/>
      <c r="K80" s="13"/>
      <c r="L80" s="13"/>
      <c r="M80" s="13"/>
      <c r="N80" s="13"/>
      <c r="O80" s="13"/>
      <c r="P80" s="13">
        <f t="shared" si="13"/>
        <v>5516.19</v>
      </c>
    </row>
    <row r="81" spans="1:16" hidden="1" x14ac:dyDescent="0.25">
      <c r="A81" s="19" t="s">
        <v>35</v>
      </c>
      <c r="B81" s="24">
        <v>43188</v>
      </c>
      <c r="C81" s="46" t="s">
        <v>34</v>
      </c>
      <c r="D81" s="20" t="s">
        <v>32</v>
      </c>
      <c r="E81" s="30">
        <v>21.4</v>
      </c>
      <c r="F81" s="30">
        <v>175</v>
      </c>
      <c r="I81" s="13">
        <v>3557.74</v>
      </c>
      <c r="J81" s="13"/>
      <c r="K81" s="13"/>
      <c r="L81" s="13"/>
      <c r="M81" s="13"/>
      <c r="N81" s="13"/>
      <c r="O81" s="13"/>
      <c r="P81" s="13">
        <f t="shared" si="13"/>
        <v>3557.74</v>
      </c>
    </row>
    <row r="82" spans="1:16" hidden="1" x14ac:dyDescent="0.25">
      <c r="A82" s="19" t="s">
        <v>35</v>
      </c>
      <c r="B82" s="24">
        <v>43188</v>
      </c>
      <c r="C82" s="46" t="s">
        <v>34</v>
      </c>
      <c r="D82" s="20" t="s">
        <v>32</v>
      </c>
      <c r="E82" s="30">
        <v>9.5</v>
      </c>
      <c r="F82" s="30">
        <v>75</v>
      </c>
      <c r="I82" s="13">
        <v>676.87</v>
      </c>
      <c r="J82" s="13"/>
      <c r="K82" s="13"/>
      <c r="L82" s="13"/>
      <c r="M82" s="13"/>
      <c r="N82" s="13"/>
      <c r="O82" s="13"/>
      <c r="P82" s="13">
        <f t="shared" si="13"/>
        <v>676.87</v>
      </c>
    </row>
    <row r="83" spans="1:16" hidden="1" x14ac:dyDescent="0.25">
      <c r="A83" s="19" t="s">
        <v>43</v>
      </c>
      <c r="B83" s="24">
        <v>43188</v>
      </c>
      <c r="C83" s="46">
        <v>43188</v>
      </c>
      <c r="D83" s="20" t="s">
        <v>38</v>
      </c>
      <c r="E83" s="30" t="s">
        <v>26</v>
      </c>
      <c r="F83" s="30" t="s">
        <v>26</v>
      </c>
      <c r="I83" s="13"/>
      <c r="J83" s="13"/>
      <c r="K83" s="13"/>
      <c r="L83" s="13"/>
      <c r="M83" s="13"/>
      <c r="N83" s="13">
        <v>907.93</v>
      </c>
      <c r="O83" s="13"/>
      <c r="P83" s="13">
        <f t="shared" si="13"/>
        <v>907.93</v>
      </c>
    </row>
    <row r="84" spans="1:16" hidden="1" x14ac:dyDescent="0.25">
      <c r="A84" s="19" t="s">
        <v>43</v>
      </c>
      <c r="B84" s="24">
        <v>43188</v>
      </c>
      <c r="C84" s="46">
        <v>43188</v>
      </c>
      <c r="D84" s="20" t="s">
        <v>39</v>
      </c>
      <c r="E84" s="30" t="s">
        <v>26</v>
      </c>
      <c r="F84" s="30" t="s">
        <v>26</v>
      </c>
      <c r="I84" s="13"/>
      <c r="J84" s="13"/>
      <c r="K84" s="13"/>
      <c r="L84" s="13"/>
      <c r="M84" s="13"/>
      <c r="N84" s="13">
        <f>59.84+278.39</f>
        <v>338.23</v>
      </c>
      <c r="O84" s="13"/>
      <c r="P84" s="13">
        <f t="shared" si="13"/>
        <v>338.23</v>
      </c>
    </row>
    <row r="85" spans="1:16" hidden="1" x14ac:dyDescent="0.25">
      <c r="A85" s="19" t="s">
        <v>43</v>
      </c>
      <c r="B85" s="24">
        <v>43188</v>
      </c>
      <c r="C85" s="46">
        <v>43188</v>
      </c>
      <c r="D85" s="20" t="s">
        <v>40</v>
      </c>
      <c r="E85" s="30" t="s">
        <v>26</v>
      </c>
      <c r="F85" s="30" t="s">
        <v>26</v>
      </c>
      <c r="I85" s="13"/>
      <c r="J85" s="13"/>
      <c r="K85" s="13"/>
      <c r="L85" s="13"/>
      <c r="M85" s="13"/>
      <c r="N85" s="13">
        <f>686.19+31.24+22.88+22.88+39.16+21.97+20+1952.33+64.2</f>
        <v>2860.85</v>
      </c>
      <c r="O85" s="13"/>
      <c r="P85" s="13">
        <f t="shared" si="13"/>
        <v>2860.85</v>
      </c>
    </row>
    <row r="86" spans="1:16" hidden="1" x14ac:dyDescent="0.25">
      <c r="A86" s="19" t="s">
        <v>43</v>
      </c>
      <c r="B86" s="24">
        <v>43188</v>
      </c>
      <c r="C86" s="46">
        <v>43188</v>
      </c>
      <c r="D86" s="20" t="s">
        <v>41</v>
      </c>
      <c r="E86" s="30" t="s">
        <v>26</v>
      </c>
      <c r="F86" s="30" t="s">
        <v>26</v>
      </c>
      <c r="I86" s="13"/>
      <c r="J86" s="13"/>
      <c r="K86" s="13"/>
      <c r="L86" s="13"/>
      <c r="M86" s="13"/>
      <c r="N86" s="13">
        <v>1443.75</v>
      </c>
      <c r="O86" s="13"/>
      <c r="P86" s="13">
        <f t="shared" si="13"/>
        <v>1443.75</v>
      </c>
    </row>
    <row r="87" spans="1:16" hidden="1" x14ac:dyDescent="0.25">
      <c r="A87" s="19" t="s">
        <v>43</v>
      </c>
      <c r="B87" s="24">
        <v>43188</v>
      </c>
      <c r="C87" s="46">
        <v>43188</v>
      </c>
      <c r="D87" s="20" t="s">
        <v>42</v>
      </c>
      <c r="E87" s="30" t="s">
        <v>26</v>
      </c>
      <c r="F87" s="30" t="s">
        <v>26</v>
      </c>
      <c r="I87" s="13"/>
      <c r="J87" s="13"/>
      <c r="K87" s="13"/>
      <c r="L87" s="13"/>
      <c r="M87" s="13"/>
      <c r="N87" s="13">
        <v>1045.75</v>
      </c>
      <c r="O87" s="13"/>
      <c r="P87" s="13">
        <f t="shared" si="13"/>
        <v>1045.75</v>
      </c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60" fitToHeight="0" orientation="landscape" r:id="rId1"/>
  <headerFooter>
    <oddHeader xml:space="preserve">&amp;R&amp;"Times New Roman,Bold"KyPSC Case No. 2021-00190
STAFF-DR-01-012 Attachment 1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Brown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D165A2-2251-4E36-AB23-3F2E42DC8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874309-57BF-416A-81B9-420713DC545B}">
  <ds:schemaRefs>
    <ds:schemaRef ds:uri="http://schemas.microsoft.com/office/2006/documentManagement/type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A</dc:title>
  <dc:subject>Rate Case Expenses</dc:subject>
  <dc:creator>t10555</dc:creator>
  <cp:lastModifiedBy>D'Ascenzo, Rocco</cp:lastModifiedBy>
  <cp:lastPrinted>2021-06-09T18:02:36Z</cp:lastPrinted>
  <dcterms:created xsi:type="dcterms:W3CDTF">2002-05-09T15:21:11Z</dcterms:created>
  <dcterms:modified xsi:type="dcterms:W3CDTF">2021-06-14T18:59:39Z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