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8"/>
  <workbookPr showInkAnnotation="0" autoCompressPictures="0"/>
  <mc:AlternateContent xmlns:mc="http://schemas.openxmlformats.org/markup-compatibility/2006">
    <mc:Choice Requires="x15">
      <x15ac:absPath xmlns:x15ac="http://schemas.microsoft.com/office/spreadsheetml/2010/11/ac" url="/Users/RBOld/Library/Mobile Documents/com~apple~CloudDocs/Delta Natural Gas KY 2021 Rate Case/Baudino Work Papers /"/>
    </mc:Choice>
  </mc:AlternateContent>
  <xr:revisionPtr revIDLastSave="0" documentId="13_ncr:1_{E64F19A2-AAE2-EA43-97B3-29FE7C662266}" xr6:coauthVersionLast="47" xr6:coauthVersionMax="47" xr10:uidLastSave="{00000000-0000-0000-0000-000000000000}"/>
  <bookViews>
    <workbookView xWindow="12560" yWindow="500" windowWidth="26760" windowHeight="21100" activeTab="10" xr2:uid="{00000000-000D-0000-FFFF-FFFF00000000}"/>
  </bookViews>
  <sheets>
    <sheet name="Figure 1" sheetId="64" r:id="rId1"/>
    <sheet name="Bond Yields &amp; Fig 2" sheetId="63" r:id="rId2"/>
    <sheet name="Figure 3" sheetId="87" r:id="rId3"/>
    <sheet name="RAB-2" sheetId="90" r:id="rId4"/>
    <sheet name="RAB-3" sheetId="91" r:id="rId5"/>
    <sheet name="RAB-4" sheetId="7" r:id="rId6"/>
    <sheet name="RAB-5" sheetId="81" r:id="rId7"/>
    <sheet name="Table 1" sheetId="92" r:id="rId8"/>
    <sheet name="Table 2" sheetId="54" r:id="rId9"/>
    <sheet name="Table 3" sheetId="99" r:id="rId10"/>
    <sheet name="Table 4" sheetId="95" r:id="rId11"/>
    <sheet name="Table 5" sheetId="101" r:id="rId12"/>
    <sheet name="Ches Util Net Income" sheetId="100"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123Graph_A" hidden="1">[1]G!#REF!</definedName>
    <definedName name="__123Graph_B" hidden="1">[1]G!#REF!</definedName>
    <definedName name="__123Graph_C" hidden="1">[1]G!#REF!</definedName>
    <definedName name="__123Graph_D" hidden="1">'[2]C-3.10'!#REF!</definedName>
    <definedName name="__123Graph_E" hidden="1">[1]G!#REF!</definedName>
    <definedName name="__123Graph_F" hidden="1">[1]G!#REF!</definedName>
    <definedName name="_1__123Graph_ACHART_4">'[3]MCMANEUS EXHIBIT 4'!$B$38:$D$38</definedName>
    <definedName name="_12__123Graph_BCHART_4">'[4]MCMANEUS EXHIBIT 4'!$B$39:$D$39</definedName>
    <definedName name="_16__123Graph_CCHART_4">'[4]MCMANEUS EXHIBIT 4'!$B$40:$D$40</definedName>
    <definedName name="_2__123Graph_BCHART_4">'[3]MCMANEUS EXHIBIT 4'!$B$39:$D$39</definedName>
    <definedName name="_3__123Graph_CCHART_4">'[3]MCMANEUS EXHIBIT 4'!$B$40:$D$40</definedName>
    <definedName name="_8__123Graph_ACHART_4">'[4]MCMANEUS EXHIBIT 4'!$B$38:$D$38</definedName>
    <definedName name="_Fill" hidden="1">'[5]Bond Returns'!$A$8:$A$107</definedName>
    <definedName name="_Key1" hidden="1">#REF!</definedName>
    <definedName name="_Key11" hidden="1">#REF!</definedName>
    <definedName name="_Key2" hidden="1">#REF!</definedName>
    <definedName name="_new23" localSheetId="6" hidden="1">{#N/A,#N/A,FALSE,"SCA";#N/A,#N/A,FALSE,"NCA";#N/A,#N/A,FALSE,"SAZ";#N/A,#N/A,FALSE,"CAZ";#N/A,#N/A,FALSE,"SNV";#N/A,#N/A,FALSE,"NNV";#N/A,#N/A,FALSE,"PP";#N/A,#N/A,FALSE,"SA"}</definedName>
    <definedName name="_new23" hidden="1">{#N/A,#N/A,FALSE,"SCA";#N/A,#N/A,FALSE,"NCA";#N/A,#N/A,FALSE,"SAZ";#N/A,#N/A,FALSE,"CAZ";#N/A,#N/A,FALSE,"SNV";#N/A,#N/A,FALSE,"NNV";#N/A,#N/A,FALSE,"PP";#N/A,#N/A,FALSE,"SA"}</definedName>
    <definedName name="_new37" localSheetId="6" hidden="1">{#N/A,#N/A,FALSE,"SCA";#N/A,#N/A,FALSE,"NCA";#N/A,#N/A,FALSE,"SAZ";#N/A,#N/A,FALSE,"CAZ";#N/A,#N/A,FALSE,"SNV";#N/A,#N/A,FALSE,"NNV";#N/A,#N/A,FALSE,"PP";#N/A,#N/A,FALSE,"SA"}</definedName>
    <definedName name="_new37" hidden="1">{#N/A,#N/A,FALSE,"SCA";#N/A,#N/A,FALSE,"NCA";#N/A,#N/A,FALSE,"SAZ";#N/A,#N/A,FALSE,"CAZ";#N/A,#N/A,FALSE,"SNV";#N/A,#N/A,FALSE,"NNV";#N/A,#N/A,FALSE,"PP";#N/A,#N/A,FALSE,"SA"}</definedName>
    <definedName name="_new41" localSheetId="6" hidden="1">{"caz2",#N/A,FALSE,"Central Arizona 2";"saz2",#N/A,FALSE,"Southern Arizona 2";"snv2",#N/A,FALSE,"Southern Nevada 2";"nnv2",#N/A,FALSE,"Northern Nevada 2";"sca2",#N/A,FALSE,"Southern California 2";"nca2",#N/A,FALSE,"Northern California 2";"pai2",#N/A,FALSE,"Paiute 2"}</definedName>
    <definedName name="_new41" hidden="1">{"caz2",#N/A,FALSE,"Central Arizona 2";"saz2",#N/A,FALSE,"Southern Arizona 2";"snv2",#N/A,FALSE,"Southern Nevada 2";"nnv2",#N/A,FALSE,"Northern Nevada 2";"sca2",#N/A,FALSE,"Southern California 2";"nca2",#N/A,FALSE,"Northern California 2";"pai2",#N/A,FALSE,"Paiute 2"}</definedName>
    <definedName name="_new43" localSheetId="6" hidden="1">{#N/A,#N/A,FALSE,"SCA";#N/A,#N/A,FALSE,"NCA";#N/A,#N/A,FALSE,"SAZ";#N/A,#N/A,FALSE,"CAZ";#N/A,#N/A,FALSE,"SNV";#N/A,#N/A,FALSE,"NNV";#N/A,#N/A,FALSE,"PP";#N/A,#N/A,FALSE,"SA"}</definedName>
    <definedName name="_new43" hidden="1">{#N/A,#N/A,FALSE,"SCA";#N/A,#N/A,FALSE,"NCA";#N/A,#N/A,FALSE,"SAZ";#N/A,#N/A,FALSE,"CAZ";#N/A,#N/A,FALSE,"SNV";#N/A,#N/A,FALSE,"NNV";#N/A,#N/A,FALSE,"PP";#N/A,#N/A,FALSE,"SA"}</definedName>
    <definedName name="_new57" localSheetId="6" hidden="1">{#N/A,#N/A,FALSE,"SCA";#N/A,#N/A,FALSE,"NCA";#N/A,#N/A,FALSE,"SAZ";#N/A,#N/A,FALSE,"CAZ";#N/A,#N/A,FALSE,"SNV";#N/A,#N/A,FALSE,"NNV";#N/A,#N/A,FALSE,"PP";#N/A,#N/A,FALSE,"SA"}</definedName>
    <definedName name="_new57" hidden="1">{#N/A,#N/A,FALSE,"SCA";#N/A,#N/A,FALSE,"NCA";#N/A,#N/A,FALSE,"SAZ";#N/A,#N/A,FALSE,"CAZ";#N/A,#N/A,FALSE,"SNV";#N/A,#N/A,FALSE,"NNV";#N/A,#N/A,FALSE,"PP";#N/A,#N/A,FALSE,"SA"}</definedName>
    <definedName name="_new58" localSheetId="6" hidden="1">{#N/A,#N/A,FALSE,"SCA";#N/A,#N/A,FALSE,"NCA";#N/A,#N/A,FALSE,"SAZ";#N/A,#N/A,FALSE,"CAZ";#N/A,#N/A,FALSE,"SNV";#N/A,#N/A,FALSE,"NNV";#N/A,#N/A,FALSE,"PP";#N/A,#N/A,FALSE,"SA"}</definedName>
    <definedName name="_new58" hidden="1">{#N/A,#N/A,FALSE,"SCA";#N/A,#N/A,FALSE,"NCA";#N/A,#N/A,FALSE,"SAZ";#N/A,#N/A,FALSE,"CAZ";#N/A,#N/A,FALSE,"SNV";#N/A,#N/A,FALSE,"NNV";#N/A,#N/A,FALSE,"PP";#N/A,#N/A,FALSE,"SA"}</definedName>
    <definedName name="_new61"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61"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1" localSheetId="6" hidden="1">{#N/A,#N/A,FALSE,"SCA";#N/A,#N/A,FALSE,"NCA";#N/A,#N/A,FALSE,"SAZ";#N/A,#N/A,FALSE,"CAZ";#N/A,#N/A,FALSE,"SNV";#N/A,#N/A,FALSE,"NNV";#N/A,#N/A,FALSE,"PP";#N/A,#N/A,FALSE,"SA"}</definedName>
    <definedName name="_new71" hidden="1">{#N/A,#N/A,FALSE,"SCA";#N/A,#N/A,FALSE,"NCA";#N/A,#N/A,FALSE,"SAZ";#N/A,#N/A,FALSE,"CAZ";#N/A,#N/A,FALSE,"SNV";#N/A,#N/A,FALSE,"NNV";#N/A,#N/A,FALSE,"PP";#N/A,#N/A,FALSE,"SA"}</definedName>
    <definedName name="_new72" localSheetId="6" hidden="1">{#N/A,#N/A,FALSE,"SCA";#N/A,#N/A,FALSE,"NCA";#N/A,#N/A,FALSE,"SAZ";#N/A,#N/A,FALSE,"CAZ";#N/A,#N/A,FALSE,"SNV";#N/A,#N/A,FALSE,"NNV";#N/A,#N/A,FALSE,"PP";#N/A,#N/A,FALSE,"SA"}</definedName>
    <definedName name="_new72" hidden="1">{#N/A,#N/A,FALSE,"SCA";#N/A,#N/A,FALSE,"NCA";#N/A,#N/A,FALSE,"SAZ";#N/A,#N/A,FALSE,"CAZ";#N/A,#N/A,FALSE,"SNV";#N/A,#N/A,FALSE,"NNV";#N/A,#N/A,FALSE,"PP";#N/A,#N/A,FALSE,"SA"}</definedName>
    <definedName name="_new73" localSheetId="6" hidden="1">{#N/A,#N/A,FALSE,"Page 1";#N/A,#N/A,FALSE,"Page 2";#N/A,#N/A,FALSE,"Page 3";#N/A,#N/A,FALSE,"Page 4";#N/A,#N/A,FALSE,"Page 5";#N/A,#N/A,FALSE,"Page 6";#N/A,#N/A,FALSE,"Page 7";#N/A,#N/A,FALSE,"Page 8";#N/A,#N/A,FALSE,"Page 9";#N/A,#N/A,FALSE,"PG8WP";#N/A,#N/A,FALSE,"PG9WP"}</definedName>
    <definedName name="_new73" hidden="1">{#N/A,#N/A,FALSE,"Page 1";#N/A,#N/A,FALSE,"Page 2";#N/A,#N/A,FALSE,"Page 3";#N/A,#N/A,FALSE,"Page 4";#N/A,#N/A,FALSE,"Page 5";#N/A,#N/A,FALSE,"Page 6";#N/A,#N/A,FALSE,"Page 7";#N/A,#N/A,FALSE,"Page 8";#N/A,#N/A,FALSE,"Page 9";#N/A,#N/A,FALSE,"PG8WP";#N/A,#N/A,FALSE,"PG9WP"}</definedName>
    <definedName name="_new74"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4"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5" localSheetId="6" hidden="1">{"caz2",#N/A,FALSE,"Central Arizona 2";"saz2",#N/A,FALSE,"Southern Arizona 2";"snv2",#N/A,FALSE,"Southern Nevada 2";"nnv2",#N/A,FALSE,"Northern Nevada 2";"sca2",#N/A,FALSE,"Southern California 2";"nca2",#N/A,FALSE,"Northern California 2";"pai2",#N/A,FALSE,"Paiute 2"}</definedName>
    <definedName name="_new75" hidden="1">{"caz2",#N/A,FALSE,"Central Arizona 2";"saz2",#N/A,FALSE,"Southern Arizona 2";"snv2",#N/A,FALSE,"Southern Nevada 2";"nnv2",#N/A,FALSE,"Northern Nevada 2";"sca2",#N/A,FALSE,"Southern California 2";"nca2",#N/A,FALSE,"Northern California 2";"pai2",#N/A,FALSE,"Paiute 2"}</definedName>
    <definedName name="_Order1" hidden="1">255</definedName>
    <definedName name="_Order2" hidden="1">255</definedName>
    <definedName name="_Regression_Int" hidden="1">1</definedName>
    <definedName name="_Regression_Out" hidden="1">#REF!</definedName>
    <definedName name="_Regression_X" hidden="1">#REF!</definedName>
    <definedName name="_Regression_Y" hidden="1">#REF!</definedName>
    <definedName name="_Sort" hidden="1">#REF!</definedName>
    <definedName name="_sort2" hidden="1">#REF!</definedName>
    <definedName name="AS2DocOpenMode" hidden="1">"AS2DocumentEdit"</definedName>
    <definedName name="AS2NamedRange">7</definedName>
    <definedName name="bb_MDMyNTU0NDRBODY1NDVEQz" hidden="1">#REF!</definedName>
    <definedName name="Bloomberg_Earnings_Growth" localSheetId="6">#REF!</definedName>
    <definedName name="Bloomberg_Earnings_Growth">#REF!</definedName>
    <definedName name="BLPH2" localSheetId="6" hidden="1">'[6]Commercial Paper'!#REF!</definedName>
    <definedName name="BLPH2" hidden="1">'[7]Commercial Paper'!#REF!</definedName>
    <definedName name="BLPH3" localSheetId="6" hidden="1">'[6]Commercial Paper'!#REF!</definedName>
    <definedName name="BLPH3" hidden="1">'[7]Commercial Paper'!#REF!</definedName>
    <definedName name="BLPH4" localSheetId="6" hidden="1">'[6]Commercial Paper'!#REF!</definedName>
    <definedName name="BLPH4" hidden="1">'[7]Commercial Paper'!#REF!</definedName>
    <definedName name="BLPH5" localSheetId="6" hidden="1">'[6]Commercial Paper'!#REF!</definedName>
    <definedName name="BLPH5" hidden="1">'[7]Commercial Paper'!#REF!</definedName>
    <definedName name="BLPH6" localSheetId="6" hidden="1">'[6]Commercial Paper'!#REF!</definedName>
    <definedName name="BLPH6" hidden="1">'[7]Commercial Paper'!#REF!</definedName>
    <definedName name="BR" localSheetId="6">#REF!</definedName>
    <definedName name="BR">#REF!</definedName>
    <definedName name="BR_SV" localSheetId="6">#REF!</definedName>
    <definedName name="BR_SV">#REF!</definedName>
    <definedName name="capitalization">'[8]CS Data'!$B$16:$J$69</definedName>
    <definedName name="Common" localSheetId="6" hidden="1">{#N/A,#N/A,FALSE,"SCA";#N/A,#N/A,FALSE,"NCA";#N/A,#N/A,FALSE,"SAZ";#N/A,#N/A,FALSE,"CAZ";#N/A,#N/A,FALSE,"SNV";#N/A,#N/A,FALSE,"NNV";#N/A,#N/A,FALSE,"PP";#N/A,#N/A,FALSE,"SA"}</definedName>
    <definedName name="Common" hidden="1">{#N/A,#N/A,FALSE,"SCA";#N/A,#N/A,FALSE,"NCA";#N/A,#N/A,FALSE,"SAZ";#N/A,#N/A,FALSE,"CAZ";#N/A,#N/A,FALSE,"SNV";#N/A,#N/A,FALSE,"NNV";#N/A,#N/A,FALSE,"PP";#N/A,#N/A,FALSE,"SA"}</definedName>
    <definedName name="Composite">[9]COMPINDEX!$A$1:$AT$73</definedName>
    <definedName name="cover" hidden="1">#REF!</definedName>
    <definedName name="d" hidden="1">#REF!</definedName>
    <definedName name="DATA">#N/A</definedName>
    <definedName name="Dividend" localSheetId="6">#REF!</definedName>
    <definedName name="Dividend">#REF!</definedName>
    <definedName name="Dividend_Ticker" localSheetId="6">#REF!</definedName>
    <definedName name="Dividend_Ticker">#REF!</definedName>
    <definedName name="EV__LASTREFTIME__" hidden="1">39198.5712152778</definedName>
    <definedName name="f" hidden="1">#REF!</definedName>
    <definedName name="Growth_Rates_Ticker">#REF!</definedName>
    <definedName name="HTML_CodePage" hidden="1">1252</definedName>
    <definedName name="HTML_Control" localSheetId="6" hidden="1">{"'Sheet1'!$A$1:$O$40"}</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 name="Inputs_Group">#REF!</definedName>
    <definedName name="Inputs_Ticker">#REF!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40164.5046875</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39623.4334259259</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e" localSheetId="6" hidden="1">{#N/A,#N/A,FALSE,"SCA";#N/A,#N/A,FALSE,"NCA";#N/A,#N/A,FALSE,"SAZ";#N/A,#N/A,FALSE,"CAZ";#N/A,#N/A,FALSE,"SNV";#N/A,#N/A,FALSE,"NNV";#N/A,#N/A,FALSE,"PP";#N/A,#N/A,FALSE,"SA"}</definedName>
    <definedName name="je" hidden="1">{#N/A,#N/A,FALSE,"SCA";#N/A,#N/A,FALSE,"NCA";#N/A,#N/A,FALSE,"SAZ";#N/A,#N/A,FALSE,"CAZ";#N/A,#N/A,FALSE,"SNV";#N/A,#N/A,FALSE,"NNV";#N/A,#N/A,FALSE,"PP";#N/A,#N/A,FALSE,"SA"}</definedName>
    <definedName name="jhlkqFL" localSheetId="6" hidden="1">{"'Sheet1'!$A$1:$O$40"}</definedName>
    <definedName name="jhlkqFL" hidden="1">{"'Sheet1'!$A$1:$O$40"}</definedName>
    <definedName name="l" hidden="1">#REF!</definedName>
    <definedName name="NADA" localSheetId="6" hidden="1">{"caz2",#N/A,FALSE,"Central Arizona 2";"saz2",#N/A,FALSE,"Southern Arizona 2";"snv2",#N/A,FALSE,"Southern Nevada 2";"nnv2",#N/A,FALSE,"Northern Nevada 2";"sca2",#N/A,FALSE,"Southern California 2";"nca2",#N/A,FALSE,"Northern California 2";"pai2",#N/A,FALSE,"Paiute 2"}</definedName>
    <definedName name="NADA" hidden="1">{"caz2",#N/A,FALSE,"Central Arizona 2";"saz2",#N/A,FALSE,"Southern Arizona 2";"snv2",#N/A,FALSE,"Southern Nevada 2";"nnv2",#N/A,FALSE,"Northern Nevada 2";"sca2",#N/A,FALSE,"Southern California 2";"nca2",#N/A,FALSE,"Northern California 2";"pai2",#N/A,FALSE,"Paiute 2"}</definedName>
    <definedName name="NAME">#N/A</definedName>
    <definedName name="NONE" localSheetId="6" hidden="1">{#N/A,#N/A,FALSE,"SCA";#N/A,#N/A,FALSE,"NCA";#N/A,#N/A,FALSE,"SAZ";#N/A,#N/A,FALSE,"CAZ";#N/A,#N/A,FALSE,"SNV";#N/A,#N/A,FALSE,"NNV";#N/A,#N/A,FALSE,"PP";#N/A,#N/A,FALSE,"SA"}</definedName>
    <definedName name="NONE" hidden="1">{#N/A,#N/A,FALSE,"SCA";#N/A,#N/A,FALSE,"NCA";#N/A,#N/A,FALSE,"SAZ";#N/A,#N/A,FALSE,"CAZ";#N/A,#N/A,FALSE,"SNV";#N/A,#N/A,FALSE,"NNV";#N/A,#N/A,FALSE,"PP";#N/A,#N/A,FALSE,"SA"}</definedName>
    <definedName name="PERO" localSheetId="6" hidden="1">{#N/A,#N/A,FALSE,"SCA";#N/A,#N/A,FALSE,"NCA";#N/A,#N/A,FALSE,"SAZ";#N/A,#N/A,FALSE,"CAZ";#N/A,#N/A,FALSE,"SNV";#N/A,#N/A,FALSE,"NNV";#N/A,#N/A,FALSE,"PP";#N/A,#N/A,FALSE,"SA"}</definedName>
    <definedName name="PERO" hidden="1">{#N/A,#N/A,FALSE,"SCA";#N/A,#N/A,FALSE,"NCA";#N/A,#N/A,FALSE,"SAZ";#N/A,#N/A,FALSE,"CAZ";#N/A,#N/A,FALSE,"SNV";#N/A,#N/A,FALSE,"NNV";#N/A,#N/A,FALSE,"PP";#N/A,#N/A,FALSE,"SA"}</definedName>
    <definedName name="Price">#REF!</definedName>
    <definedName name="Price_Ticker">#REF!</definedName>
    <definedName name="_xlnm.Print_Area" localSheetId="1">'Bond Yields &amp; Fig 2'!$A$44:$D$171</definedName>
    <definedName name="_xlnm.Print_Area" localSheetId="3">'RAB-2'!$B$9:$J$62</definedName>
    <definedName name="_xlnm.Print_Area" localSheetId="4">'RAB-3'!$B$4:$I$59</definedName>
    <definedName name="_xlnm.Print_Area" localSheetId="5">'RAB-4'!$A$1:$K$91</definedName>
    <definedName name="_xlnm.Print_Area" localSheetId="6">'RAB-5'!$A$1:$J$43</definedName>
    <definedName name="_xlnm.Print_Titles" localSheetId="1">'Bond Yields &amp; Fig 2'!$2:$7</definedName>
    <definedName name="_xlnm.Print_Titles" localSheetId="3">'RAB-2'!$4:$8</definedName>
    <definedName name="Print_Titles_MI" localSheetId="1">'Bond Yields &amp; Fig 2'!$2:$7</definedName>
    <definedName name="Rankings">[9]RANKINGS!$C$1:$I$232</definedName>
    <definedName name="Ratios" localSheetId="6">'[10]SNL Data'!$A$6:$S$226</definedName>
    <definedName name="Ratios">'[11]SNL Data'!$A$6:$S$226</definedName>
    <definedName name="RegFee">'[12]2016 Exh 1 (C)'!$U$84</definedName>
    <definedName name="Report_Pages">[9]CATMASTER!$A$1:$AC$290</definedName>
    <definedName name="riskmeasures">'[8]Utility Proxy Group'!$B$13:$N$65</definedName>
    <definedName name="rk" localSheetId="6" hidden="1">{#N/A,#N/A,FALSE,"SCA";#N/A,#N/A,FALSE,"NCA";#N/A,#N/A,FALSE,"SAZ";#N/A,#N/A,FALSE,"CAZ";#N/A,#N/A,FALSE,"SNV";#N/A,#N/A,FALSE,"NNV";#N/A,#N/A,FALSE,"PP";#N/A,#N/A,FALSE,"SA"}</definedName>
    <definedName name="rk" hidden="1">{#N/A,#N/A,FALSE,"SCA";#N/A,#N/A,FALSE,"NCA";#N/A,#N/A,FALSE,"SAZ";#N/A,#N/A,FALSE,"CAZ";#N/A,#N/A,FALSE,"SNV";#N/A,#N/A,FALSE,"NNV";#N/A,#N/A,FALSE,"PP";#N/A,#N/A,FALSE,"SA"}</definedName>
    <definedName name="S" hidden="1">#REF!</definedName>
    <definedName name="SAPBEXrevision" hidden="1">41</definedName>
    <definedName name="SAPBEXsysID" hidden="1">"PBW"</definedName>
    <definedName name="SAPBEXwbID" hidden="1">"3TD2FVG7ME7U056LVECBWI4A2"</definedName>
    <definedName name="SI"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I"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tockprice">'[13]Stock Price (Combination)'!$C$1:$AQ$33</definedName>
    <definedName name="TaxRate">'[12]2016 Exh 1 (C)'!$U$86</definedName>
    <definedName name="Uncoll">'[12]2016 Exh 1 (C)'!$U$85</definedName>
    <definedName name="UserPass">"verify"</definedName>
    <definedName name="Value_Line_Book_Value_Growth" localSheetId="6">#REF!</definedName>
    <definedName name="Value_Line_Book_Value_Growth">#REF!</definedName>
    <definedName name="Value_Line_Dividends_Growth">#REF!</definedName>
    <definedName name="Value_Line_Earnings_Growth">#REF!</definedName>
    <definedName name="vldatabase">'[8]Value Line Data'!$B$13:$AE$65</definedName>
    <definedName name="wrn.agexpense." localSheetId="6" hidden="1">{"pb",#N/A,FALSE,"Sheet3";"pd",#N/A,FALSE,"Sheet3";"pe",#N/A,FALSE,"Sheet3"}</definedName>
    <definedName name="wrn.agexpense." hidden="1">{"pb",#N/A,FALSE,"Sheet3";"pd",#N/A,FALSE,"Sheet3";"pe",#N/A,FALSE,"Sheet3"}</definedName>
    <definedName name="wrn.AllRjs." localSheetId="6" hidden="1">{#N/A,#N/A,FALSE,"SCA";#N/A,#N/A,FALSE,"NCA";#N/A,#N/A,FALSE,"SAZ";#N/A,#N/A,FALSE,"CAZ";#N/A,#N/A,FALSE,"SNV";#N/A,#N/A,FALSE,"NNV";#N/A,#N/A,FALSE,"PP";#N/A,#N/A,FALSE,"SA"}</definedName>
    <definedName name="wrn.AllRjs." hidden="1">{#N/A,#N/A,FALSE,"SCA";#N/A,#N/A,FALSE,"NCA";#N/A,#N/A,FALSE,"SAZ";#N/A,#N/A,FALSE,"CAZ";#N/A,#N/A,FALSE,"SNV";#N/A,#N/A,FALSE,"NNV";#N/A,#N/A,FALSE,"PP";#N/A,#N/A,FALSE,"SA"}</definedName>
    <definedName name="wrn.alrjs." localSheetId="6" hidden="1">{#N/A,#N/A,FALSE,"SCA";#N/A,#N/A,FALSE,"NCA";#N/A,#N/A,FALSE,"SAZ";#N/A,#N/A,FALSE,"CAZ";#N/A,#N/A,FALSE,"SNV";#N/A,#N/A,FALSE,"NNV";#N/A,#N/A,FALSE,"PP";#N/A,#N/A,FALSE,"SA"}</definedName>
    <definedName name="wrn.alrjs." hidden="1">{#N/A,#N/A,FALSE,"SCA";#N/A,#N/A,FALSE,"NCA";#N/A,#N/A,FALSE,"SAZ";#N/A,#N/A,FALSE,"CAZ";#N/A,#N/A,FALSE,"SNV";#N/A,#N/A,FALSE,"NNV";#N/A,#N/A,FALSE,"PP";#N/A,#N/A,FALSE,"SA"}</definedName>
    <definedName name="wrn.MFR." localSheetId="6"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MFRENT." localSheetId="6" hidden="1">{#N/A,#N/A,FALSE,"Page 1";#N/A,#N/A,FALSE,"Page 2";#N/A,#N/A,FALSE,"Page 3";#N/A,#N/A,FALSE,"Page 4";#N/A,#N/A,FALSE,"Page 5";#N/A,#N/A,FALSE,"Page 6";#N/A,#N/A,FALSE,"Page 7";#N/A,#N/A,FALSE,"Page 8";#N/A,#N/A,FALSE,"Page 9";#N/A,#N/A,FALSE,"PG8WP";#N/A,#N/A,FALSE,"PG9WP"}</definedName>
    <definedName name="wrn.MMFRENT." hidden="1">{#N/A,#N/A,FALSE,"Page 1";#N/A,#N/A,FALSE,"Page 2";#N/A,#N/A,FALSE,"Page 3";#N/A,#N/A,FALSE,"Page 4";#N/A,#N/A,FALSE,"Page 5";#N/A,#N/A,FALSE,"Page 6";#N/A,#N/A,FALSE,"Page 7";#N/A,#N/A,FALSE,"Page 8";#N/A,#N/A,FALSE,"Page 9";#N/A,#N/A,FALSE,"PG8WP";#N/A,#N/A,FALSE,"PG9WP"}</definedName>
    <definedName name="wrn.mmfrent2" localSheetId="6" hidden="1">{#N/A,#N/A,FALSE,"Page 1";#N/A,#N/A,FALSE,"Page 2";#N/A,#N/A,FALSE,"Page 3";#N/A,#N/A,FALSE,"Page 4";#N/A,#N/A,FALSE,"Page 5";#N/A,#N/A,FALSE,"Page 6";#N/A,#N/A,FALSE,"Page 7";#N/A,#N/A,FALSE,"Page 8";#N/A,#N/A,FALSE,"Page 9";#N/A,#N/A,FALSE,"PG8WP";#N/A,#N/A,FALSE,"PG9WP"}</definedName>
    <definedName name="wrn.mmfrent2" hidden="1">{#N/A,#N/A,FALSE,"Page 1";#N/A,#N/A,FALSE,"Page 2";#N/A,#N/A,FALSE,"Page 3";#N/A,#N/A,FALSE,"Page 4";#N/A,#N/A,FALSE,"Page 5";#N/A,#N/A,FALSE,"Page 6";#N/A,#N/A,FALSE,"Page 7";#N/A,#N/A,FALSE,"Page 8";#N/A,#N/A,FALSE,"Page 9";#N/A,#N/A,FALSE,"PG8WP";#N/A,#N/A,FALSE,"PG9WP"}</definedName>
    <definedName name="wrn.OMEXPENSE." localSheetId="6" hidden="1">{"PF",#N/A,FALSE,"Sheet4";"PG",#N/A,FALSE,"Sheet4";"PH",#N/A,FALSE,"Sheet4";"PI",#N/A,FALSE,"Sheet4";"PJ",#N/A,FALSE,"Sheet4"}</definedName>
    <definedName name="wrn.OMEXPENSE." hidden="1">{"PF",#N/A,FALSE,"Sheet4";"PG",#N/A,FALSE,"Sheet4";"PH",#N/A,FALSE,"Sheet4";"PI",#N/A,FALSE,"Sheet4";"PJ",#N/A,FALSE,"Sheet4"}</definedName>
    <definedName name="wrn.printtable1." localSheetId="6" hidden="1">{"print1",#N/A,FALSE,"D21CUSTS"}</definedName>
    <definedName name="wrn.printtable1." hidden="1">{"print1",#N/A,FALSE,"D21CUSTS"}</definedName>
    <definedName name="wrn.printtable2." localSheetId="6" hidden="1">{"print2",#N/A,FALSE,"D21CUSTS"}</definedName>
    <definedName name="wrn.printtable2." hidden="1">{"print2",#N/A,FALSE,"D21CUSTS"}</definedName>
    <definedName name="wrn.printtable3." localSheetId="6" hidden="1">{"print3",#N/A,FALSE,"D21CUSTS"}</definedName>
    <definedName name="wrn.printtable3." hidden="1">{"print3",#N/A,FALSE,"D21CUSTS"}</definedName>
    <definedName name="wrn.printtable4." localSheetId="6" hidden="1">{"print4",#N/A,FALSE,"D21CUSTS"}</definedName>
    <definedName name="wrn.printtable4." hidden="1">{"print4",#N/A,FALSE,"D21CUSTS"}</definedName>
    <definedName name="wrn.Projected._.Def._.Adjustments."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_.Adjustments."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iency." localSheetId="6" hidden="1">{"caz2",#N/A,FALSE,"Central Arizona 2";"saz2",#N/A,FALSE,"Southern Arizona 2";"snv2",#N/A,FALSE,"Southern Nevada 2";"nnv2",#N/A,FALSE,"Northern Nevada 2";"sca2",#N/A,FALSE,"Southern California 2";"nca2",#N/A,FALSE,"Northern California 2";"pai2",#N/A,FALSE,"Paiute 2"}</definedName>
    <definedName name="wrn.Projected._.Defiency." hidden="1">{"caz2",#N/A,FALSE,"Central Arizona 2";"saz2",#N/A,FALSE,"Southern Arizona 2";"snv2",#N/A,FALSE,"Southern Nevada 2";"nnv2",#N/A,FALSE,"Northern Nevada 2";"sca2",#N/A,FALSE,"Southern California 2";"nca2",#N/A,FALSE,"Northern California 2";"pai2",#N/A,FALSE,"Paiute 2"}</definedName>
    <definedName name="wrn.SUP." localSheetId="6"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tables." localSheetId="6" hidden="1">{"print1",#N/A,FALSE,"D21CUSTS";"print2",#N/A,FALSE,"D21CUSTS";"print3",#N/A,FALSE,"D21CUSTS";"print4",#N/A,FALSE,"D21CUSTS"}</definedName>
    <definedName name="wrn.tables." hidden="1">{"print1",#N/A,FALSE,"D21CUSTS";"print2",#N/A,FALSE,"D21CUSTS";"print3",#N/A,FALSE,"D21CUSTS";"print4",#N/A,FALSE,"D21CUSTS"}</definedName>
    <definedName name="X" hidden="1">#REF!</definedName>
    <definedName name="xxx" localSheetId="6" hidden="1">{"'Sheet1'!$A$1:$O$40"}</definedName>
    <definedName name="xxx" hidden="1">{"'Sheet1'!$A$1:$O$40"}</definedName>
    <definedName name="xyzUserPassword">"abcd"</definedName>
    <definedName name="Y" hidden="1">#REF!</definedName>
    <definedName name="Yahoo_Earnings_Growth">#REF!</definedName>
    <definedName name="Yield">#REF!</definedName>
    <definedName name="Z" hidden="1">#REF!</definedName>
    <definedName name="Zacks_Earnings_Growth">#REF!</definedName>
    <definedName name="zzz" localSheetId="6" hidden="1">{"'Sheet1'!$A$1:$O$40"}</definedName>
    <definedName name="zzz" hidden="1">{"'Sheet1'!$A$1:$O$40"}</definedName>
  </definedNames>
  <calcPr calcId="191029" iterate="1" iterateCount="10000" iterateDelta="9.9999999999999995E-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3" i="99" l="1"/>
  <c r="F211" i="63" l="1"/>
  <c r="E211" i="63"/>
  <c r="G25" i="100"/>
  <c r="G19" i="100"/>
  <c r="G15" i="100"/>
  <c r="E22" i="95"/>
  <c r="E4451" i="87"/>
  <c r="D339" i="63"/>
  <c r="E23" i="99"/>
  <c r="C16" i="99"/>
  <c r="C17" i="99"/>
  <c r="C18" i="99"/>
  <c r="C19" i="99"/>
  <c r="C20" i="99"/>
  <c r="C21" i="99"/>
  <c r="C15" i="99"/>
  <c r="J46" i="91"/>
  <c r="I53" i="90" l="1"/>
  <c r="H53" i="90"/>
  <c r="G53" i="90"/>
  <c r="F53" i="90"/>
  <c r="E53" i="90"/>
  <c r="I46" i="90"/>
  <c r="H46" i="90"/>
  <c r="G46" i="90"/>
  <c r="F46" i="90"/>
  <c r="E46" i="90"/>
  <c r="I39" i="90"/>
  <c r="H39" i="90"/>
  <c r="G39" i="90"/>
  <c r="F39" i="90"/>
  <c r="E39" i="90"/>
  <c r="I32" i="90"/>
  <c r="H32" i="90"/>
  <c r="G32" i="90"/>
  <c r="F32" i="90"/>
  <c r="E32" i="90"/>
  <c r="I25" i="90"/>
  <c r="H25" i="90"/>
  <c r="G25" i="90"/>
  <c r="F25" i="90"/>
  <c r="E25" i="90"/>
  <c r="I18" i="90"/>
  <c r="H18" i="90"/>
  <c r="G18" i="90"/>
  <c r="F18" i="90"/>
  <c r="E18" i="90"/>
  <c r="I11" i="90"/>
  <c r="H11" i="90"/>
  <c r="G11" i="90"/>
  <c r="F11" i="90"/>
  <c r="E11" i="90"/>
  <c r="E25" i="95" l="1"/>
  <c r="G22" i="95"/>
  <c r="G23" i="95"/>
  <c r="G21" i="95"/>
  <c r="G25" i="95" l="1"/>
  <c r="D338" i="63"/>
  <c r="K63" i="7" l="1"/>
  <c r="E62" i="7" l="1"/>
  <c r="E4452" i="87"/>
  <c r="E4455" i="87" l="1"/>
  <c r="E4454" i="87"/>
  <c r="E4453" i="87"/>
  <c r="G20" i="91"/>
  <c r="E20" i="91" l="1"/>
  <c r="I55" i="90"/>
  <c r="H55" i="90"/>
  <c r="E55" i="90"/>
  <c r="J53" i="90"/>
  <c r="J55" i="90" s="1"/>
  <c r="G55" i="90"/>
  <c r="F55" i="90"/>
  <c r="D333" i="63"/>
  <c r="D334" i="63"/>
  <c r="D335" i="63"/>
  <c r="D336" i="63"/>
  <c r="D337" i="63"/>
  <c r="J46" i="90"/>
  <c r="J48" i="90" s="1"/>
  <c r="I48" i="90"/>
  <c r="H48" i="90"/>
  <c r="G48" i="90"/>
  <c r="F48" i="90"/>
  <c r="E48" i="90"/>
  <c r="E56" i="90" l="1"/>
  <c r="E49" i="90"/>
  <c r="F21" i="91" l="1"/>
  <c r="G21" i="91"/>
  <c r="H21" i="91"/>
  <c r="F20" i="91"/>
  <c r="H20" i="91"/>
  <c r="C12" i="91" l="1"/>
  <c r="H53" i="91"/>
  <c r="G53" i="91"/>
  <c r="F53" i="91"/>
  <c r="E21" i="91"/>
  <c r="E53" i="91" s="1"/>
  <c r="H42" i="91"/>
  <c r="G42" i="91"/>
  <c r="F42" i="91"/>
  <c r="E42" i="91"/>
  <c r="B13" i="91"/>
  <c r="J39" i="90"/>
  <c r="J41" i="90" s="1"/>
  <c r="I41" i="90"/>
  <c r="H41" i="90"/>
  <c r="G41" i="90"/>
  <c r="F41" i="90"/>
  <c r="E41" i="90"/>
  <c r="J32" i="90"/>
  <c r="J34" i="90" s="1"/>
  <c r="I34" i="90"/>
  <c r="H34" i="90"/>
  <c r="G34" i="90"/>
  <c r="F34" i="90"/>
  <c r="E34" i="90"/>
  <c r="J25" i="90"/>
  <c r="J27" i="90" s="1"/>
  <c r="I27" i="90"/>
  <c r="H27" i="90"/>
  <c r="G27" i="90"/>
  <c r="F27" i="90"/>
  <c r="E27" i="90"/>
  <c r="J18" i="90"/>
  <c r="J20" i="90" s="1"/>
  <c r="I20" i="90"/>
  <c r="H20" i="90"/>
  <c r="G20" i="90"/>
  <c r="F20" i="90"/>
  <c r="E20" i="90"/>
  <c r="A16" i="90"/>
  <c r="A23" i="90" s="1"/>
  <c r="A30" i="90" s="1"/>
  <c r="J11" i="90"/>
  <c r="J13" i="90" s="1"/>
  <c r="I13" i="90"/>
  <c r="H13" i="90"/>
  <c r="H59" i="90" s="1"/>
  <c r="G13" i="90"/>
  <c r="F13" i="90"/>
  <c r="E13" i="90"/>
  <c r="J59" i="90" l="1"/>
  <c r="F59" i="90"/>
  <c r="G59" i="90"/>
  <c r="E59" i="90"/>
  <c r="I59" i="90"/>
  <c r="G55" i="7"/>
  <c r="B14" i="91"/>
  <c r="C13" i="91"/>
  <c r="I53" i="91"/>
  <c r="E35" i="90"/>
  <c r="I42" i="91"/>
  <c r="E28" i="90"/>
  <c r="E14" i="90"/>
  <c r="E21" i="90"/>
  <c r="E42" i="90"/>
  <c r="E60" i="90" l="1"/>
  <c r="E40" i="91" s="1"/>
  <c r="E51" i="91" s="1"/>
  <c r="E55" i="91" s="1"/>
  <c r="E57" i="91" s="1"/>
  <c r="G56" i="7"/>
  <c r="C14" i="91"/>
  <c r="B15" i="91"/>
  <c r="G57" i="7" l="1"/>
  <c r="E44" i="91"/>
  <c r="E46" i="91" s="1"/>
  <c r="F40" i="91"/>
  <c r="B16" i="91"/>
  <c r="F51" i="91" l="1"/>
  <c r="F55" i="91" s="1"/>
  <c r="F57" i="91" s="1"/>
  <c r="G40" i="91"/>
  <c r="F44" i="91"/>
  <c r="F46" i="91" s="1"/>
  <c r="B17" i="91"/>
  <c r="G51" i="91" l="1"/>
  <c r="G55" i="91" s="1"/>
  <c r="G57" i="91" s="1"/>
  <c r="H40" i="91"/>
  <c r="G44" i="91"/>
  <c r="G46" i="91" s="1"/>
  <c r="B18" i="91"/>
  <c r="H44" i="91" l="1"/>
  <c r="H46" i="91" s="1"/>
  <c r="H51" i="91"/>
  <c r="H55" i="91" s="1"/>
  <c r="H57" i="91" s="1"/>
  <c r="I40" i="91"/>
  <c r="I44" i="91" s="1"/>
  <c r="I46" i="91" s="1"/>
  <c r="D15" i="54" s="1"/>
  <c r="A37" i="90"/>
  <c r="A44" i="90" s="1"/>
  <c r="A51" i="90" s="1"/>
  <c r="I51" i="91" l="1"/>
  <c r="I55" i="91" s="1"/>
  <c r="I57" i="91" s="1"/>
  <c r="D13" i="54"/>
  <c r="D14" i="54"/>
  <c r="D19" i="54" l="1"/>
  <c r="D18" i="54"/>
  <c r="D17" i="54"/>
  <c r="C15" i="91" l="1"/>
  <c r="C18" i="91"/>
  <c r="C16" i="91"/>
  <c r="C17" i="91"/>
  <c r="G60" i="7" l="1"/>
  <c r="G59" i="7"/>
  <c r="G61" i="7"/>
  <c r="G58" i="7"/>
  <c r="D328" i="63" l="1"/>
  <c r="D329" i="63"/>
  <c r="D330" i="63"/>
  <c r="D331" i="63"/>
  <c r="D332" i="63"/>
  <c r="F4029" i="87" l="1"/>
  <c r="D327" i="63" l="1"/>
  <c r="D326" i="63"/>
  <c r="D325" i="63"/>
  <c r="D324" i="63"/>
  <c r="D323" i="63"/>
  <c r="D322" i="63"/>
  <c r="D321" i="63" l="1"/>
  <c r="D320" i="63"/>
  <c r="D319" i="63" l="1"/>
  <c r="D318" i="63" l="1"/>
  <c r="D317" i="63"/>
  <c r="D316" i="63"/>
  <c r="D315" i="63"/>
  <c r="D314" i="63"/>
  <c r="H17" i="81" l="1"/>
  <c r="H29" i="81" s="1"/>
  <c r="E71" i="7"/>
  <c r="K11" i="7" s="1"/>
  <c r="H23" i="81"/>
  <c r="A35" i="7"/>
  <c r="A37" i="7" s="1"/>
  <c r="A39" i="7" s="1"/>
  <c r="A40" i="7" s="1"/>
  <c r="A42" i="7" s="1"/>
  <c r="A43" i="7" s="1"/>
  <c r="J23" i="81" l="1"/>
  <c r="D313" i="63" l="1"/>
  <c r="D312" i="63"/>
  <c r="D311" i="63" l="1"/>
  <c r="D310" i="63"/>
  <c r="D309" i="63"/>
  <c r="D308" i="63"/>
  <c r="D307" i="63" l="1"/>
  <c r="D306" i="63"/>
  <c r="D305" i="63"/>
  <c r="D304" i="63"/>
  <c r="D290" i="63"/>
  <c r="D291" i="63"/>
  <c r="D292" i="63"/>
  <c r="D293" i="63"/>
  <c r="D294" i="63"/>
  <c r="D295" i="63"/>
  <c r="D296" i="63"/>
  <c r="D297" i="63"/>
  <c r="D298" i="63"/>
  <c r="D299" i="63"/>
  <c r="D300" i="63"/>
  <c r="D301" i="63"/>
  <c r="D302" i="63"/>
  <c r="D303" i="63"/>
  <c r="D285" i="63"/>
  <c r="D286" i="63"/>
  <c r="D287" i="63"/>
  <c r="D288" i="63"/>
  <c r="D289" i="63"/>
  <c r="D284" i="63"/>
  <c r="D283" i="63"/>
  <c r="D282" i="63"/>
  <c r="D281" i="63"/>
  <c r="D280" i="63"/>
  <c r="D279" i="63"/>
  <c r="D278" i="63"/>
  <c r="D277" i="63"/>
  <c r="K30" i="7"/>
  <c r="K35" i="7" s="1"/>
  <c r="D276" i="63"/>
  <c r="D275" i="63"/>
  <c r="D274" i="63"/>
  <c r="D273" i="63"/>
  <c r="D272" i="63"/>
  <c r="D271" i="63"/>
  <c r="D270" i="63"/>
  <c r="D269" i="63"/>
  <c r="D268" i="63"/>
  <c r="D267" i="63"/>
  <c r="D266" i="63"/>
  <c r="D265" i="63"/>
  <c r="D264" i="63"/>
  <c r="D263" i="63"/>
  <c r="D262" i="63"/>
  <c r="D261" i="63"/>
  <c r="D260" i="63"/>
  <c r="D259" i="63"/>
  <c r="D258" i="63"/>
  <c r="D257" i="63"/>
  <c r="D256" i="63"/>
  <c r="D255" i="63"/>
  <c r="D254" i="63"/>
  <c r="D253" i="63"/>
  <c r="D252" i="63"/>
  <c r="D251" i="63"/>
  <c r="D250" i="63"/>
  <c r="D249" i="63"/>
  <c r="D248" i="63"/>
  <c r="D247" i="63"/>
  <c r="D246" i="63"/>
  <c r="D245" i="63"/>
  <c r="D244" i="63"/>
  <c r="D243" i="63"/>
  <c r="D242" i="63"/>
  <c r="D241" i="63"/>
  <c r="D240" i="63"/>
  <c r="D239" i="63"/>
  <c r="D238" i="63"/>
  <c r="D237" i="63"/>
  <c r="D236" i="63"/>
  <c r="D235" i="63"/>
  <c r="D234" i="63"/>
  <c r="D233" i="63"/>
  <c r="D232" i="63"/>
  <c r="D231" i="63"/>
  <c r="D230" i="63"/>
  <c r="D229" i="63"/>
  <c r="D228" i="63"/>
  <c r="D227" i="63"/>
  <c r="D226" i="63"/>
  <c r="D225" i="63"/>
  <c r="D224" i="63"/>
  <c r="D223" i="63"/>
  <c r="D222" i="63"/>
  <c r="D221" i="63"/>
  <c r="D220" i="63"/>
  <c r="D219" i="63"/>
  <c r="D218" i="63"/>
  <c r="D217" i="63"/>
  <c r="D216" i="63"/>
  <c r="D215" i="63"/>
  <c r="D214" i="63"/>
  <c r="D213" i="63"/>
  <c r="D212" i="63"/>
  <c r="D211" i="63"/>
  <c r="D210" i="63"/>
  <c r="D209" i="63"/>
  <c r="D208" i="63"/>
  <c r="D207" i="63"/>
  <c r="D206" i="63"/>
  <c r="D205" i="63"/>
  <c r="D204" i="63"/>
  <c r="D203" i="63"/>
  <c r="D202" i="63"/>
  <c r="D201" i="63"/>
  <c r="D200" i="63"/>
  <c r="D199" i="63"/>
  <c r="D198" i="63"/>
  <c r="D197" i="63"/>
  <c r="D196" i="63"/>
  <c r="D195" i="63"/>
  <c r="D194" i="63"/>
  <c r="D193" i="63"/>
  <c r="D192" i="63"/>
  <c r="D191" i="63"/>
  <c r="D190" i="63"/>
  <c r="D189" i="63"/>
  <c r="D188" i="63"/>
  <c r="D187" i="63"/>
  <c r="D186" i="63"/>
  <c r="D185" i="63"/>
  <c r="D184" i="63"/>
  <c r="D183" i="63"/>
  <c r="D182" i="63"/>
  <c r="D181" i="63"/>
  <c r="D180" i="63"/>
  <c r="D179" i="63"/>
  <c r="D178" i="63"/>
  <c r="D177" i="63"/>
  <c r="D176" i="63"/>
  <c r="D175" i="63"/>
  <c r="D174" i="63"/>
  <c r="D173" i="63"/>
  <c r="D172" i="63"/>
  <c r="D171" i="63"/>
  <c r="D170" i="63"/>
  <c r="D169" i="63"/>
  <c r="D168" i="63"/>
  <c r="D167" i="63"/>
  <c r="D166" i="63"/>
  <c r="D165" i="63"/>
  <c r="D164" i="63"/>
  <c r="D163" i="63"/>
  <c r="D162" i="63"/>
  <c r="D161" i="63"/>
  <c r="D160" i="63"/>
  <c r="D159" i="63"/>
  <c r="D158" i="63"/>
  <c r="D157" i="63"/>
  <c r="D156" i="63"/>
  <c r="D155" i="63"/>
  <c r="D154" i="63"/>
  <c r="D153" i="63"/>
  <c r="D152" i="63"/>
  <c r="D151" i="63"/>
  <c r="D150" i="63"/>
  <c r="D149" i="63"/>
  <c r="D148" i="63"/>
  <c r="D147" i="63"/>
  <c r="D146" i="63"/>
  <c r="D145" i="63"/>
  <c r="D144" i="63"/>
  <c r="D143" i="63"/>
  <c r="D142" i="63"/>
  <c r="D141" i="63"/>
  <c r="D140" i="63"/>
  <c r="D139" i="63"/>
  <c r="D138" i="63"/>
  <c r="D137" i="63"/>
  <c r="D136" i="63"/>
  <c r="D135" i="63"/>
  <c r="D134" i="63"/>
  <c r="D133" i="63"/>
  <c r="D132" i="63"/>
  <c r="D131" i="63"/>
  <c r="D130" i="63"/>
  <c r="D129" i="63"/>
  <c r="D128" i="63"/>
  <c r="D127" i="63"/>
  <c r="D126" i="63"/>
  <c r="D125" i="63"/>
  <c r="D124" i="63"/>
  <c r="D123" i="63"/>
  <c r="D122" i="63"/>
  <c r="D121" i="63"/>
  <c r="D120" i="63"/>
  <c r="D119" i="63"/>
  <c r="D118" i="63"/>
  <c r="D117" i="63"/>
  <c r="D116" i="63"/>
  <c r="E115" i="63"/>
  <c r="D115" i="63"/>
  <c r="D114" i="63"/>
  <c r="D113" i="63"/>
  <c r="D112" i="63"/>
  <c r="D111" i="63"/>
  <c r="D110" i="63"/>
  <c r="D109" i="63"/>
  <c r="D108" i="63"/>
  <c r="D107" i="63"/>
  <c r="D106" i="63"/>
  <c r="D105" i="63"/>
  <c r="D104" i="63"/>
  <c r="E103" i="63"/>
  <c r="D103" i="63"/>
  <c r="D102" i="63"/>
  <c r="D101" i="63"/>
  <c r="D100" i="63"/>
  <c r="D99" i="63"/>
  <c r="D98" i="63"/>
  <c r="D97" i="63"/>
  <c r="D96" i="63"/>
  <c r="D95" i="63"/>
  <c r="D94" i="63"/>
  <c r="D93" i="63"/>
  <c r="D92" i="63"/>
  <c r="E91" i="63"/>
  <c r="D91" i="63"/>
  <c r="D90" i="63"/>
  <c r="D89" i="63"/>
  <c r="D88" i="63"/>
  <c r="D87" i="63"/>
  <c r="D86" i="63"/>
  <c r="D85" i="63"/>
  <c r="D84" i="63"/>
  <c r="D83" i="63"/>
  <c r="D82" i="63"/>
  <c r="D81" i="63"/>
  <c r="D80" i="63"/>
  <c r="E79" i="63"/>
  <c r="D79" i="63"/>
  <c r="D78" i="63"/>
  <c r="D77" i="63"/>
  <c r="D76" i="63"/>
  <c r="D75" i="63"/>
  <c r="D74" i="63"/>
  <c r="D73" i="63"/>
  <c r="D72" i="63"/>
  <c r="D71" i="63"/>
  <c r="D70" i="63"/>
  <c r="D69" i="63"/>
  <c r="D68" i="63"/>
  <c r="E67" i="63"/>
  <c r="D67" i="63"/>
  <c r="D66" i="63"/>
  <c r="D65" i="63"/>
  <c r="D64" i="63"/>
  <c r="D63" i="63"/>
  <c r="D62" i="63"/>
  <c r="D61" i="63"/>
  <c r="D60" i="63"/>
  <c r="D59" i="63"/>
  <c r="D58" i="63"/>
  <c r="D57" i="63"/>
  <c r="D56" i="63"/>
  <c r="E55" i="63"/>
  <c r="D55" i="63"/>
  <c r="D54" i="63"/>
  <c r="D53" i="63"/>
  <c r="D52" i="63"/>
  <c r="D51" i="63"/>
  <c r="D50" i="63"/>
  <c r="D49" i="63"/>
  <c r="D48" i="63"/>
  <c r="D47" i="63"/>
  <c r="D46" i="63"/>
  <c r="D45" i="63"/>
  <c r="D44" i="63"/>
  <c r="E43" i="63"/>
  <c r="D43" i="63"/>
  <c r="D42" i="63"/>
  <c r="D41" i="63"/>
  <c r="D40" i="63"/>
  <c r="D39" i="63"/>
  <c r="D38" i="63"/>
  <c r="D37" i="63"/>
  <c r="D36" i="63"/>
  <c r="D35" i="63"/>
  <c r="D34" i="63"/>
  <c r="D33" i="63"/>
  <c r="D32" i="63"/>
  <c r="D31" i="63"/>
  <c r="D30" i="63"/>
  <c r="D29" i="63"/>
  <c r="D28" i="63"/>
  <c r="D27" i="63"/>
  <c r="D26" i="63"/>
  <c r="D25" i="63"/>
  <c r="D24" i="63"/>
  <c r="D23" i="63"/>
  <c r="D22" i="63"/>
  <c r="D21" i="63"/>
  <c r="D20" i="63"/>
  <c r="D19" i="63"/>
  <c r="D18" i="63"/>
  <c r="D17" i="63"/>
  <c r="D16" i="63"/>
  <c r="D15" i="63"/>
  <c r="D14" i="63"/>
  <c r="D13" i="63"/>
  <c r="D12" i="63"/>
  <c r="D11" i="63"/>
  <c r="D10" i="63"/>
  <c r="D9" i="63"/>
  <c r="D8" i="63"/>
  <c r="A14" i="7"/>
  <c r="A17" i="7"/>
  <c r="A19" i="7" s="1"/>
  <c r="A21" i="7" s="1"/>
  <c r="A22" i="7" s="1"/>
  <c r="A24" i="7" s="1"/>
  <c r="A25" i="7" s="1"/>
  <c r="K14" i="7" l="1"/>
  <c r="K17" i="7" s="1"/>
  <c r="H19" i="81" l="1"/>
  <c r="H31" i="81" l="1"/>
  <c r="H33" i="81" s="1"/>
  <c r="H37" i="81" s="1"/>
  <c r="J19" i="81"/>
  <c r="H21" i="81"/>
  <c r="H25" i="81" s="1"/>
  <c r="K19" i="7"/>
  <c r="K37" i="7" l="1"/>
  <c r="K40" i="7" s="1"/>
  <c r="K43" i="7" s="1"/>
  <c r="D25" i="54" s="1"/>
  <c r="K22" i="7"/>
  <c r="K25" i="7" s="1"/>
  <c r="D24" i="54" s="1"/>
  <c r="J21" i="81"/>
  <c r="J25" i="81" s="1"/>
  <c r="J31" i="81"/>
  <c r="J33" i="81" s="1"/>
  <c r="J37" i="81" s="1"/>
</calcChain>
</file>

<file path=xl/sharedStrings.xml><?xml version="1.0" encoding="utf-8"?>
<sst xmlns="http://schemas.openxmlformats.org/spreadsheetml/2006/main" count="305" uniqueCount="181">
  <si>
    <t>Value</t>
  </si>
  <si>
    <t>Capital Asset Pricing Model Analysis</t>
  </si>
  <si>
    <t>Dividend Gr.</t>
  </si>
  <si>
    <t>AVERAGE PRICE, DIVIDEND AND DIVIDEND YIELD</t>
  </si>
  <si>
    <t>Market Required Return Estimate</t>
  </si>
  <si>
    <t>(5)</t>
  </si>
  <si>
    <t>Zack's</t>
  </si>
  <si>
    <t>CAPM Return on Equity</t>
  </si>
  <si>
    <t>Average of Last Six Months</t>
  </si>
  <si>
    <t>Risk Premium</t>
  </si>
  <si>
    <t>(2)</t>
  </si>
  <si>
    <t>(3)</t>
  </si>
  <si>
    <t>(4)</t>
  </si>
  <si>
    <t>Company</t>
  </si>
  <si>
    <t>DPS</t>
  </si>
  <si>
    <t>Value Line</t>
  </si>
  <si>
    <t>Line</t>
  </si>
  <si>
    <t>No.</t>
  </si>
  <si>
    <t>Earnings Gr.</t>
  </si>
  <si>
    <t>Earning Gr.</t>
  </si>
  <si>
    <t>Expected Div. Yield</t>
  </si>
  <si>
    <t>Zacks</t>
  </si>
  <si>
    <t>Median Growth Rate</t>
  </si>
  <si>
    <t>Supporting Data for CAPM Analyses</t>
  </si>
  <si>
    <t>Avg. Yield</t>
  </si>
  <si>
    <t>Source:  Yahoo! Finance</t>
  </si>
  <si>
    <t>Method 1:</t>
  </si>
  <si>
    <t>Method 2:</t>
  </si>
  <si>
    <t>DCF Growth Rate Analysis</t>
  </si>
  <si>
    <t>(1)</t>
  </si>
  <si>
    <t>EPS</t>
  </si>
  <si>
    <t>Sources:</t>
  </si>
  <si>
    <t>Average</t>
  </si>
  <si>
    <t>Dividend Yield</t>
  </si>
  <si>
    <t>DCF Return on Equity</t>
  </si>
  <si>
    <t>6 month average</t>
  </si>
  <si>
    <t>High Price ($)</t>
  </si>
  <si>
    <t>Low Price ($)</t>
  </si>
  <si>
    <t>Avg. Price ($)</t>
  </si>
  <si>
    <t>Dividend ($)</t>
  </si>
  <si>
    <t>Mo. Avg. Div.</t>
  </si>
  <si>
    <t>6 mos. Avg.</t>
  </si>
  <si>
    <t>Average of</t>
  </si>
  <si>
    <t>All Gr. Rates</t>
  </si>
  <si>
    <t>Source:  Value Line Investment Survey</t>
  </si>
  <si>
    <t>HISTORICAL BOND YIELDS</t>
  </si>
  <si>
    <t>Mergent</t>
  </si>
  <si>
    <t>Treas. Bond</t>
  </si>
  <si>
    <t>Utility Bonds</t>
  </si>
  <si>
    <t>Difference</t>
  </si>
  <si>
    <t>Average Growth Rate</t>
  </si>
  <si>
    <t>DCF RETURN ON EQUITY</t>
  </si>
  <si>
    <t>Value Line Projected 3-5 Yr.</t>
  </si>
  <si>
    <t>SUMMARY OF ROE ESTIMATES</t>
  </si>
  <si>
    <t>- Average</t>
  </si>
  <si>
    <t>Average Growth Rates</t>
  </si>
  <si>
    <t>- High</t>
  </si>
  <si>
    <t>- Low</t>
  </si>
  <si>
    <t>Median Growth Rates:</t>
  </si>
  <si>
    <t>(Line 1 minus Line 3)</t>
  </si>
  <si>
    <t>(Line 5 * Line 6)</t>
  </si>
  <si>
    <t>(Line 3 plus Line 8)</t>
  </si>
  <si>
    <t>Value Line Market Return Data:</t>
  </si>
  <si>
    <t>Median Annual Total Return</t>
  </si>
  <si>
    <t>Monthly Avg. Dividend Yield</t>
  </si>
  <si>
    <t>6-month Avg. Dividend Yield</t>
  </si>
  <si>
    <t>Yahoo!</t>
  </si>
  <si>
    <t>Finance</t>
  </si>
  <si>
    <t>30 Year Treasury Bond Data</t>
  </si>
  <si>
    <t>30-Yr.</t>
  </si>
  <si>
    <t>ND</t>
  </si>
  <si>
    <t>Historic Market Premium</t>
  </si>
  <si>
    <t>Adjusted</t>
  </si>
  <si>
    <t>Arithmetic</t>
  </si>
  <si>
    <t>Mean</t>
  </si>
  <si>
    <t>Long-Term Annual Return on Stocks</t>
  </si>
  <si>
    <t>Long-Term Annual Income Return on Long-Term Treas. Bonds</t>
  </si>
  <si>
    <t>Historical Market Risk Premium</t>
  </si>
  <si>
    <t>Beta * Market Premium</t>
  </si>
  <si>
    <t>CAPM Cost of Equity, Value Line Beta</t>
  </si>
  <si>
    <t>Current 30-Year Treasury Bond Yield</t>
  </si>
  <si>
    <t>30-Year Treasury Bond, Value Line Beta</t>
  </si>
  <si>
    <t>Risk-free Rate of Return, 30-Year Treasury Bond</t>
  </si>
  <si>
    <t>Duff and Phelps Normalized Risk-free Rate</t>
  </si>
  <si>
    <t>(Line 1 minus Line 2)</t>
  </si>
  <si>
    <t>Proxy Group Beta</t>
  </si>
  <si>
    <t>Proxy Group Beta * Risk Premium</t>
  </si>
  <si>
    <t>(Line 2 plus Line 7)</t>
  </si>
  <si>
    <t>Source:  www.federalreserve.gov</t>
  </si>
  <si>
    <t>Average Annual Total Return</t>
  </si>
  <si>
    <t>CAPM with Current 30-Year Treasury Yield</t>
  </si>
  <si>
    <t>Proxy Group Beta, Value Line</t>
  </si>
  <si>
    <t>CAPM with D&amp;P Normalized Risk-Free Rate</t>
  </si>
  <si>
    <t>D&amp;P Normalized Risk-Free Rate</t>
  </si>
  <si>
    <t>CAPM Cost of Equity, Normalized Risk-Free Rate</t>
  </si>
  <si>
    <t xml:space="preserve">Source: </t>
  </si>
  <si>
    <t>Median</t>
  </si>
  <si>
    <t>(Line 4 * Line 5)</t>
  </si>
  <si>
    <t>DCF Methodology</t>
  </si>
  <si>
    <t>CAPM Methodology</t>
  </si>
  <si>
    <t>Forward-lookng Market Return:</t>
  </si>
  <si>
    <t>- Current 30-Year Treasury</t>
  </si>
  <si>
    <t>- D&amp;P Normalized Risk-free Rate</t>
  </si>
  <si>
    <t>Historical Risk Premium:</t>
  </si>
  <si>
    <t>Source: Value Line Investment Analyzer,</t>
  </si>
  <si>
    <t>Averages</t>
  </si>
  <si>
    <t>TABLE 1</t>
  </si>
  <si>
    <t>Cboe data is compiled for the convenience of site visitors and is furnished without responsibility for accuracy and is accepted by the site visitor on the condition that transmission or omissions shall not be made the basis for any claim demand or cause for action.  Your use of Cboe data is subject to the Terms and Conditions of Cboe Websites.</t>
  </si>
  <si>
    <t>Date</t>
  </si>
  <si>
    <t>VIX Open</t>
  </si>
  <si>
    <t>VIX High</t>
  </si>
  <si>
    <t>VIX Low</t>
  </si>
  <si>
    <t>VIX Close</t>
  </si>
  <si>
    <t>30-Year</t>
  </si>
  <si>
    <t>Treasury</t>
  </si>
  <si>
    <t>Avg. Public</t>
  </si>
  <si>
    <t>Utility</t>
  </si>
  <si>
    <t>30-Year Treasury and</t>
  </si>
  <si>
    <t>Avg. Utility Bond Yields</t>
  </si>
  <si>
    <t>June 2021 Average</t>
  </si>
  <si>
    <t>july 2021 Average</t>
  </si>
  <si>
    <t>Atmos Energy Corp.</t>
  </si>
  <si>
    <t>New Jersey Resources</t>
  </si>
  <si>
    <t xml:space="preserve">Northwest Natural Holding Co. </t>
  </si>
  <si>
    <t>ONE Gas, Inc.</t>
  </si>
  <si>
    <t>South Jersey Industries, Inc.</t>
  </si>
  <si>
    <t>Southwest Gas Holdings, Inc.</t>
  </si>
  <si>
    <t>Spire Inc.</t>
  </si>
  <si>
    <t xml:space="preserve">Summary Statistics of Annual Total Returns, Income Returns, and </t>
  </si>
  <si>
    <t>1926 - 2020</t>
  </si>
  <si>
    <t>Duff and Phelps Cost of Capital Navigator: U.S. Cost of Capital Module</t>
  </si>
  <si>
    <t>Capital Appreciation Returns of Basic U.S. Asset Classes; Exhibit 3.6</t>
  </si>
  <si>
    <t>7.90% - 9.07%</t>
  </si>
  <si>
    <t>TABLE 2</t>
  </si>
  <si>
    <t>Weighted Cost of Capital</t>
  </si>
  <si>
    <t>Long-term Debt</t>
  </si>
  <si>
    <t>Short-term Debt</t>
  </si>
  <si>
    <t>Common Equity</t>
  </si>
  <si>
    <t>Total</t>
  </si>
  <si>
    <t>Pct.</t>
  </si>
  <si>
    <t>Cost</t>
  </si>
  <si>
    <t>Weighted</t>
  </si>
  <si>
    <t>Value Line Investment Survey, August 27, 2021</t>
  </si>
  <si>
    <t>Yahoo! Finance and Zacks growth rates retrieved August 26, 2021</t>
  </si>
  <si>
    <t>August 27, 2021</t>
  </si>
  <si>
    <t>KYOAG Recommended</t>
  </si>
  <si>
    <t>Source:  Value Line Investment Survey, Aug. 27, 2021</t>
  </si>
  <si>
    <t>Table 3</t>
  </si>
  <si>
    <t>August 2021 average</t>
  </si>
  <si>
    <t>7.56% - 8.73%</t>
  </si>
  <si>
    <t>January 2020 - August 2021</t>
  </si>
  <si>
    <t>From Chesapeake Utilities Corp. 2020 Annual Report:</t>
  </si>
  <si>
    <t>Net Income Calculations:</t>
  </si>
  <si>
    <t>Natural Gas Distribution</t>
  </si>
  <si>
    <t>Total Regulated Energy</t>
  </si>
  <si>
    <t>Natural Gas Dist. as % of Regulated Energy</t>
  </si>
  <si>
    <t>Unregulated Energy</t>
  </si>
  <si>
    <t>Total Chesapeake Net Income</t>
  </si>
  <si>
    <t>2020 10-K, page 2</t>
  </si>
  <si>
    <t>2020 10-K, page 8</t>
  </si>
  <si>
    <t>Nat. Gas Dist. as % of Total Net Income</t>
  </si>
  <si>
    <t>2020 10-K, page 26</t>
  </si>
  <si>
    <t>TABLE 4</t>
  </si>
  <si>
    <t>Low Interest Rates</t>
  </si>
  <si>
    <t>Average Across All Interest Rates</t>
  </si>
  <si>
    <t>High Interest Rates</t>
  </si>
  <si>
    <t xml:space="preserve">Large </t>
  </si>
  <si>
    <t>Common</t>
  </si>
  <si>
    <t>Stocks</t>
  </si>
  <si>
    <t>Returns</t>
  </si>
  <si>
    <t>Long-Term</t>
  </si>
  <si>
    <t>Corporate</t>
  </si>
  <si>
    <t>Bonds</t>
  </si>
  <si>
    <t>Equity</t>
  </si>
  <si>
    <t>Risk</t>
  </si>
  <si>
    <t>Premium</t>
  </si>
  <si>
    <t>Table 5</t>
  </si>
  <si>
    <t>Moul Common Equity Risk Premiums</t>
  </si>
  <si>
    <t>Proxy Group Equity Ratios</t>
  </si>
  <si>
    <t>GAS PROXY GROUP</t>
  </si>
  <si>
    <t>Proxy Group Betas: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</si>
</sst>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0_)"/>
    <numFmt numFmtId="167" formatCode="0.000"/>
    <numFmt numFmtId="168" formatCode="0.0"/>
    <numFmt numFmtId="169" formatCode="_(* #,##0.000_);_(* \(#,##0.000\);_(* &quot;-&quot;??_);_(@_)"/>
    <numFmt numFmtId="170" formatCode="mmmm\-yy"/>
    <numFmt numFmtId="171" formatCode="0.000000"/>
    <numFmt numFmtId="172" formatCode="_(&quot;$&quot;* #,##0.00000_);_(&quot;$&quot;* \(#,##0.00000\);_(&quot;$&quot;* &quot;-&quot;?????_);_(@_)"/>
    <numFmt numFmtId="173" formatCode="0.00_);\(0.00\)"/>
    <numFmt numFmtId="174" formatCode="&quot;$&quot;* #,##0_);&quot;$&quot;* \(#,##0\)"/>
    <numFmt numFmtId="175" formatCode="_(* #,##0.00000_);_(* \(#,##0.00000\);_(* &quot;-&quot;?????_);_(@_)"/>
    <numFmt numFmtId="176" formatCode="0.0000"/>
    <numFmt numFmtId="177" formatCode="General_)"/>
    <numFmt numFmtId="178" formatCode="_([$€-2]* #,##0.00_);_([$€-2]* \(#,##0.00\);_([$€-2]* &quot;-&quot;??_)"/>
    <numFmt numFmtId="179" formatCode="_(&quot;$&quot;* #,##0_);_(&quot;$&quot;* \(#,##0\);_(&quot;$&quot;* &quot;-&quot;??_);_(@_)"/>
    <numFmt numFmtId="180" formatCode="0.0%"/>
  </numFmts>
  <fonts count="129">
    <font>
      <sz val="10"/>
      <name val="Arial"/>
    </font>
    <font>
      <sz val="12"/>
      <color theme="1"/>
      <name val="ArialMT"/>
      <family val="2"/>
    </font>
    <font>
      <sz val="12"/>
      <color theme="1"/>
      <name val="ArialMT"/>
      <family val="2"/>
    </font>
    <font>
      <sz val="12"/>
      <color theme="1"/>
      <name val="ArialMT"/>
      <family val="2"/>
    </font>
    <font>
      <sz val="12"/>
      <color theme="1"/>
      <name val="ArialMT"/>
      <family val="2"/>
    </font>
    <font>
      <sz val="12"/>
      <color theme="1"/>
      <name val="ArialMT"/>
      <family val="2"/>
    </font>
    <font>
      <sz val="11"/>
      <color theme="1"/>
      <name val="Arial"/>
      <family val="2"/>
    </font>
    <font>
      <sz val="12"/>
      <color theme="1"/>
      <name val="Arial"/>
      <family val="2"/>
    </font>
    <font>
      <sz val="12"/>
      <name val="Arial"/>
      <family val="2"/>
    </font>
    <font>
      <sz val="10"/>
      <name val="Arial"/>
      <family val="2"/>
    </font>
    <font>
      <sz val="10"/>
      <name val="Arial"/>
      <family val="2"/>
    </font>
    <font>
      <b/>
      <sz val="10"/>
      <name val="Arial"/>
      <family val="2"/>
    </font>
    <font>
      <sz val="9"/>
      <name val="Arial"/>
      <family val="2"/>
    </font>
    <font>
      <u/>
      <sz val="9"/>
      <name val="Arial"/>
      <family val="2"/>
    </font>
    <font>
      <sz val="8"/>
      <name val="Arial"/>
      <family val="2"/>
    </font>
    <font>
      <u/>
      <sz val="10"/>
      <name val="Arial"/>
      <family val="2"/>
    </font>
    <font>
      <sz val="10"/>
      <name val="Arial"/>
      <family val="2"/>
    </font>
    <font>
      <b/>
      <i/>
      <sz val="10"/>
      <name val="Arial"/>
      <family val="2"/>
    </font>
    <font>
      <sz val="10"/>
      <name val="Arial"/>
      <family val="2"/>
    </font>
    <font>
      <sz val="8"/>
      <name val="Times New Roman"/>
      <family val="1"/>
    </font>
    <font>
      <sz val="11"/>
      <color indexed="8"/>
      <name val="Calibri"/>
      <family val="2"/>
    </font>
    <font>
      <sz val="12"/>
      <name val="Arial"/>
      <family val="2"/>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12"/>
      <name val="Arial"/>
      <family val="2"/>
    </font>
    <font>
      <sz val="12"/>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0"/>
      <name val="MS Sans Serif"/>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color indexed="8"/>
      <name val="Times New Roman"/>
      <family val="1"/>
    </font>
    <font>
      <b/>
      <sz val="12"/>
      <color indexed="8"/>
      <name val="Tahoma"/>
      <family val="2"/>
    </font>
    <font>
      <b/>
      <sz val="10"/>
      <color indexed="8"/>
      <name val="Times New Roman"/>
      <family val="1"/>
    </font>
    <font>
      <u/>
      <sz val="10"/>
      <color theme="10"/>
      <name val="Arial"/>
      <family val="2"/>
    </font>
    <font>
      <u/>
      <sz val="10"/>
      <color theme="11"/>
      <name val="Arial"/>
      <family val="2"/>
    </font>
    <font>
      <sz val="10"/>
      <name val="Arial MT"/>
    </font>
    <font>
      <sz val="10"/>
      <color theme="1"/>
      <name val="Arial"/>
      <family val="2"/>
    </font>
    <font>
      <sz val="10"/>
      <color rgb="FF0000FF"/>
      <name val="Arial"/>
      <family val="2"/>
    </font>
    <font>
      <sz val="11"/>
      <color theme="1"/>
      <name val="Calibri"/>
      <family val="2"/>
      <scheme val="minor"/>
    </font>
    <font>
      <sz val="11"/>
      <color theme="0"/>
      <name val="Calibri"/>
      <family val="2"/>
      <scheme val="minor"/>
    </font>
    <font>
      <sz val="10"/>
      <color indexed="9"/>
      <name val="Arial"/>
      <family val="2"/>
    </font>
    <font>
      <sz val="10"/>
      <color rgb="FFFF6600"/>
      <name val="Arial"/>
      <family val="2"/>
    </font>
    <font>
      <sz val="11"/>
      <color rgb="FF9C0006"/>
      <name val="Calibri"/>
      <family val="2"/>
      <scheme val="minor"/>
    </font>
    <font>
      <sz val="10"/>
      <color indexed="20"/>
      <name val="Arial"/>
      <family val="2"/>
    </font>
    <font>
      <b/>
      <sz val="11"/>
      <color rgb="FFFA7D00"/>
      <name val="Calibri"/>
      <family val="2"/>
      <scheme val="minor"/>
    </font>
    <font>
      <b/>
      <sz val="10"/>
      <color indexed="52"/>
      <name val="Arial"/>
      <family val="2"/>
    </font>
    <font>
      <b/>
      <sz val="11"/>
      <color theme="0"/>
      <name val="Calibri"/>
      <family val="2"/>
      <scheme val="minor"/>
    </font>
    <font>
      <b/>
      <sz val="10"/>
      <color indexed="9"/>
      <name val="Arial"/>
      <family val="2"/>
    </font>
    <font>
      <b/>
      <u val="singleAccounting"/>
      <sz val="8"/>
      <color indexed="8"/>
      <name val="Arial"/>
      <family val="2"/>
    </font>
    <font>
      <sz val="11"/>
      <color theme="1"/>
      <name val="Calibri"/>
      <family val="2"/>
    </font>
    <font>
      <b/>
      <sz val="9"/>
      <name val="Arial"/>
      <family val="2"/>
    </font>
    <font>
      <sz val="12"/>
      <name val="Tms Rmn"/>
    </font>
    <font>
      <sz val="24"/>
      <name val="Arial"/>
      <family val="2"/>
    </font>
    <font>
      <sz val="10"/>
      <name val="Helv"/>
    </font>
    <font>
      <i/>
      <sz val="11"/>
      <color rgb="FF7F7F7F"/>
      <name val="Calibri"/>
      <family val="2"/>
      <scheme val="minor"/>
    </font>
    <font>
      <i/>
      <sz val="10"/>
      <color indexed="23"/>
      <name val="Arial"/>
      <family val="2"/>
    </font>
    <font>
      <sz val="11"/>
      <color rgb="FF006100"/>
      <name val="Calibri"/>
      <family val="2"/>
      <scheme val="minor"/>
    </font>
    <font>
      <sz val="10"/>
      <color indexed="17"/>
      <name val="Arial"/>
      <family val="2"/>
    </font>
    <font>
      <sz val="10"/>
      <color rgb="FF660066"/>
      <name val="Arial"/>
      <family val="2"/>
    </font>
    <font>
      <b/>
      <sz val="11"/>
      <name val="Arial"/>
      <family val="2"/>
    </font>
    <font>
      <b/>
      <sz val="15"/>
      <color theme="3"/>
      <name val="Calibri"/>
      <family val="2"/>
      <scheme val="minor"/>
    </font>
    <font>
      <b/>
      <sz val="15"/>
      <color indexed="56"/>
      <name val="Arial"/>
      <family val="2"/>
    </font>
    <font>
      <b/>
      <sz val="13"/>
      <color theme="3"/>
      <name val="Calibri"/>
      <family val="2"/>
      <scheme val="minor"/>
    </font>
    <font>
      <b/>
      <sz val="13"/>
      <color indexed="56"/>
      <name val="Arial"/>
      <family val="2"/>
    </font>
    <font>
      <b/>
      <sz val="11"/>
      <color theme="3"/>
      <name val="Calibri"/>
      <family val="2"/>
      <scheme val="minor"/>
    </font>
    <font>
      <b/>
      <sz val="11"/>
      <color indexed="56"/>
      <name val="Arial"/>
      <family val="2"/>
    </font>
    <font>
      <u/>
      <sz val="8.5"/>
      <color theme="10"/>
      <name val="Arial"/>
      <family val="2"/>
    </font>
    <font>
      <sz val="12"/>
      <color indexed="8"/>
      <name val="Arial"/>
      <family val="2"/>
    </font>
    <font>
      <sz val="11"/>
      <color rgb="FF3F3F76"/>
      <name val="Calibri"/>
      <family val="2"/>
      <scheme val="minor"/>
    </font>
    <font>
      <sz val="10"/>
      <color indexed="62"/>
      <name val="Arial"/>
      <family val="2"/>
    </font>
    <font>
      <sz val="1"/>
      <color indexed="9"/>
      <name val="Symbol"/>
      <family val="1"/>
      <charset val="2"/>
    </font>
    <font>
      <b/>
      <sz val="12"/>
      <name val="Tms Rmn"/>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b/>
      <u val="singleAccounting"/>
      <sz val="8"/>
      <color indexed="8"/>
      <name val="Verdana"/>
      <family val="2"/>
    </font>
    <font>
      <b/>
      <sz val="12"/>
      <color indexed="8"/>
      <name val="Verdana"/>
      <family val="2"/>
    </font>
    <font>
      <sz val="10"/>
      <color rgb="FF000000"/>
      <name val="Times New Roman"/>
      <family val="1"/>
    </font>
    <font>
      <sz val="11"/>
      <color theme="1"/>
      <name val="Arial"/>
      <family val="2"/>
    </font>
    <font>
      <sz val="12"/>
      <name val="Arial MT"/>
    </font>
    <font>
      <b/>
      <sz val="11"/>
      <color rgb="FF3F3F3F"/>
      <name val="Calibri"/>
      <family val="2"/>
      <scheme val="minor"/>
    </font>
    <font>
      <sz val="9.75"/>
      <name val="Arial"/>
      <family val="2"/>
    </font>
    <font>
      <b/>
      <sz val="8"/>
      <color indexed="9"/>
      <name val="Verdana"/>
      <family val="2"/>
    </font>
    <font>
      <b/>
      <sz val="14"/>
      <color indexed="9"/>
      <name val="Arial"/>
      <family val="2"/>
    </font>
    <font>
      <b/>
      <sz val="14"/>
      <name val="Arial"/>
      <family val="2"/>
    </font>
    <font>
      <b/>
      <sz val="12"/>
      <color indexed="9"/>
      <name val="Arial"/>
      <family val="2"/>
    </font>
    <font>
      <b/>
      <i/>
      <sz val="8"/>
      <color indexed="9"/>
      <name val="Arial"/>
      <family val="2"/>
    </font>
    <font>
      <b/>
      <sz val="8"/>
      <name val="Arial"/>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sz val="12"/>
      <color indexed="13"/>
      <name val="Tms Rmn"/>
    </font>
    <font>
      <b/>
      <sz val="18"/>
      <color indexed="56"/>
      <name val="Cambria"/>
      <family val="2"/>
    </font>
    <font>
      <b/>
      <sz val="13"/>
      <color indexed="8"/>
      <name val="Verdana"/>
      <family val="2"/>
    </font>
    <font>
      <b/>
      <sz val="11"/>
      <color theme="1"/>
      <name val="Calibri"/>
      <family val="2"/>
      <scheme val="minor"/>
    </font>
    <font>
      <sz val="12"/>
      <color indexed="8"/>
      <name val="Arial MT"/>
    </font>
    <font>
      <sz val="11"/>
      <color rgb="FFFF0000"/>
      <name val="Calibri"/>
      <family val="2"/>
      <scheme val="minor"/>
    </font>
    <font>
      <sz val="9"/>
      <color indexed="8"/>
      <name val="Calibri"/>
      <family val="2"/>
    </font>
    <font>
      <sz val="10"/>
      <name val="MS Serif"/>
      <family val="1"/>
    </font>
    <font>
      <sz val="12"/>
      <name val="Verdana"/>
      <family val="2"/>
    </font>
    <font>
      <sz val="11"/>
      <color indexed="8"/>
      <name val="Arial"/>
      <family val="2"/>
    </font>
    <font>
      <b/>
      <i/>
      <sz val="10"/>
      <color indexed="63"/>
      <name val="Arial"/>
      <family val="2"/>
    </font>
    <font>
      <b/>
      <sz val="8"/>
      <color indexed="8"/>
      <name val="Verdana"/>
      <family val="2"/>
    </font>
    <font>
      <u/>
      <sz val="11"/>
      <color theme="10"/>
      <name val="Calibri"/>
      <family val="2"/>
    </font>
    <font>
      <sz val="10"/>
      <name val="Times New Roman"/>
      <family val="1"/>
    </font>
    <font>
      <sz val="10"/>
      <name val="Geneva"/>
      <family val="2"/>
    </font>
    <font>
      <i/>
      <sz val="10"/>
      <name val="Arial"/>
      <family val="2"/>
    </font>
    <font>
      <sz val="10"/>
      <name val="Arial"/>
      <family val="2"/>
    </font>
    <font>
      <sz val="10"/>
      <name val="Arial"/>
      <family val="2"/>
    </font>
    <font>
      <b/>
      <u val="doubleAccounting"/>
      <sz val="10"/>
      <name val="Arial"/>
      <family val="2"/>
    </font>
    <font>
      <b/>
      <u val="double"/>
      <sz val="10"/>
      <name val="Arial"/>
      <family val="2"/>
    </font>
    <font>
      <sz val="10"/>
      <name val="Arial"/>
      <family val="2"/>
    </font>
    <font>
      <sz val="10"/>
      <name val="Arial"/>
      <family val="2"/>
    </font>
  </fonts>
  <fills count="76">
    <fill>
      <patternFill patternType="none"/>
    </fill>
    <fill>
      <patternFill patternType="gray125"/>
    </fill>
    <fill>
      <patternFill patternType="solid">
        <fgColor indexed="29"/>
      </patternFill>
    </fill>
    <fill>
      <patternFill patternType="solid">
        <fgColor indexed="43"/>
      </patternFill>
    </fill>
    <fill>
      <patternFill patternType="solid">
        <fgColor indexed="53"/>
      </patternFill>
    </fill>
    <fill>
      <patternFill patternType="solid">
        <fgColor indexed="45"/>
      </patternFill>
    </fill>
    <fill>
      <patternFill patternType="solid">
        <fgColor indexed="9"/>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1"/>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22"/>
      </patternFill>
    </fill>
    <fill>
      <patternFill patternType="solid">
        <fgColor indexed="55"/>
      </patternFill>
    </fill>
    <fill>
      <patternFill patternType="solid">
        <fgColor indexed="60"/>
        <bgColor indexed="64"/>
      </patternFill>
    </fill>
    <fill>
      <patternFill patternType="solid">
        <fgColor indexed="13"/>
      </patternFill>
    </fill>
    <fill>
      <patternFill patternType="solid">
        <fgColor indexed="22"/>
        <bgColor indexed="64"/>
      </patternFill>
    </fill>
    <fill>
      <patternFill patternType="solid">
        <fgColor indexed="62"/>
        <bgColor indexed="64"/>
      </patternFill>
    </fill>
    <fill>
      <patternFill patternType="solid">
        <fgColor indexed="63"/>
        <bgColor indexed="64"/>
      </patternFill>
    </fill>
    <fill>
      <patternFill patternType="solid">
        <fgColor indexed="26"/>
      </patternFill>
    </fill>
    <fill>
      <patternFill patternType="solid">
        <fgColor indexed="56"/>
        <bgColor indexed="64"/>
      </patternFill>
    </fill>
    <fill>
      <patternFill patternType="solid">
        <fgColor indexed="8"/>
        <bgColor indexed="64"/>
      </patternFill>
    </fill>
    <fill>
      <patternFill patternType="solid">
        <fgColor indexed="12"/>
      </patternFill>
    </fill>
  </fills>
  <borders count="41">
    <border>
      <left/>
      <right/>
      <top/>
      <bottom/>
      <diagonal/>
    </border>
    <border>
      <left/>
      <right style="thin">
        <color auto="1"/>
      </right>
      <top/>
      <bottom/>
      <diagonal/>
    </border>
    <border>
      <left/>
      <right/>
      <top/>
      <bottom style="medium">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top/>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8"/>
      </top>
      <bottom style="double">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double">
        <color indexed="8"/>
      </top>
      <bottom style="thin">
        <color indexed="8"/>
      </bottom>
      <diagonal/>
    </border>
    <border>
      <left/>
      <right/>
      <top/>
      <bottom style="medium">
        <color indexed="8"/>
      </bottom>
      <diagonal/>
    </border>
    <border>
      <left/>
      <right/>
      <top/>
      <bottom style="dashed">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949">
    <xf numFmtId="0" fontId="0" fillId="0" borderId="0"/>
    <xf numFmtId="171" fontId="10" fillId="0" borderId="0">
      <alignment horizontal="left" wrapText="1"/>
    </xf>
    <xf numFmtId="171" fontId="10" fillId="0" borderId="0">
      <alignment horizontal="left" wrapText="1"/>
    </xf>
    <xf numFmtId="171" fontId="10" fillId="0" borderId="0">
      <alignment horizontal="left" wrapText="1"/>
    </xf>
    <xf numFmtId="168" fontId="10" fillId="0" borderId="0">
      <alignment horizontal="left" wrapText="1"/>
    </xf>
    <xf numFmtId="168" fontId="10" fillId="0" borderId="0">
      <alignment horizontal="left" wrapText="1"/>
    </xf>
    <xf numFmtId="168" fontId="10" fillId="0" borderId="0">
      <alignment horizontal="left" wrapText="1"/>
    </xf>
    <xf numFmtId="171" fontId="10" fillId="0" borderId="0">
      <alignment horizontal="left" wrapText="1"/>
    </xf>
    <xf numFmtId="171" fontId="10" fillId="0" borderId="0">
      <alignment horizontal="left" wrapText="1"/>
    </xf>
    <xf numFmtId="171" fontId="10" fillId="0" borderId="0">
      <alignment horizontal="left" wrapText="1"/>
    </xf>
    <xf numFmtId="168" fontId="10" fillId="0" borderId="0">
      <alignment horizontal="left" wrapText="1"/>
    </xf>
    <xf numFmtId="168" fontId="10" fillId="0" borderId="0">
      <alignment horizontal="left" wrapText="1"/>
    </xf>
    <xf numFmtId="168" fontId="10" fillId="0" borderId="0">
      <alignment horizontal="left" wrapText="1"/>
    </xf>
    <xf numFmtId="168" fontId="10" fillId="0" borderId="0">
      <alignment horizontal="left" wrapText="1"/>
    </xf>
    <xf numFmtId="168" fontId="10" fillId="0" borderId="0">
      <alignment horizontal="left" wrapText="1"/>
    </xf>
    <xf numFmtId="168" fontId="10" fillId="0" borderId="0">
      <alignment horizontal="left" wrapText="1"/>
    </xf>
    <xf numFmtId="0" fontId="21" fillId="0" borderId="0">
      <alignment horizont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5" fontId="10" fillId="0" borderId="0" applyFont="0" applyFill="0" applyBorder="0" applyAlignment="0" applyProtection="0"/>
    <xf numFmtId="0" fontId="21" fillId="0" borderId="0" applyProtection="0"/>
    <xf numFmtId="0" fontId="22" fillId="0" borderId="0" applyProtection="0"/>
    <xf numFmtId="0" fontId="14" fillId="0" borderId="0" applyProtection="0"/>
    <xf numFmtId="0" fontId="23" fillId="0" borderId="0" applyProtection="0"/>
    <xf numFmtId="0" fontId="24" fillId="0" borderId="0" applyProtection="0"/>
    <xf numFmtId="0" fontId="25" fillId="0" borderId="0" applyProtection="0"/>
    <xf numFmtId="0" fontId="19" fillId="0" borderId="0" applyProtection="0"/>
    <xf numFmtId="0" fontId="26" fillId="0" borderId="0" applyProtection="0"/>
    <xf numFmtId="2" fontId="21" fillId="0" borderId="0" applyProtection="0"/>
    <xf numFmtId="0" fontId="27" fillId="0" borderId="0" applyProtection="0"/>
    <xf numFmtId="0" fontId="28" fillId="0" borderId="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1" fillId="0" borderId="0"/>
    <xf numFmtId="0" fontId="21" fillId="0" borderId="0">
      <alignment vertical="top"/>
    </xf>
    <xf numFmtId="0" fontId="21" fillId="0" borderId="0">
      <alignment vertical="top"/>
    </xf>
    <xf numFmtId="0" fontId="10" fillId="0" borderId="0"/>
    <xf numFmtId="40" fontId="30" fillId="6" borderId="0">
      <alignment horizontal="right"/>
    </xf>
    <xf numFmtId="0" fontId="31" fillId="6" borderId="0">
      <alignment horizontal="right"/>
    </xf>
    <xf numFmtId="0" fontId="32" fillId="6" borderId="1"/>
    <xf numFmtId="0" fontId="32" fillId="0" borderId="0" applyBorder="0">
      <alignment horizontal="centerContinuous"/>
    </xf>
    <xf numFmtId="0" fontId="33" fillId="0" borderId="0" applyBorder="0">
      <alignment horizontal="centerContinuous"/>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0" fontId="35" fillId="0" borderId="2">
      <alignment horizontal="center"/>
    </xf>
    <xf numFmtId="3" fontId="34" fillId="0" borderId="0" applyFont="0" applyFill="0" applyBorder="0" applyAlignment="0" applyProtection="0"/>
    <xf numFmtId="0" fontId="34" fillId="7" borderId="0" applyNumberFormat="0" applyFont="0" applyBorder="0" applyAlignment="0" applyProtection="0"/>
    <xf numFmtId="4" fontId="36" fillId="3" borderId="3" applyNumberFormat="0" applyProtection="0">
      <alignment vertical="center"/>
    </xf>
    <xf numFmtId="4" fontId="37" fillId="8" borderId="3" applyNumberFormat="0" applyProtection="0">
      <alignment vertical="center"/>
    </xf>
    <xf numFmtId="4" fontId="36" fillId="8" borderId="3" applyNumberFormat="0" applyProtection="0">
      <alignment horizontal="left" vertical="center" indent="1"/>
    </xf>
    <xf numFmtId="0" fontId="36" fillId="8" borderId="3" applyNumberFormat="0" applyProtection="0">
      <alignment horizontal="left" vertical="top" indent="1"/>
    </xf>
    <xf numFmtId="4" fontId="36" fillId="9" borderId="0" applyNumberFormat="0" applyProtection="0">
      <alignment horizontal="left" vertical="center" indent="1"/>
    </xf>
    <xf numFmtId="4" fontId="38" fillId="5" borderId="3" applyNumberFormat="0" applyProtection="0">
      <alignment horizontal="right" vertical="center"/>
    </xf>
    <xf numFmtId="4" fontId="38" fillId="2" borderId="3" applyNumberFormat="0" applyProtection="0">
      <alignment horizontal="right" vertical="center"/>
    </xf>
    <xf numFmtId="4" fontId="38" fillId="10" borderId="3" applyNumberFormat="0" applyProtection="0">
      <alignment horizontal="right" vertical="center"/>
    </xf>
    <xf numFmtId="4" fontId="38" fillId="11" borderId="3" applyNumberFormat="0" applyProtection="0">
      <alignment horizontal="right" vertical="center"/>
    </xf>
    <xf numFmtId="4" fontId="38" fillId="12" borderId="3" applyNumberFormat="0" applyProtection="0">
      <alignment horizontal="right" vertical="center"/>
    </xf>
    <xf numFmtId="4" fontId="38" fillId="4" borderId="3" applyNumberFormat="0" applyProtection="0">
      <alignment horizontal="right" vertical="center"/>
    </xf>
    <xf numFmtId="4" fontId="38" fillId="13" borderId="3" applyNumberFormat="0" applyProtection="0">
      <alignment horizontal="right" vertical="center"/>
    </xf>
    <xf numFmtId="4" fontId="38" fillId="14" borderId="3" applyNumberFormat="0" applyProtection="0">
      <alignment horizontal="right" vertical="center"/>
    </xf>
    <xf numFmtId="4" fontId="38" fillId="15" borderId="3" applyNumberFormat="0" applyProtection="0">
      <alignment horizontal="right" vertical="center"/>
    </xf>
    <xf numFmtId="4" fontId="36" fillId="16" borderId="4" applyNumberFormat="0" applyProtection="0">
      <alignment horizontal="left" vertical="center" indent="1"/>
    </xf>
    <xf numFmtId="4" fontId="38" fillId="17" borderId="0" applyNumberFormat="0" applyProtection="0">
      <alignment horizontal="left" vertical="center" indent="1"/>
    </xf>
    <xf numFmtId="4" fontId="39" fillId="18" borderId="0" applyNumberFormat="0" applyProtection="0">
      <alignment horizontal="left" vertical="center" indent="1"/>
    </xf>
    <xf numFmtId="4" fontId="38" fillId="19" borderId="3" applyNumberFormat="0" applyProtection="0">
      <alignment horizontal="right" vertical="center"/>
    </xf>
    <xf numFmtId="4" fontId="38" fillId="17" borderId="0" applyNumberFormat="0" applyProtection="0">
      <alignment horizontal="left" vertical="center" indent="1"/>
    </xf>
    <xf numFmtId="4" fontId="38" fillId="9" borderId="0" applyNumberFormat="0" applyProtection="0">
      <alignment horizontal="left" vertical="center" indent="1"/>
    </xf>
    <xf numFmtId="0" fontId="10" fillId="18" borderId="3" applyNumberFormat="0" applyProtection="0">
      <alignment horizontal="left" vertical="center" indent="1"/>
    </xf>
    <xf numFmtId="0" fontId="10" fillId="18" borderId="3" applyNumberFormat="0" applyProtection="0">
      <alignment horizontal="left" vertical="top" indent="1"/>
    </xf>
    <xf numFmtId="0" fontId="10" fillId="9" borderId="3" applyNumberFormat="0" applyProtection="0">
      <alignment horizontal="left" vertical="center" indent="1"/>
    </xf>
    <xf numFmtId="0" fontId="10" fillId="9" borderId="3" applyNumberFormat="0" applyProtection="0">
      <alignment horizontal="left" vertical="top" indent="1"/>
    </xf>
    <xf numFmtId="0" fontId="10" fillId="20" borderId="3" applyNumberFormat="0" applyProtection="0">
      <alignment horizontal="left" vertical="center" indent="1"/>
    </xf>
    <xf numFmtId="0" fontId="10" fillId="20" borderId="3" applyNumberFormat="0" applyProtection="0">
      <alignment horizontal="left" vertical="top" indent="1"/>
    </xf>
    <xf numFmtId="0" fontId="10" fillId="21" borderId="3" applyNumberFormat="0" applyProtection="0">
      <alignment horizontal="left" vertical="center" indent="1"/>
    </xf>
    <xf numFmtId="0" fontId="10" fillId="21" borderId="3" applyNumberFormat="0" applyProtection="0">
      <alignment horizontal="left" vertical="top" indent="1"/>
    </xf>
    <xf numFmtId="4" fontId="38" fillId="22" borderId="3" applyNumberFormat="0" applyProtection="0">
      <alignment vertical="center"/>
    </xf>
    <xf numFmtId="4" fontId="40" fillId="22" borderId="3" applyNumberFormat="0" applyProtection="0">
      <alignment vertical="center"/>
    </xf>
    <xf numFmtId="4" fontId="38" fillId="22" borderId="3" applyNumberFormat="0" applyProtection="0">
      <alignment horizontal="left" vertical="center" indent="1"/>
    </xf>
    <xf numFmtId="0" fontId="38" fillId="22" borderId="3" applyNumberFormat="0" applyProtection="0">
      <alignment horizontal="left" vertical="top" indent="1"/>
    </xf>
    <xf numFmtId="4" fontId="38" fillId="17" borderId="3" applyNumberFormat="0" applyProtection="0">
      <alignment horizontal="right" vertical="center"/>
    </xf>
    <xf numFmtId="4" fontId="40" fillId="17" borderId="3" applyNumberFormat="0" applyProtection="0">
      <alignment horizontal="right" vertical="center"/>
    </xf>
    <xf numFmtId="4" fontId="38" fillId="19" borderId="3" applyNumberFormat="0" applyProtection="0">
      <alignment horizontal="left" vertical="center" indent="1"/>
    </xf>
    <xf numFmtId="0" fontId="38" fillId="9" borderId="3" applyNumberFormat="0" applyProtection="0">
      <alignment horizontal="left" vertical="top" indent="1"/>
    </xf>
    <xf numFmtId="4" fontId="41" fillId="23" borderId="0" applyNumberFormat="0" applyProtection="0">
      <alignment horizontal="left" vertical="center" indent="1"/>
    </xf>
    <xf numFmtId="4" fontId="42" fillId="17" borderId="3" applyNumberFormat="0" applyProtection="0">
      <alignment horizontal="right" vertical="center"/>
    </xf>
    <xf numFmtId="171" fontId="10" fillId="0" borderId="0">
      <alignment horizontal="left" wrapText="1"/>
    </xf>
    <xf numFmtId="0" fontId="43" fillId="0" borderId="0" applyNumberFormat="0" applyBorder="0" applyAlignment="0"/>
    <xf numFmtId="0" fontId="44" fillId="0" borderId="0" applyNumberFormat="0" applyBorder="0" applyAlignment="0"/>
    <xf numFmtId="0" fontId="45" fillId="0" borderId="0" applyNumberFormat="0" applyBorder="0" applyAlignment="0"/>
    <xf numFmtId="0" fontId="45" fillId="0" borderId="0" applyNumberFormat="0" applyBorder="0" applyAlignment="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xf numFmtId="43" fontId="12"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9" fillId="0" borderId="0"/>
    <xf numFmtId="9" fontId="7" fillId="0" borderId="0" applyFont="0" applyFill="0" applyBorder="0" applyAlignment="0" applyProtection="0"/>
    <xf numFmtId="43" fontId="49" fillId="0" borderId="0" applyFont="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42" fontId="9" fillId="0" borderId="0" applyFill="0" applyBorder="0" applyProtection="0">
      <alignment horizontal="left"/>
    </xf>
    <xf numFmtId="42" fontId="50" fillId="0" borderId="0" applyFill="0" applyBorder="0" applyAlignment="0" applyProtection="0"/>
    <xf numFmtId="44" fontId="49" fillId="0" borderId="0">
      <alignment horizontal="left"/>
    </xf>
    <xf numFmtId="172" fontId="9" fillId="0" borderId="13" applyBorder="0">
      <alignment horizontal="center"/>
    </xf>
    <xf numFmtId="172" fontId="9" fillId="0" borderId="13" applyBorder="0">
      <alignment horizontal="center"/>
    </xf>
    <xf numFmtId="172" fontId="9" fillId="0" borderId="13" applyBorder="0">
      <alignment horizontal="center"/>
    </xf>
    <xf numFmtId="172" fontId="9" fillId="0" borderId="13" applyBorder="0">
      <alignment horizontal="center"/>
    </xf>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38" fillId="55"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38" fillId="5"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38" fillId="56"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38" fillId="57"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38" fillId="58"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38" fillId="59"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38" fillId="60"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38" fillId="2"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38" fillId="1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38" fillId="57"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38" fillId="60"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38" fillId="11"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3" fillId="61"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3" fillId="15"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3" fillId="62"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3" fillId="63"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3" fillId="12"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3" fillId="64"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3" fillId="10"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3" fillId="1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3" fillId="62"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3" fillId="63"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3" fillId="4" borderId="0" applyNumberFormat="0" applyBorder="0" applyAlignment="0" applyProtection="0"/>
    <xf numFmtId="43" fontId="49" fillId="0" borderId="0">
      <alignment horizontal="left"/>
    </xf>
    <xf numFmtId="173" fontId="49" fillId="0" borderId="0">
      <alignment horizontal="left"/>
    </xf>
    <xf numFmtId="37" fontId="9" fillId="0" borderId="0" applyNumberFormat="0" applyBorder="0" applyAlignment="0"/>
    <xf numFmtId="38" fontId="54" fillId="0" borderId="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6" fillId="5" borderId="0" applyNumberFormat="0" applyBorder="0" applyAlignment="0" applyProtection="0"/>
    <xf numFmtId="0" fontId="57" fillId="28" borderId="17" applyNumberFormat="0" applyAlignment="0" applyProtection="0"/>
    <xf numFmtId="0" fontId="57" fillId="28" borderId="17" applyNumberFormat="0" applyAlignment="0" applyProtection="0"/>
    <xf numFmtId="0" fontId="57" fillId="28" borderId="17" applyNumberFormat="0" applyAlignment="0" applyProtection="0"/>
    <xf numFmtId="0" fontId="57" fillId="28" borderId="17" applyNumberFormat="0" applyAlignment="0" applyProtection="0"/>
    <xf numFmtId="0" fontId="58" fillId="65" borderId="23" applyNumberFormat="0" applyAlignment="0" applyProtection="0"/>
    <xf numFmtId="0" fontId="38" fillId="0" borderId="0" applyAlignment="0"/>
    <xf numFmtId="0" fontId="59" fillId="29" borderId="20" applyNumberFormat="0" applyAlignment="0" applyProtection="0"/>
    <xf numFmtId="0" fontId="59" fillId="29" borderId="20" applyNumberFormat="0" applyAlignment="0" applyProtection="0"/>
    <xf numFmtId="0" fontId="59" fillId="29" borderId="20" applyNumberFormat="0" applyAlignment="0" applyProtection="0"/>
    <xf numFmtId="0" fontId="59" fillId="29" borderId="20" applyNumberFormat="0" applyAlignment="0" applyProtection="0"/>
    <xf numFmtId="0" fontId="60" fillId="66" borderId="24" applyNumberFormat="0" applyAlignment="0" applyProtection="0"/>
    <xf numFmtId="37" fontId="49" fillId="0" borderId="0">
      <alignment horizontal="center"/>
    </xf>
    <xf numFmtId="37" fontId="9" fillId="0" borderId="0" applyNumberFormat="0" applyFill="0" applyBorder="0" applyProtection="0">
      <alignment horizontal="centerContinuous"/>
    </xf>
    <xf numFmtId="37" fontId="49" fillId="0" borderId="11">
      <alignment horizontal="center"/>
    </xf>
    <xf numFmtId="37" fontId="49" fillId="0" borderId="11">
      <alignment horizontal="center"/>
    </xf>
    <xf numFmtId="37" fontId="49" fillId="0" borderId="11">
      <alignment horizontal="center"/>
    </xf>
    <xf numFmtId="37" fontId="49" fillId="0" borderId="11">
      <alignment horizontal="center"/>
    </xf>
    <xf numFmtId="0" fontId="61" fillId="67" borderId="0" applyAlignment="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0" fontId="9"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37" fontId="9" fillId="0" borderId="0" applyFill="0" applyBorder="0" applyAlignment="0" applyProtection="0"/>
    <xf numFmtId="0" fontId="9" fillId="0" borderId="0" applyNumberFormat="0" applyFill="0" applyBorder="0" applyAlignment="0" applyProtection="0"/>
    <xf numFmtId="4" fontId="63" fillId="0" borderId="2" applyFill="0" applyProtection="0">
      <alignment horizontal="center" vertical="center" wrapText="1"/>
    </xf>
    <xf numFmtId="0" fontId="9" fillId="0" borderId="0" applyNumberForma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0" fontId="9" fillId="0" borderId="0" applyNumberForma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44"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20"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1" fontId="9" fillId="0" borderId="0" applyFill="0" applyBorder="0" applyAlignment="0" applyProtection="0"/>
    <xf numFmtId="42" fontId="9" fillId="0" borderId="8"/>
    <xf numFmtId="43" fontId="9" fillId="0" borderId="0" applyBorder="0">
      <alignment horizontal="left"/>
    </xf>
    <xf numFmtId="0" fontId="64" fillId="0" borderId="0"/>
    <xf numFmtId="0" fontId="64" fillId="0" borderId="0"/>
    <xf numFmtId="0" fontId="64" fillId="0" borderId="25"/>
    <xf numFmtId="174" fontId="9" fillId="0" borderId="0"/>
    <xf numFmtId="7" fontId="65" fillId="0" borderId="26"/>
    <xf numFmtId="4" fontId="66" fillId="0" borderId="0" applyFont="0" applyBorder="0">
      <alignment horizontal="justify"/>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38" fontId="50" fillId="0" borderId="0"/>
    <xf numFmtId="175" fontId="9" fillId="0" borderId="0">
      <alignment horizontal="center"/>
    </xf>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70" fillId="56" borderId="0" applyNumberFormat="0" applyBorder="0" applyAlignment="0" applyProtection="0"/>
    <xf numFmtId="38" fontId="71" fillId="0" borderId="0"/>
    <xf numFmtId="49" fontId="72" fillId="0" borderId="0" applyNumberFormat="0" applyFill="0" applyBorder="0" applyProtection="0">
      <alignment horizontal="centerContinuous"/>
    </xf>
    <xf numFmtId="0" fontId="73" fillId="0" borderId="14" applyNumberFormat="0" applyFill="0" applyAlignment="0" applyProtection="0"/>
    <xf numFmtId="0" fontId="73" fillId="0" borderId="14" applyNumberFormat="0" applyFill="0" applyAlignment="0" applyProtection="0"/>
    <xf numFmtId="0" fontId="73" fillId="0" borderId="14" applyNumberFormat="0" applyFill="0" applyAlignment="0" applyProtection="0"/>
    <xf numFmtId="0" fontId="73" fillId="0" borderId="14" applyNumberFormat="0" applyFill="0" applyAlignment="0" applyProtection="0"/>
    <xf numFmtId="0" fontId="74" fillId="0" borderId="27" applyNumberFormat="0" applyFill="0" applyAlignment="0" applyProtection="0"/>
    <xf numFmtId="0" fontId="75" fillId="0" borderId="15" applyNumberFormat="0" applyFill="0" applyAlignment="0" applyProtection="0"/>
    <xf numFmtId="0" fontId="75" fillId="0" borderId="15" applyNumberFormat="0" applyFill="0" applyAlignment="0" applyProtection="0"/>
    <xf numFmtId="0" fontId="75" fillId="0" borderId="15" applyNumberFormat="0" applyFill="0" applyAlignment="0" applyProtection="0"/>
    <xf numFmtId="0" fontId="75" fillId="0" borderId="15" applyNumberFormat="0" applyFill="0" applyAlignment="0" applyProtection="0"/>
    <xf numFmtId="0" fontId="76" fillId="0" borderId="28"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8" fillId="0" borderId="29"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9" fillId="0" borderId="0" applyNumberFormat="0" applyFill="0" applyBorder="0" applyProtection="0">
      <alignment horizontal="justify" vertical="top" wrapText="1"/>
    </xf>
    <xf numFmtId="0" fontId="79" fillId="0" borderId="0" applyNumberFormat="0" applyFill="0" applyBorder="0" applyAlignment="0" applyProtection="0">
      <alignment vertical="top"/>
      <protection locked="0"/>
    </xf>
    <xf numFmtId="0" fontId="80" fillId="6" borderId="0"/>
    <xf numFmtId="0" fontId="80" fillId="6" borderId="0"/>
    <xf numFmtId="0" fontId="81" fillId="27" borderId="17" applyNumberFormat="0" applyAlignment="0" applyProtection="0"/>
    <xf numFmtId="0" fontId="81" fillId="27" borderId="17" applyNumberFormat="0" applyAlignment="0" applyProtection="0"/>
    <xf numFmtId="0" fontId="81" fillId="27" borderId="17" applyNumberFormat="0" applyAlignment="0" applyProtection="0"/>
    <xf numFmtId="0" fontId="81" fillId="27" borderId="17" applyNumberFormat="0" applyAlignment="0" applyProtection="0"/>
    <xf numFmtId="0" fontId="82" fillId="59" borderId="23" applyNumberFormat="0" applyAlignment="0" applyProtection="0"/>
    <xf numFmtId="0" fontId="83" fillId="0" borderId="0" applyAlignment="0"/>
    <xf numFmtId="0" fontId="84" fillId="68" borderId="25"/>
    <xf numFmtId="37" fontId="14" fillId="0" borderId="0" applyBorder="0" applyAlignment="0" applyProtection="0"/>
    <xf numFmtId="0" fontId="14" fillId="69" borderId="0"/>
    <xf numFmtId="41" fontId="50" fillId="0" borderId="0" applyFill="0" applyBorder="0" applyAlignment="0" applyProtection="0"/>
    <xf numFmtId="0" fontId="85" fillId="0" borderId="19" applyNumberFormat="0" applyFill="0" applyAlignment="0" applyProtection="0"/>
    <xf numFmtId="0" fontId="85" fillId="0" borderId="19" applyNumberFormat="0" applyFill="0" applyAlignment="0" applyProtection="0"/>
    <xf numFmtId="0" fontId="85" fillId="0" borderId="19" applyNumberFormat="0" applyFill="0" applyAlignment="0" applyProtection="0"/>
    <xf numFmtId="0" fontId="85" fillId="0" borderId="19" applyNumberFormat="0" applyFill="0" applyAlignment="0" applyProtection="0"/>
    <xf numFmtId="0" fontId="86" fillId="0" borderId="30" applyNumberFormat="0" applyFill="0" applyAlignment="0" applyProtection="0"/>
    <xf numFmtId="0" fontId="87" fillId="26" borderId="0" applyNumberFormat="0" applyBorder="0" applyAlignment="0" applyProtection="0"/>
    <xf numFmtId="0" fontId="87" fillId="26" borderId="0" applyNumberFormat="0" applyBorder="0" applyAlignment="0" applyProtection="0"/>
    <xf numFmtId="0" fontId="87" fillId="26" borderId="0" applyNumberFormat="0" applyBorder="0" applyAlignment="0" applyProtection="0"/>
    <xf numFmtId="0" fontId="87" fillId="26" borderId="0" applyNumberFormat="0" applyBorder="0" applyAlignment="0" applyProtection="0"/>
    <xf numFmtId="0" fontId="88" fillId="3" borderId="0" applyNumberFormat="0" applyBorder="0" applyAlignment="0" applyProtection="0"/>
    <xf numFmtId="0" fontId="89" fillId="70" borderId="0" applyAlignment="0"/>
    <xf numFmtId="0" fontId="60" fillId="71" borderId="0" applyAlignment="0"/>
    <xf numFmtId="0" fontId="90" fillId="0" borderId="0" applyAlignment="0"/>
    <xf numFmtId="0" fontId="51" fillId="0" borderId="0"/>
    <xf numFmtId="0" fontId="51"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4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9" fillId="0" borderId="0"/>
    <xf numFmtId="0" fontId="9" fillId="0" borderId="0"/>
    <xf numFmtId="0" fontId="49" fillId="0" borderId="0"/>
    <xf numFmtId="0" fontId="49" fillId="0" borderId="0"/>
    <xf numFmtId="0" fontId="51" fillId="0" borderId="0"/>
    <xf numFmtId="0" fontId="51" fillId="0" borderId="0"/>
    <xf numFmtId="0" fontId="49" fillId="0" borderId="0"/>
    <xf numFmtId="0" fontId="4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9" fillId="0" borderId="0"/>
    <xf numFmtId="0" fontId="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9" fillId="0" borderId="0"/>
    <xf numFmtId="0" fontId="51" fillId="0" borderId="0"/>
    <xf numFmtId="0" fontId="51" fillId="0" borderId="0"/>
    <xf numFmtId="0" fontId="49" fillId="0" borderId="0"/>
    <xf numFmtId="0" fontId="51" fillId="0" borderId="0"/>
    <xf numFmtId="0" fontId="9" fillId="0" borderId="0"/>
    <xf numFmtId="0" fontId="49" fillId="0" borderId="0"/>
    <xf numFmtId="0" fontId="49" fillId="0" borderId="0"/>
    <xf numFmtId="0" fontId="51" fillId="0" borderId="0"/>
    <xf numFmtId="0" fontId="51"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91" fillId="0" borderId="0"/>
    <xf numFmtId="0" fontId="91" fillId="0" borderId="0"/>
    <xf numFmtId="0" fontId="9" fillId="0" borderId="0"/>
    <xf numFmtId="0" fontId="9"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9"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51" fillId="0" borderId="0"/>
    <xf numFmtId="0" fontId="51" fillId="0" borderId="0"/>
    <xf numFmtId="0" fontId="9" fillId="0" borderId="0"/>
    <xf numFmtId="0" fontId="51" fillId="0" borderId="0"/>
    <xf numFmtId="0" fontId="9" fillId="0" borderId="0"/>
    <xf numFmtId="0" fontId="9" fillId="0" borderId="0"/>
    <xf numFmtId="0" fontId="51" fillId="0" borderId="0"/>
    <xf numFmtId="0" fontId="51" fillId="0" borderId="0"/>
    <xf numFmtId="0" fontId="51" fillId="0" borderId="0"/>
    <xf numFmtId="0" fontId="9"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62" fillId="0" borderId="0"/>
    <xf numFmtId="0" fontId="51" fillId="0" borderId="0"/>
    <xf numFmtId="0" fontId="6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9" fillId="0" borderId="0"/>
    <xf numFmtId="0" fontId="9"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49" fillId="0" borderId="0"/>
    <xf numFmtId="0" fontId="49" fillId="0" borderId="0"/>
    <xf numFmtId="0" fontId="51"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51" fillId="0" borderId="0"/>
    <xf numFmtId="0" fontId="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9" fillId="0" borderId="0"/>
    <xf numFmtId="0" fontId="51" fillId="0" borderId="0"/>
    <xf numFmtId="0" fontId="49" fillId="0" borderId="0"/>
    <xf numFmtId="0" fontId="49" fillId="0" borderId="0"/>
    <xf numFmtId="0" fontId="9" fillId="0" borderId="0"/>
    <xf numFmtId="0" fontId="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49" fillId="0" borderId="0"/>
    <xf numFmtId="0" fontId="9" fillId="0" borderId="0"/>
    <xf numFmtId="0" fontId="9" fillId="0" borderId="0"/>
    <xf numFmtId="0" fontId="49" fillId="0" borderId="0"/>
    <xf numFmtId="0" fontId="49" fillId="0" borderId="0"/>
    <xf numFmtId="0" fontId="9" fillId="0" borderId="0"/>
    <xf numFmtId="0" fontId="9" fillId="0" borderId="0"/>
    <xf numFmtId="0" fontId="49" fillId="0" borderId="0"/>
    <xf numFmtId="0" fontId="49" fillId="0" borderId="0"/>
    <xf numFmtId="0" fontId="51" fillId="0" borderId="0"/>
    <xf numFmtId="0" fontId="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9" fillId="0" borderId="0"/>
    <xf numFmtId="0" fontId="49" fillId="0" borderId="0"/>
    <xf numFmtId="0" fontId="9"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9" fillId="0" borderId="0"/>
    <xf numFmtId="0" fontId="49" fillId="0" borderId="0"/>
    <xf numFmtId="0" fontId="9" fillId="0" borderId="0"/>
    <xf numFmtId="0" fontId="49" fillId="0" borderId="0"/>
    <xf numFmtId="0" fontId="51" fillId="0" borderId="0"/>
    <xf numFmtId="0" fontId="9" fillId="0" borderId="0"/>
    <xf numFmtId="0" fontId="49" fillId="0" borderId="0"/>
    <xf numFmtId="0" fontId="9"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49"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2" fillId="0" borderId="0"/>
    <xf numFmtId="0" fontId="49" fillId="0" borderId="0"/>
    <xf numFmtId="0" fontId="49" fillId="0" borderId="0"/>
    <xf numFmtId="0" fontId="9" fillId="0" borderId="0" applyNumberFormat="0" applyFill="0" applyBorder="0" applyAlignment="0" applyProtection="0"/>
    <xf numFmtId="0" fontId="49" fillId="0" borderId="0"/>
    <xf numFmtId="0" fontId="51" fillId="0" borderId="0"/>
    <xf numFmtId="0" fontId="51" fillId="0" borderId="0"/>
    <xf numFmtId="0" fontId="51" fillId="0" borderId="0"/>
    <xf numFmtId="0" fontId="49" fillId="0" borderId="0"/>
    <xf numFmtId="0" fontId="51" fillId="0" borderId="0"/>
    <xf numFmtId="0" fontId="49" fillId="0" borderId="0"/>
    <xf numFmtId="0" fontId="51" fillId="0" borderId="0"/>
    <xf numFmtId="0" fontId="49" fillId="0" borderId="0"/>
    <xf numFmtId="0" fontId="49" fillId="0" borderId="0"/>
    <xf numFmtId="0" fontId="49" fillId="0" borderId="0"/>
    <xf numFmtId="0" fontId="92" fillId="0" borderId="0"/>
    <xf numFmtId="0" fontId="49" fillId="0" borderId="0"/>
    <xf numFmtId="0" fontId="51" fillId="0" borderId="0"/>
    <xf numFmtId="0" fontId="49" fillId="0" borderId="0"/>
    <xf numFmtId="0" fontId="9"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51" fillId="0" borderId="0"/>
    <xf numFmtId="0" fontId="49" fillId="0" borderId="0"/>
    <xf numFmtId="0" fontId="49" fillId="0" borderId="0"/>
    <xf numFmtId="0" fontId="9" fillId="0" borderId="0"/>
    <xf numFmtId="0" fontId="9" fillId="0" borderId="0"/>
    <xf numFmtId="0" fontId="49" fillId="0" borderId="0"/>
    <xf numFmtId="0" fontId="49" fillId="0" borderId="0"/>
    <xf numFmtId="0" fontId="9" fillId="0" borderId="0"/>
    <xf numFmtId="0" fontId="9" fillId="0" borderId="0"/>
    <xf numFmtId="0" fontId="49" fillId="0" borderId="0"/>
    <xf numFmtId="0" fontId="49" fillId="0" borderId="0"/>
    <xf numFmtId="0" fontId="9" fillId="0" borderId="0" applyNumberFormat="0" applyFill="0" applyBorder="0" applyAlignment="0" applyProtection="0"/>
    <xf numFmtId="0" fontId="9" fillId="0" borderId="0" applyNumberFormat="0" applyFill="0" applyBorder="0" applyAlignment="0" applyProtection="0"/>
    <xf numFmtId="0" fontId="49" fillId="0" borderId="0"/>
    <xf numFmtId="0" fontId="49" fillId="0" borderId="0"/>
    <xf numFmtId="0" fontId="9" fillId="0" borderId="0"/>
    <xf numFmtId="0" fontId="9" fillId="0" borderId="0"/>
    <xf numFmtId="0" fontId="49" fillId="0" borderId="0"/>
    <xf numFmtId="0" fontId="49" fillId="0" borderId="0"/>
    <xf numFmtId="0" fontId="9" fillId="0" borderId="0" applyNumberFormat="0" applyFill="0" applyBorder="0" applyAlignment="0" applyProtection="0"/>
    <xf numFmtId="0" fontId="9" fillId="0" borderId="0" applyNumberFormat="0" applyFill="0" applyBorder="0" applyAlignment="0" applyProtection="0"/>
    <xf numFmtId="0" fontId="49" fillId="0" borderId="0"/>
    <xf numFmtId="0" fontId="49" fillId="0" borderId="0"/>
    <xf numFmtId="0" fontId="9" fillId="0" borderId="0" applyNumberFormat="0" applyFill="0" applyBorder="0" applyAlignment="0" applyProtection="0"/>
    <xf numFmtId="0" fontId="9" fillId="0" borderId="0" applyNumberFormat="0" applyFill="0" applyBorder="0" applyAlignment="0" applyProtection="0"/>
    <xf numFmtId="0" fontId="49" fillId="0" borderId="0"/>
    <xf numFmtId="0" fontId="49" fillId="0" borderId="0"/>
    <xf numFmtId="0" fontId="9" fillId="0" borderId="0" applyNumberFormat="0" applyFill="0" applyBorder="0" applyAlignment="0" applyProtection="0"/>
    <xf numFmtId="0" fontId="9" fillId="0" borderId="0" applyNumberFormat="0" applyFill="0" applyBorder="0" applyAlignment="0" applyProtection="0"/>
    <xf numFmtId="0" fontId="49" fillId="0" borderId="0"/>
    <xf numFmtId="0" fontId="49" fillId="0" borderId="0"/>
    <xf numFmtId="0" fontId="9" fillId="0" borderId="0" applyNumberFormat="0" applyFill="0" applyBorder="0" applyAlignment="0" applyProtection="0"/>
    <xf numFmtId="0" fontId="9" fillId="0" borderId="0" applyNumberFormat="0" applyFill="0" applyBorder="0" applyAlignment="0" applyProtection="0"/>
    <xf numFmtId="0" fontId="49" fillId="0" borderId="0"/>
    <xf numFmtId="0" fontId="49" fillId="0" borderId="0"/>
    <xf numFmtId="0" fontId="51"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49" fillId="0" borderId="0"/>
    <xf numFmtId="0" fontId="51" fillId="0" borderId="0"/>
    <xf numFmtId="0" fontId="49" fillId="0" borderId="0"/>
    <xf numFmtId="0" fontId="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9" fillId="0" borderId="0"/>
    <xf numFmtId="0" fontId="9" fillId="0" borderId="0"/>
    <xf numFmtId="0" fontId="49" fillId="0" borderId="0"/>
    <xf numFmtId="0" fontId="51" fillId="0" borderId="0"/>
    <xf numFmtId="0" fontId="49" fillId="0" borderId="0"/>
    <xf numFmtId="0" fontId="49" fillId="0" borderId="0"/>
    <xf numFmtId="0" fontId="9" fillId="0" borderId="0"/>
    <xf numFmtId="0" fontId="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9" fillId="0" borderId="0"/>
    <xf numFmtId="0" fontId="9" fillId="0" borderId="0"/>
    <xf numFmtId="0" fontId="49" fillId="0" borderId="0"/>
    <xf numFmtId="0" fontId="62" fillId="0" borderId="0"/>
    <xf numFmtId="0" fontId="4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51" fillId="0" borderId="0"/>
    <xf numFmtId="0" fontId="9" fillId="0" borderId="0"/>
    <xf numFmtId="0" fontId="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9" fillId="0" borderId="0"/>
    <xf numFmtId="0" fontId="49" fillId="0" borderId="0"/>
    <xf numFmtId="0" fontId="49" fillId="0" borderId="0"/>
    <xf numFmtId="0" fontId="9" fillId="0" borderId="0"/>
    <xf numFmtId="0" fontId="9" fillId="0" borderId="0"/>
    <xf numFmtId="0" fontId="49" fillId="0" borderId="0"/>
    <xf numFmtId="0" fontId="51" fillId="0" borderId="0"/>
    <xf numFmtId="0" fontId="49" fillId="0" borderId="0"/>
    <xf numFmtId="0" fontId="51" fillId="0" borderId="0"/>
    <xf numFmtId="0" fontId="49" fillId="0" borderId="0"/>
    <xf numFmtId="0" fontId="49" fillId="0" borderId="0"/>
    <xf numFmtId="0" fontId="9" fillId="0" borderId="0"/>
    <xf numFmtId="0" fontId="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2" fillId="0" borderId="0"/>
    <xf numFmtId="0" fontId="62"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49" fillId="0" borderId="0"/>
    <xf numFmtId="0" fontId="62" fillId="0" borderId="0"/>
    <xf numFmtId="0" fontId="9" fillId="0" borderId="0"/>
    <xf numFmtId="0" fontId="62" fillId="0" borderId="0"/>
    <xf numFmtId="0" fontId="62" fillId="0" borderId="0"/>
    <xf numFmtId="0" fontId="49"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62" fillId="0" borderId="0"/>
    <xf numFmtId="0" fontId="62" fillId="0" borderId="0"/>
    <xf numFmtId="0" fontId="49" fillId="0" borderId="0"/>
    <xf numFmtId="0" fontId="9" fillId="0" borderId="0"/>
    <xf numFmtId="0" fontId="49" fillId="0" borderId="0"/>
    <xf numFmtId="0" fontId="49" fillId="0" borderId="0"/>
    <xf numFmtId="0" fontId="62" fillId="0" borderId="0"/>
    <xf numFmtId="0" fontId="62" fillId="0" borderId="0"/>
    <xf numFmtId="0" fontId="49"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9" fillId="0" borderId="0" applyNumberFormat="0" applyFill="0" applyBorder="0" applyAlignment="0" applyProtection="0"/>
    <xf numFmtId="0" fontId="49" fillId="0" borderId="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9"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9" fillId="0" borderId="0"/>
    <xf numFmtId="0" fontId="49" fillId="0" borderId="0"/>
    <xf numFmtId="0" fontId="51" fillId="0" borderId="0"/>
    <xf numFmtId="0" fontId="49" fillId="0" borderId="0"/>
    <xf numFmtId="0" fontId="51" fillId="0" borderId="0"/>
    <xf numFmtId="0" fontId="51" fillId="0" borderId="0"/>
    <xf numFmtId="0" fontId="51" fillId="0" borderId="0"/>
    <xf numFmtId="0" fontId="51" fillId="0" borderId="0"/>
    <xf numFmtId="0" fontId="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49" fillId="0" borderId="0"/>
    <xf numFmtId="0" fontId="9" fillId="0" borderId="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49" fillId="0" borderId="0"/>
    <xf numFmtId="0" fontId="9" fillId="0" borderId="0" applyNumberFormat="0" applyFill="0" applyBorder="0" applyAlignment="0" applyProtection="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93"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49" fillId="0" borderId="0"/>
    <xf numFmtId="0" fontId="9" fillId="0" borderId="0"/>
    <xf numFmtId="0" fontId="9" fillId="0" borderId="0"/>
    <xf numFmtId="0" fontId="49" fillId="0" borderId="0"/>
    <xf numFmtId="0" fontId="49" fillId="0" borderId="0"/>
    <xf numFmtId="0" fontId="93" fillId="0" borderId="0"/>
    <xf numFmtId="0" fontId="93" fillId="0" borderId="0"/>
    <xf numFmtId="0" fontId="49"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3" fillId="0" borderId="0"/>
    <xf numFmtId="0" fontId="49" fillId="0" borderId="0"/>
    <xf numFmtId="0" fontId="9" fillId="0" borderId="0"/>
    <xf numFmtId="0" fontId="49" fillId="0" borderId="0"/>
    <xf numFmtId="0" fontId="93" fillId="0" borderId="0"/>
    <xf numFmtId="0" fontId="9" fillId="0" borderId="0"/>
    <xf numFmtId="0" fontId="49" fillId="0" borderId="0"/>
    <xf numFmtId="0" fontId="49" fillId="0" borderId="0"/>
    <xf numFmtId="0" fontId="93" fillId="0" borderId="0"/>
    <xf numFmtId="0" fontId="9" fillId="0" borderId="0"/>
    <xf numFmtId="0" fontId="49" fillId="0" borderId="0"/>
    <xf numFmtId="0" fontId="49" fillId="0" borderId="0"/>
    <xf numFmtId="0" fontId="93" fillId="0" borderId="0"/>
    <xf numFmtId="0" fontId="9" fillId="0" borderId="0"/>
    <xf numFmtId="0" fontId="49" fillId="0" borderId="0"/>
    <xf numFmtId="0" fontId="49" fillId="0" borderId="0"/>
    <xf numFmtId="0" fontId="93" fillId="0" borderId="0"/>
    <xf numFmtId="0" fontId="9" fillId="0" borderId="0"/>
    <xf numFmtId="0" fontId="49" fillId="0" borderId="0"/>
    <xf numFmtId="0" fontId="49" fillId="0" borderId="0"/>
    <xf numFmtId="0" fontId="93" fillId="0" borderId="0"/>
    <xf numFmtId="0" fontId="9" fillId="0" borderId="0"/>
    <xf numFmtId="0" fontId="49" fillId="0" borderId="0"/>
    <xf numFmtId="0" fontId="49" fillId="0" borderId="0"/>
    <xf numFmtId="0" fontId="93"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9" fillId="0" borderId="0" applyNumberFormat="0" applyFill="0" applyBorder="0" applyAlignment="0" applyProtection="0"/>
    <xf numFmtId="0" fontId="49" fillId="0" borderId="0"/>
    <xf numFmtId="0" fontId="49" fillId="0" borderId="0"/>
    <xf numFmtId="0" fontId="9" fillId="0" borderId="0"/>
    <xf numFmtId="0" fontId="49" fillId="0" borderId="0"/>
    <xf numFmtId="0" fontId="9" fillId="0" borderId="0"/>
    <xf numFmtId="0" fontId="9" fillId="0" borderId="0"/>
    <xf numFmtId="0" fontId="49" fillId="0" borderId="0"/>
    <xf numFmtId="0" fontId="49" fillId="0" borderId="0"/>
    <xf numFmtId="0" fontId="9" fillId="0" borderId="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9" fillId="0" borderId="0"/>
    <xf numFmtId="0" fontId="49" fillId="0" borderId="0"/>
    <xf numFmtId="0" fontId="9" fillId="0" borderId="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9" fillId="0" borderId="0"/>
    <xf numFmtId="0" fontId="49" fillId="0" borderId="0"/>
    <xf numFmtId="0" fontId="9" fillId="0" borderId="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9" fillId="0" borderId="0"/>
    <xf numFmtId="0" fontId="49" fillId="0" borderId="0"/>
    <xf numFmtId="0" fontId="9" fillId="0" borderId="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9" fillId="0" borderId="0"/>
    <xf numFmtId="0" fontId="49" fillId="0" borderId="0"/>
    <xf numFmtId="0" fontId="9" fillId="0" borderId="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7" fillId="0" borderId="0"/>
    <xf numFmtId="0" fontId="51" fillId="0" borderId="0"/>
    <xf numFmtId="0" fontId="7"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51" fillId="0" borderId="0"/>
    <xf numFmtId="0" fontId="49" fillId="0" borderId="0"/>
    <xf numFmtId="0" fontId="51" fillId="0" borderId="0"/>
    <xf numFmtId="0" fontId="4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51" fillId="0" borderId="0"/>
    <xf numFmtId="0" fontId="51" fillId="0" borderId="0"/>
    <xf numFmtId="0" fontId="49" fillId="0" borderId="0"/>
    <xf numFmtId="0" fontId="9" fillId="0" borderId="0"/>
    <xf numFmtId="0" fontId="4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9"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49" fillId="0" borderId="0"/>
    <xf numFmtId="0" fontId="9" fillId="0" borderId="0"/>
    <xf numFmtId="0" fontId="49" fillId="0" borderId="0"/>
    <xf numFmtId="0" fontId="51" fillId="0" borderId="0"/>
    <xf numFmtId="0" fontId="49" fillId="0" borderId="0"/>
    <xf numFmtId="0" fontId="51" fillId="0" borderId="0"/>
    <xf numFmtId="0" fontId="49" fillId="0" borderId="0"/>
    <xf numFmtId="0" fontId="51" fillId="0" borderId="0"/>
    <xf numFmtId="0" fontId="51" fillId="0" borderId="0"/>
    <xf numFmtId="0" fontId="49" fillId="0" borderId="0"/>
    <xf numFmtId="0" fontId="9" fillId="0" borderId="0"/>
    <xf numFmtId="0" fontId="49" fillId="0" borderId="0"/>
    <xf numFmtId="0" fontId="51" fillId="0" borderId="0"/>
    <xf numFmtId="0" fontId="51" fillId="0" borderId="0"/>
    <xf numFmtId="0" fontId="51" fillId="0" borderId="0"/>
    <xf numFmtId="0" fontId="49" fillId="0" borderId="0"/>
    <xf numFmtId="0" fontId="49"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51" fillId="0" borderId="0"/>
    <xf numFmtId="0" fontId="9" fillId="0" borderId="0"/>
    <xf numFmtId="0" fontId="49" fillId="0" borderId="0"/>
    <xf numFmtId="0" fontId="49" fillId="0" borderId="0"/>
    <xf numFmtId="0" fontId="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49" fillId="0" borderId="0"/>
    <xf numFmtId="0" fontId="9" fillId="0" borderId="0"/>
    <xf numFmtId="0" fontId="49" fillId="0" borderId="0"/>
    <xf numFmtId="0" fontId="9" fillId="0" borderId="0"/>
    <xf numFmtId="0" fontId="51" fillId="0" borderId="0"/>
    <xf numFmtId="0" fontId="51" fillId="0" borderId="0"/>
    <xf numFmtId="0" fontId="51" fillId="0" borderId="0"/>
    <xf numFmtId="0" fontId="9" fillId="0" borderId="0"/>
    <xf numFmtId="0" fontId="51" fillId="0" borderId="0"/>
    <xf numFmtId="0" fontId="49" fillId="0" borderId="0"/>
    <xf numFmtId="0" fontId="51" fillId="0" borderId="0"/>
    <xf numFmtId="0" fontId="51" fillId="0" borderId="0"/>
    <xf numFmtId="0" fontId="9" fillId="0" borderId="0"/>
    <xf numFmtId="0" fontId="51" fillId="0" borderId="0"/>
    <xf numFmtId="0" fontId="49" fillId="0" borderId="0"/>
    <xf numFmtId="0" fontId="51" fillId="0" borderId="0"/>
    <xf numFmtId="0" fontId="51" fillId="0" borderId="0"/>
    <xf numFmtId="0" fontId="9" fillId="0" borderId="0"/>
    <xf numFmtId="0" fontId="51" fillId="0" borderId="0"/>
    <xf numFmtId="0" fontId="51" fillId="0" borderId="0"/>
    <xf numFmtId="0" fontId="51"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2" fillId="0" borderId="0"/>
    <xf numFmtId="0" fontId="9" fillId="0" borderId="0"/>
    <xf numFmtId="0" fontId="62" fillId="0" borderId="0"/>
    <xf numFmtId="0" fontId="62" fillId="0" borderId="0"/>
    <xf numFmtId="0" fontId="49" fillId="0" borderId="0"/>
    <xf numFmtId="0" fontId="49" fillId="0" borderId="0"/>
    <xf numFmtId="0" fontId="62" fillId="0" borderId="0"/>
    <xf numFmtId="0" fontId="49" fillId="0" borderId="0"/>
    <xf numFmtId="0" fontId="62" fillId="0" borderId="0"/>
    <xf numFmtId="0" fontId="49" fillId="0" borderId="0"/>
    <xf numFmtId="0" fontId="62"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62" fillId="0" borderId="0"/>
    <xf numFmtId="0" fontId="49" fillId="0" borderId="0"/>
    <xf numFmtId="0" fontId="6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2" fillId="0" borderId="0"/>
    <xf numFmtId="0" fontId="62" fillId="0" borderId="0"/>
    <xf numFmtId="0" fontId="49" fillId="0" borderId="0"/>
    <xf numFmtId="0" fontId="9" fillId="0" borderId="0"/>
    <xf numFmtId="0" fontId="49" fillId="0" borderId="0"/>
    <xf numFmtId="0" fontId="49" fillId="0" borderId="0"/>
    <xf numFmtId="0" fontId="49" fillId="0" borderId="0"/>
    <xf numFmtId="0" fontId="49" fillId="0" borderId="0"/>
    <xf numFmtId="0" fontId="9" fillId="0" borderId="0"/>
    <xf numFmtId="0" fontId="49" fillId="0" borderId="0"/>
    <xf numFmtId="0" fontId="49" fillId="0" borderId="0"/>
    <xf numFmtId="0" fontId="9" fillId="0" borderId="0"/>
    <xf numFmtId="0" fontId="49" fillId="0" borderId="0"/>
    <xf numFmtId="0" fontId="9"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9" fillId="0" borderId="0"/>
    <xf numFmtId="0" fontId="49" fillId="0" borderId="0"/>
    <xf numFmtId="0" fontId="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9" fillId="0" borderId="0"/>
    <xf numFmtId="0" fontId="49" fillId="0" borderId="0"/>
    <xf numFmtId="0" fontId="9" fillId="0" borderId="0"/>
    <xf numFmtId="0" fontId="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9" fillId="0" borderId="0"/>
    <xf numFmtId="0" fontId="49" fillId="0" borderId="0"/>
    <xf numFmtId="0" fontId="49" fillId="0" borderId="0"/>
    <xf numFmtId="0" fontId="9" fillId="0" borderId="0"/>
    <xf numFmtId="0" fontId="49" fillId="0" borderId="0"/>
    <xf numFmtId="0" fontId="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49" fillId="0" borderId="0"/>
    <xf numFmtId="0" fontId="49" fillId="0" borderId="0"/>
    <xf numFmtId="0" fontId="9" fillId="0" borderId="0"/>
    <xf numFmtId="0" fontId="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9" fillId="0" borderId="0"/>
    <xf numFmtId="0" fontId="4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0" fontId="9" fillId="0" borderId="0"/>
    <xf numFmtId="0" fontId="49" fillId="0" borderId="0"/>
    <xf numFmtId="37" fontId="9" fillId="0" borderId="0" applyFill="0" applyBorder="0" applyAlignment="0" applyProtection="0"/>
    <xf numFmtId="0" fontId="49" fillId="0" borderId="0"/>
    <xf numFmtId="37" fontId="9" fillId="0" borderId="0" applyFill="0" applyBorder="0" applyProtection="0"/>
    <xf numFmtId="0" fontId="49" fillId="0" borderId="0"/>
    <xf numFmtId="37" fontId="9" fillId="0" borderId="0" applyBorder="0" applyAlignment="0" applyProtection="0"/>
    <xf numFmtId="0" fontId="49" fillId="0" borderId="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0" fontId="49" fillId="0" borderId="0"/>
    <xf numFmtId="0" fontId="49" fillId="0" borderId="0"/>
    <xf numFmtId="0" fontId="51" fillId="30" borderId="21" applyNumberFormat="0" applyFont="0" applyAlignment="0" applyProtection="0"/>
    <xf numFmtId="0" fontId="51" fillId="30" borderId="21" applyNumberFormat="0" applyFont="0" applyAlignment="0" applyProtection="0"/>
    <xf numFmtId="0" fontId="49" fillId="0" borderId="0"/>
    <xf numFmtId="0" fontId="49" fillId="0" borderId="0"/>
    <xf numFmtId="0" fontId="51" fillId="30" borderId="21" applyNumberFormat="0" applyFont="0" applyAlignment="0" applyProtection="0"/>
    <xf numFmtId="0" fontId="51" fillId="30" borderId="21" applyNumberFormat="0" applyFont="0" applyAlignment="0" applyProtection="0"/>
    <xf numFmtId="0" fontId="49" fillId="0" borderId="0"/>
    <xf numFmtId="0" fontId="49" fillId="0" borderId="0"/>
    <xf numFmtId="0" fontId="51" fillId="30" borderId="21" applyNumberFormat="0" applyFont="0" applyAlignment="0" applyProtection="0"/>
    <xf numFmtId="0" fontId="49" fillId="0" borderId="0"/>
    <xf numFmtId="0" fontId="49" fillId="0" borderId="0"/>
    <xf numFmtId="0" fontId="51" fillId="30" borderId="21" applyNumberFormat="0" applyFont="0" applyAlignment="0" applyProtection="0"/>
    <xf numFmtId="0" fontId="49" fillId="0" borderId="0"/>
    <xf numFmtId="0" fontId="49" fillId="0" borderId="0"/>
    <xf numFmtId="0" fontId="49" fillId="0" borderId="0"/>
    <xf numFmtId="0" fontId="49" fillId="0" borderId="0"/>
    <xf numFmtId="0" fontId="51" fillId="30" borderId="21" applyNumberFormat="0" applyFont="0" applyAlignment="0" applyProtection="0"/>
    <xf numFmtId="0" fontId="9" fillId="72" borderId="31" applyNumberFormat="0" applyFont="0" applyAlignment="0" applyProtection="0"/>
    <xf numFmtId="0" fontId="49" fillId="0" borderId="0"/>
    <xf numFmtId="0" fontId="49" fillId="0" borderId="0"/>
    <xf numFmtId="0" fontId="94" fillId="28" borderId="18" applyNumberFormat="0" applyAlignment="0" applyProtection="0"/>
    <xf numFmtId="0" fontId="49" fillId="0" borderId="0"/>
    <xf numFmtId="0" fontId="94" fillId="28" borderId="18" applyNumberFormat="0" applyAlignment="0" applyProtection="0"/>
    <xf numFmtId="0" fontId="49" fillId="0" borderId="0"/>
    <xf numFmtId="0" fontId="94" fillId="28" borderId="18" applyNumberFormat="0" applyAlignment="0" applyProtection="0"/>
    <xf numFmtId="0" fontId="49" fillId="0" borderId="0"/>
    <xf numFmtId="0" fontId="94" fillId="28" borderId="18"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7" fillId="0" borderId="0" applyFont="0" applyFill="0" applyBorder="0" applyAlignment="0" applyProtection="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0" fontId="49" fillId="0" borderId="0"/>
    <xf numFmtId="9" fontId="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20"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9" fontId="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0" fontId="49" fillId="0" borderId="0"/>
    <xf numFmtId="9" fontId="38"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38" fillId="0" borderId="0" applyFont="0" applyFill="0" applyBorder="0" applyAlignment="0" applyProtection="0"/>
    <xf numFmtId="9" fontId="38"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62" fillId="0" borderId="0" applyFont="0" applyFill="0" applyBorder="0" applyAlignment="0" applyProtection="0"/>
    <xf numFmtId="9" fontId="62"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62" fillId="0" borderId="0" applyFont="0" applyFill="0" applyBorder="0" applyAlignment="0" applyProtection="0"/>
    <xf numFmtId="9" fontId="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62"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62" fillId="0" borderId="0" applyFont="0" applyFill="0" applyBorder="0" applyAlignment="0" applyProtection="0"/>
    <xf numFmtId="9" fontId="62"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62" fillId="0" borderId="0" applyFont="0" applyFill="0" applyBorder="0" applyAlignment="0" applyProtection="0"/>
    <xf numFmtId="0" fontId="49" fillId="0" borderId="0"/>
    <xf numFmtId="9" fontId="62"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38"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95"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95"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95"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20"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9" fontId="9"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62"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62"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62"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91" fillId="0" borderId="0" applyFont="0" applyFill="0" applyBorder="0" applyAlignment="0" applyProtection="0"/>
    <xf numFmtId="0" fontId="49" fillId="0" borderId="0"/>
    <xf numFmtId="9" fontId="91" fillId="0" borderId="0" applyFont="0" applyFill="0" applyBorder="0" applyAlignment="0" applyProtection="0"/>
    <xf numFmtId="9" fontId="49" fillId="0" borderId="0" applyFont="0" applyFill="0" applyBorder="0" applyAlignment="0" applyProtection="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20"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51" fillId="0" borderId="0" applyFont="0" applyFill="0" applyBorder="0" applyAlignment="0" applyProtection="0"/>
    <xf numFmtId="9" fontId="51" fillId="0" borderId="0" applyFont="0" applyFill="0" applyBorder="0" applyAlignment="0" applyProtection="0"/>
    <xf numFmtId="0" fontId="49" fillId="0" borderId="0"/>
    <xf numFmtId="0" fontId="49" fillId="0" borderId="0"/>
    <xf numFmtId="9" fontId="20" fillId="0" borderId="0" applyFont="0" applyFill="0" applyBorder="0" applyAlignment="0" applyProtection="0"/>
    <xf numFmtId="0" fontId="49" fillId="0" borderId="0"/>
    <xf numFmtId="9" fontId="51" fillId="0" borderId="0" applyFont="0" applyFill="0" applyBorder="0" applyAlignment="0" applyProtection="0"/>
    <xf numFmtId="0" fontId="49" fillId="0" borderId="0"/>
    <xf numFmtId="0" fontId="49" fillId="0" borderId="0"/>
    <xf numFmtId="9" fontId="9" fillId="0" borderId="0" applyFont="0" applyFill="0" applyBorder="0" applyAlignment="0" applyProtection="0"/>
    <xf numFmtId="0" fontId="49" fillId="0" borderId="0"/>
    <xf numFmtId="0" fontId="49" fillId="0" borderId="0"/>
    <xf numFmtId="37" fontId="14" fillId="0" borderId="0" applyNumberFormat="0" applyBorder="0" applyAlignment="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4" fillId="0" borderId="0"/>
    <xf numFmtId="0" fontId="49" fillId="0" borderId="0"/>
    <xf numFmtId="0" fontId="64" fillId="0" borderId="0"/>
    <xf numFmtId="0" fontId="49" fillId="0" borderId="0"/>
    <xf numFmtId="0" fontId="96" fillId="73" borderId="0" applyAlignment="0"/>
    <xf numFmtId="49" fontId="9" fillId="0" borderId="0">
      <alignment horizontal="left" wrapText="1"/>
    </xf>
    <xf numFmtId="0" fontId="49" fillId="0" borderId="0"/>
    <xf numFmtId="0" fontId="97" fillId="71" borderId="0" applyNumberFormat="0" applyBorder="0" applyAlignment="0" applyProtection="0"/>
    <xf numFmtId="0" fontId="97" fillId="71" borderId="0" applyNumberFormat="0" applyBorder="0" applyAlignment="0" applyProtection="0"/>
    <xf numFmtId="0" fontId="49" fillId="0" borderId="0"/>
    <xf numFmtId="0" fontId="97" fillId="71" borderId="0" applyNumberFormat="0" applyBorder="0" applyAlignment="0" applyProtection="0"/>
    <xf numFmtId="0" fontId="49" fillId="0" borderId="0"/>
    <xf numFmtId="0" fontId="97" fillId="71" borderId="0" applyNumberFormat="0" applyBorder="0" applyAlignment="0" applyProtection="0"/>
    <xf numFmtId="0" fontId="49" fillId="0" borderId="0"/>
    <xf numFmtId="0" fontId="97" fillId="71" borderId="0" applyNumberFormat="0" applyBorder="0" applyAlignment="0" applyProtection="0"/>
    <xf numFmtId="0" fontId="49" fillId="0" borderId="0"/>
    <xf numFmtId="0" fontId="49" fillId="0" borderId="0"/>
    <xf numFmtId="0" fontId="98" fillId="0" borderId="0" applyNumberFormat="0" applyFill="0" applyBorder="0" applyAlignment="0" applyProtection="0"/>
    <xf numFmtId="0" fontId="98" fillId="0" borderId="0" applyNumberFormat="0" applyFill="0" applyBorder="0" applyAlignment="0" applyProtection="0"/>
    <xf numFmtId="0" fontId="49" fillId="0" borderId="0"/>
    <xf numFmtId="0" fontId="98" fillId="0" borderId="0" applyNumberFormat="0" applyFill="0" applyBorder="0" applyAlignment="0" applyProtection="0"/>
    <xf numFmtId="0" fontId="49" fillId="0" borderId="0"/>
    <xf numFmtId="0" fontId="98" fillId="0" borderId="0" applyNumberFormat="0" applyFill="0" applyBorder="0" applyAlignment="0" applyProtection="0"/>
    <xf numFmtId="0" fontId="49" fillId="0" borderId="0"/>
    <xf numFmtId="0" fontId="98" fillId="0" borderId="0" applyNumberFormat="0" applyFill="0" applyBorder="0" applyAlignment="0" applyProtection="0"/>
    <xf numFmtId="0" fontId="49" fillId="0" borderId="0"/>
    <xf numFmtId="0" fontId="49" fillId="0" borderId="0"/>
    <xf numFmtId="0" fontId="99" fillId="71" borderId="0" applyNumberFormat="0" applyBorder="0" applyAlignment="0" applyProtection="0"/>
    <xf numFmtId="0" fontId="99" fillId="71" borderId="0" applyNumberFormat="0" applyBorder="0" applyAlignment="0" applyProtection="0"/>
    <xf numFmtId="0" fontId="49" fillId="0" borderId="0"/>
    <xf numFmtId="0" fontId="99" fillId="71" borderId="0" applyNumberFormat="0" applyBorder="0" applyAlignment="0" applyProtection="0"/>
    <xf numFmtId="0" fontId="49" fillId="0" borderId="0"/>
    <xf numFmtId="0" fontId="99" fillId="71" borderId="0" applyNumberFormat="0" applyBorder="0" applyAlignment="0" applyProtection="0"/>
    <xf numFmtId="0" fontId="49" fillId="0" borderId="0"/>
    <xf numFmtId="0" fontId="99" fillId="71" borderId="0" applyNumberFormat="0" applyBorder="0" applyAlignment="0" applyProtection="0"/>
    <xf numFmtId="0" fontId="49" fillId="0" borderId="0"/>
    <xf numFmtId="0" fontId="49" fillId="0" borderId="0"/>
    <xf numFmtId="0" fontId="28" fillId="0" borderId="0" applyNumberFormat="0" applyFill="0" applyBorder="0" applyAlignment="0" applyProtection="0"/>
    <xf numFmtId="0" fontId="28" fillId="0" borderId="0" applyNumberFormat="0" applyFill="0" applyBorder="0" applyAlignment="0" applyProtection="0"/>
    <xf numFmtId="0" fontId="49" fillId="0" borderId="0"/>
    <xf numFmtId="0" fontId="28" fillId="0" borderId="0" applyNumberFormat="0" applyFill="0" applyBorder="0" applyAlignment="0" applyProtection="0"/>
    <xf numFmtId="0" fontId="49" fillId="0" borderId="0"/>
    <xf numFmtId="0" fontId="28" fillId="0" borderId="0" applyNumberFormat="0" applyFill="0" applyBorder="0" applyAlignment="0" applyProtection="0"/>
    <xf numFmtId="0" fontId="49" fillId="0" borderId="0"/>
    <xf numFmtId="0" fontId="28" fillId="0" borderId="0" applyNumberFormat="0" applyFill="0" applyBorder="0" applyAlignment="0" applyProtection="0"/>
    <xf numFmtId="0" fontId="49" fillId="0" borderId="0"/>
    <xf numFmtId="0" fontId="49" fillId="0" borderId="0"/>
    <xf numFmtId="0" fontId="11" fillId="0" borderId="0" applyNumberFormat="0" applyFill="0" applyBorder="0" applyAlignment="0" applyProtection="0"/>
    <xf numFmtId="0" fontId="11" fillId="0" borderId="0" applyNumberFormat="0" applyFill="0" applyBorder="0" applyAlignment="0" applyProtection="0"/>
    <xf numFmtId="0" fontId="49" fillId="0" borderId="0"/>
    <xf numFmtId="0" fontId="49" fillId="0" borderId="0"/>
    <xf numFmtId="0" fontId="11" fillId="0" borderId="0" applyNumberFormat="0" applyFill="0" applyBorder="0" applyAlignment="0" applyProtection="0"/>
    <xf numFmtId="0" fontId="49" fillId="0" borderId="0"/>
    <xf numFmtId="0" fontId="11" fillId="0" borderId="0" applyNumberFormat="0" applyFill="0" applyBorder="0" applyAlignment="0" applyProtection="0"/>
    <xf numFmtId="0" fontId="49" fillId="0" borderId="0"/>
    <xf numFmtId="0" fontId="11" fillId="0" borderId="0" applyNumberFormat="0" applyFill="0" applyBorder="0" applyAlignment="0" applyProtection="0"/>
    <xf numFmtId="0" fontId="49" fillId="0" borderId="0"/>
    <xf numFmtId="0" fontId="11" fillId="0" borderId="0" applyNumberFormat="0" applyFill="0" applyBorder="0" applyAlignment="0" applyProtection="0"/>
    <xf numFmtId="0" fontId="49" fillId="0" borderId="0"/>
    <xf numFmtId="0" fontId="11" fillId="0" borderId="0" applyNumberFormat="0" applyFill="0" applyBorder="0" applyAlignment="0" applyProtection="0"/>
    <xf numFmtId="0" fontId="49" fillId="0" borderId="0"/>
    <xf numFmtId="0" fontId="11" fillId="0" borderId="0" applyNumberFormat="0" applyFill="0" applyBorder="0" applyAlignment="0" applyProtection="0"/>
    <xf numFmtId="0" fontId="49" fillId="0" borderId="0"/>
    <xf numFmtId="0" fontId="11" fillId="0" borderId="0" applyNumberFormat="0" applyFill="0" applyBorder="0" applyAlignment="0" applyProtection="0"/>
    <xf numFmtId="0" fontId="49" fillId="0" borderId="0"/>
    <xf numFmtId="0" fontId="11" fillId="0" borderId="0" applyNumberFormat="0" applyFill="0" applyBorder="0" applyAlignment="0" applyProtection="0"/>
    <xf numFmtId="0" fontId="49" fillId="0" borderId="0"/>
    <xf numFmtId="0" fontId="60" fillId="74"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49" fillId="0" borderId="0"/>
    <xf numFmtId="0" fontId="49" fillId="0" borderId="0"/>
    <xf numFmtId="0" fontId="60" fillId="74" borderId="0" applyNumberFormat="0" applyBorder="0" applyAlignment="0" applyProtection="0"/>
    <xf numFmtId="0" fontId="60" fillId="74" borderId="0" applyNumberFormat="0" applyBorder="0" applyAlignment="0" applyProtection="0"/>
    <xf numFmtId="0" fontId="49" fillId="0" borderId="0"/>
    <xf numFmtId="0" fontId="49" fillId="0" borderId="0"/>
    <xf numFmtId="0" fontId="60" fillId="74" borderId="0" applyNumberFormat="0" applyBorder="0" applyAlignment="0" applyProtection="0"/>
    <xf numFmtId="0" fontId="49" fillId="0" borderId="0"/>
    <xf numFmtId="0" fontId="60" fillId="74" borderId="0" applyNumberFormat="0" applyBorder="0" applyAlignment="0" applyProtection="0"/>
    <xf numFmtId="0" fontId="49" fillId="0" borderId="0"/>
    <xf numFmtId="0" fontId="49" fillId="0" borderId="0"/>
    <xf numFmtId="0" fontId="60" fillId="74" borderId="0" applyNumberFormat="0" applyBorder="0" applyProtection="0">
      <alignment horizontal="center"/>
    </xf>
    <xf numFmtId="0" fontId="60" fillId="74" borderId="0" applyNumberFormat="0" applyBorder="0" applyProtection="0">
      <alignment horizontal="center"/>
    </xf>
    <xf numFmtId="0" fontId="49" fillId="0" borderId="0"/>
    <xf numFmtId="0" fontId="60" fillId="74" borderId="0" applyNumberFormat="0" applyBorder="0" applyProtection="0">
      <alignment horizontal="center"/>
    </xf>
    <xf numFmtId="0" fontId="49" fillId="0" borderId="0"/>
    <xf numFmtId="0" fontId="60" fillId="74" borderId="0" applyNumberFormat="0" applyBorder="0" applyProtection="0">
      <alignment horizontal="center"/>
    </xf>
    <xf numFmtId="0" fontId="49" fillId="0" borderId="0"/>
    <xf numFmtId="0" fontId="60" fillId="74" borderId="0" applyNumberFormat="0" applyBorder="0" applyProtection="0">
      <alignment horizontal="center"/>
    </xf>
    <xf numFmtId="0" fontId="49" fillId="0" borderId="0"/>
    <xf numFmtId="0" fontId="49" fillId="0" borderId="0"/>
    <xf numFmtId="0" fontId="100" fillId="74" borderId="0" applyNumberFormat="0" applyBorder="0" applyAlignment="0" applyProtection="0"/>
    <xf numFmtId="0" fontId="100" fillId="74" borderId="0" applyNumberFormat="0" applyBorder="0" applyAlignment="0" applyProtection="0"/>
    <xf numFmtId="0" fontId="49" fillId="0" borderId="0"/>
    <xf numFmtId="0" fontId="100" fillId="74" borderId="0" applyNumberFormat="0" applyBorder="0" applyAlignment="0" applyProtection="0"/>
    <xf numFmtId="0" fontId="49" fillId="0" borderId="0"/>
    <xf numFmtId="0" fontId="100" fillId="74" borderId="0" applyNumberFormat="0" applyBorder="0" applyAlignment="0" applyProtection="0"/>
    <xf numFmtId="0" fontId="49" fillId="0" borderId="0"/>
    <xf numFmtId="0" fontId="100" fillId="74" borderId="0" applyNumberFormat="0" applyBorder="0" applyAlignment="0" applyProtection="0"/>
    <xf numFmtId="0" fontId="49" fillId="0" borderId="0"/>
    <xf numFmtId="0" fontId="49" fillId="0" borderId="0"/>
    <xf numFmtId="0" fontId="9" fillId="0" borderId="0" applyNumberFormat="0" applyFont="0" applyFill="0" applyBorder="0" applyProtection="0">
      <alignment horizontal="right"/>
    </xf>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right"/>
    </xf>
    <xf numFmtId="0" fontId="49" fillId="0" borderId="0"/>
    <xf numFmtId="0" fontId="9" fillId="0" borderId="0" applyNumberFormat="0" applyFont="0" applyFill="0" applyBorder="0" applyProtection="0">
      <alignment horizontal="left"/>
    </xf>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9" fillId="0" borderId="0" applyNumberFormat="0" applyFont="0" applyFill="0" applyBorder="0" applyProtection="0">
      <alignment horizontal="left"/>
    </xf>
    <xf numFmtId="0" fontId="49" fillId="0" borderId="0"/>
    <xf numFmtId="0" fontId="14" fillId="0" borderId="0" applyNumberFormat="0" applyFill="0" applyBorder="0" applyAlignment="0" applyProtection="0"/>
    <xf numFmtId="0" fontId="14" fillId="0" borderId="0" applyNumberFormat="0" applyFill="0" applyBorder="0" applyAlignment="0" applyProtection="0"/>
    <xf numFmtId="0" fontId="49" fillId="0" borderId="0"/>
    <xf numFmtId="0" fontId="14" fillId="0" borderId="0" applyNumberFormat="0" applyFill="0" applyBorder="0" applyAlignment="0" applyProtection="0"/>
    <xf numFmtId="0" fontId="49" fillId="0" borderId="0"/>
    <xf numFmtId="0" fontId="14" fillId="0" borderId="0" applyNumberFormat="0" applyFill="0" applyBorder="0" applyAlignment="0" applyProtection="0"/>
    <xf numFmtId="0" fontId="49" fillId="0" borderId="0"/>
    <xf numFmtId="0" fontId="14" fillId="0" borderId="0" applyNumberFormat="0" applyFill="0" applyBorder="0" applyAlignment="0" applyProtection="0"/>
    <xf numFmtId="0" fontId="49" fillId="0" borderId="0"/>
    <xf numFmtId="0" fontId="49" fillId="0" borderId="0"/>
    <xf numFmtId="0" fontId="101" fillId="0" borderId="0" applyNumberFormat="0" applyFill="0" applyBorder="0" applyAlignment="0" applyProtection="0"/>
    <xf numFmtId="0" fontId="101" fillId="0" borderId="0" applyNumberFormat="0" applyFill="0" applyBorder="0" applyAlignment="0" applyProtection="0"/>
    <xf numFmtId="0" fontId="49" fillId="0" borderId="0"/>
    <xf numFmtId="0" fontId="101" fillId="0" borderId="0" applyNumberFormat="0" applyFill="0" applyBorder="0" applyAlignment="0" applyProtection="0"/>
    <xf numFmtId="0" fontId="49" fillId="0" borderId="0"/>
    <xf numFmtId="0" fontId="101" fillId="0" borderId="0" applyNumberFormat="0" applyFill="0" applyBorder="0" applyAlignment="0" applyProtection="0"/>
    <xf numFmtId="0" fontId="49" fillId="0" borderId="0"/>
    <xf numFmtId="0" fontId="101" fillId="0" borderId="0" applyNumberFormat="0" applyFill="0" applyBorder="0" applyAlignment="0" applyProtection="0"/>
    <xf numFmtId="0" fontId="49" fillId="0" borderId="0"/>
    <xf numFmtId="0" fontId="101" fillId="0" borderId="0" applyNumberFormat="0" applyFill="0" applyBorder="0" applyAlignment="0" applyProtection="0"/>
    <xf numFmtId="0" fontId="49" fillId="0" borderId="0"/>
    <xf numFmtId="0" fontId="101" fillId="0" borderId="0" applyNumberFormat="0" applyFill="0" applyBorder="0" applyAlignment="0" applyProtection="0"/>
    <xf numFmtId="0" fontId="49" fillId="0" borderId="0"/>
    <xf numFmtId="0" fontId="49" fillId="0" borderId="0"/>
    <xf numFmtId="0" fontId="9" fillId="70" borderId="0" applyNumberFormat="0" applyFont="0" applyBorder="0" applyAlignment="0" applyProtection="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0" fontId="9" fillId="70" borderId="0" applyNumberFormat="0" applyFont="0" applyBorder="0" applyAlignment="0" applyProtection="0"/>
    <xf numFmtId="0" fontId="49" fillId="0" borderId="0"/>
    <xf numFmtId="176" fontId="9" fillId="0" borderId="0" applyFont="0" applyFill="0" applyBorder="0" applyAlignment="0" applyProtection="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176" fontId="9" fillId="0" borderId="0" applyFont="0" applyFill="0" applyBorder="0" applyAlignment="0" applyProtection="0"/>
    <xf numFmtId="0" fontId="49" fillId="0" borderId="0"/>
    <xf numFmtId="2" fontId="9" fillId="0" borderId="0" applyFont="0" applyFill="0" applyBorder="0" applyAlignment="0" applyProtection="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2" fontId="9" fillId="0" borderId="0" applyFont="0" applyFill="0" applyBorder="0" applyAlignment="0" applyProtection="0"/>
    <xf numFmtId="0" fontId="49" fillId="0" borderId="0"/>
    <xf numFmtId="168" fontId="9" fillId="0" borderId="0" applyFont="0" applyFill="0" applyBorder="0" applyAlignment="0" applyProtection="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168" fontId="9" fillId="0" borderId="0" applyFont="0" applyFill="0" applyBorder="0" applyAlignment="0" applyProtection="0"/>
    <xf numFmtId="0" fontId="49" fillId="0" borderId="0"/>
    <xf numFmtId="0" fontId="9" fillId="0" borderId="2" applyNumberFormat="0" applyFont="0" applyFill="0" applyAlignment="0" applyProtection="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9" fillId="0" borderId="2" applyNumberFormat="0" applyFont="0" applyFill="0" applyAlignment="0" applyProtection="0"/>
    <xf numFmtId="0" fontId="49" fillId="0" borderId="0"/>
    <xf numFmtId="0" fontId="102" fillId="0" borderId="0" applyAlignment="0"/>
    <xf numFmtId="0" fontId="103" fillId="0" borderId="0" applyAlignment="0"/>
    <xf numFmtId="0" fontId="64" fillId="0" borderId="25"/>
    <xf numFmtId="0" fontId="49" fillId="0" borderId="0"/>
    <xf numFmtId="0" fontId="64" fillId="0" borderId="25"/>
    <xf numFmtId="0" fontId="49" fillId="0" borderId="0"/>
    <xf numFmtId="37" fontId="15" fillId="0" borderId="0">
      <alignment horizontal="left"/>
    </xf>
    <xf numFmtId="0" fontId="49" fillId="0" borderId="0"/>
    <xf numFmtId="37" fontId="9" fillId="0" borderId="0">
      <alignment horizontal="left" indent="1"/>
    </xf>
    <xf numFmtId="0" fontId="49" fillId="0" borderId="0"/>
    <xf numFmtId="37" fontId="9" fillId="0" borderId="0">
      <alignment horizontal="left" indent="2"/>
    </xf>
    <xf numFmtId="0" fontId="49" fillId="0" borderId="0"/>
    <xf numFmtId="37" fontId="9" fillId="0" borderId="0">
      <alignment horizontal="left" indent="3"/>
    </xf>
    <xf numFmtId="0" fontId="49" fillId="0" borderId="0"/>
    <xf numFmtId="37" fontId="15" fillId="0" borderId="0">
      <alignment horizontal="left"/>
    </xf>
    <xf numFmtId="0" fontId="49" fillId="0" borderId="0"/>
    <xf numFmtId="37" fontId="15" fillId="0" borderId="0">
      <alignment horizontal="left" indent="1"/>
    </xf>
    <xf numFmtId="0" fontId="49" fillId="0" borderId="0"/>
    <xf numFmtId="49" fontId="49" fillId="0" borderId="0">
      <alignment horizontal="left" vertical="center" wrapText="1" indent="1"/>
    </xf>
    <xf numFmtId="0" fontId="49" fillId="0" borderId="0"/>
    <xf numFmtId="0" fontId="104" fillId="0" borderId="0" applyAlignment="0"/>
    <xf numFmtId="0" fontId="105" fillId="0" borderId="0" applyAlignment="0"/>
    <xf numFmtId="0" fontId="106" fillId="0" borderId="0" applyAlignment="0"/>
    <xf numFmtId="0" fontId="107" fillId="75" borderId="0"/>
    <xf numFmtId="0" fontId="49" fillId="0" borderId="0"/>
    <xf numFmtId="0" fontId="107" fillId="75" borderId="0"/>
    <xf numFmtId="0" fontId="49" fillId="0" borderId="0"/>
    <xf numFmtId="0" fontId="108" fillId="0" borderId="0" applyNumberFormat="0" applyFill="0" applyBorder="0" applyAlignment="0" applyProtection="0"/>
    <xf numFmtId="0" fontId="49" fillId="0" borderId="0"/>
    <xf numFmtId="0" fontId="108" fillId="0" borderId="0" applyNumberFormat="0" applyFill="0" applyBorder="0" applyAlignment="0" applyProtection="0"/>
    <xf numFmtId="0" fontId="49" fillId="0" borderId="0"/>
    <xf numFmtId="0" fontId="108" fillId="0" borderId="0" applyNumberFormat="0" applyFill="0" applyBorder="0" applyAlignment="0" applyProtection="0"/>
    <xf numFmtId="0" fontId="49" fillId="0" borderId="0"/>
    <xf numFmtId="0" fontId="109" fillId="0" borderId="0" applyAlignment="0"/>
    <xf numFmtId="0" fontId="110" fillId="0" borderId="22" applyNumberFormat="0" applyFill="0" applyAlignment="0" applyProtection="0"/>
    <xf numFmtId="0" fontId="49" fillId="0" borderId="0"/>
    <xf numFmtId="0" fontId="110" fillId="0" borderId="22" applyNumberFormat="0" applyFill="0" applyAlignment="0" applyProtection="0"/>
    <xf numFmtId="0" fontId="49" fillId="0" borderId="0"/>
    <xf numFmtId="0" fontId="110" fillId="0" borderId="22" applyNumberFormat="0" applyFill="0" applyAlignment="0" applyProtection="0"/>
    <xf numFmtId="0" fontId="49" fillId="0" borderId="0"/>
    <xf numFmtId="0" fontId="110" fillId="0" borderId="22" applyNumberFormat="0" applyFill="0" applyAlignment="0" applyProtection="0"/>
    <xf numFmtId="0" fontId="49" fillId="0" borderId="0"/>
    <xf numFmtId="0" fontId="49" fillId="0" borderId="0"/>
    <xf numFmtId="0" fontId="84" fillId="0" borderId="32"/>
    <xf numFmtId="0" fontId="49" fillId="0" borderId="0"/>
    <xf numFmtId="0" fontId="84" fillId="0" borderId="32"/>
    <xf numFmtId="0" fontId="49" fillId="0" borderId="0"/>
    <xf numFmtId="0" fontId="84" fillId="0" borderId="25"/>
    <xf numFmtId="0" fontId="49" fillId="0" borderId="0"/>
    <xf numFmtId="0" fontId="84" fillId="0" borderId="25"/>
    <xf numFmtId="0" fontId="49" fillId="0" borderId="0"/>
    <xf numFmtId="177" fontId="111" fillId="0" borderId="0"/>
    <xf numFmtId="0" fontId="49" fillId="0" borderId="0"/>
    <xf numFmtId="39" fontId="65" fillId="0" borderId="33"/>
    <xf numFmtId="0" fontId="112" fillId="0" borderId="0" applyNumberFormat="0" applyFill="0" applyBorder="0" applyAlignment="0" applyProtection="0"/>
    <xf numFmtId="0" fontId="49" fillId="0" borderId="0"/>
    <xf numFmtId="0" fontId="112" fillId="0" borderId="0" applyNumberFormat="0" applyFill="0" applyBorder="0" applyAlignment="0" applyProtection="0"/>
    <xf numFmtId="0" fontId="49" fillId="0" borderId="0"/>
    <xf numFmtId="0" fontId="112" fillId="0" borderId="0" applyNumberFormat="0" applyFill="0" applyBorder="0" applyAlignment="0" applyProtection="0"/>
    <xf numFmtId="0" fontId="49" fillId="0" borderId="0"/>
    <xf numFmtId="0" fontId="112" fillId="0" borderId="0" applyNumberFormat="0" applyFill="0" applyBorder="0" applyAlignment="0" applyProtection="0"/>
    <xf numFmtId="0" fontId="49" fillId="0" borderId="0"/>
    <xf numFmtId="0" fontId="49" fillId="0" borderId="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1" fontId="9" fillId="0" borderId="0">
      <alignment horizontal="left" wrapText="1"/>
    </xf>
    <xf numFmtId="171" fontId="9" fillId="0" borderId="0">
      <alignment horizontal="left" wrapText="1"/>
    </xf>
    <xf numFmtId="168" fontId="9" fillId="0" borderId="0">
      <alignment horizontal="left" wrapText="1"/>
    </xf>
    <xf numFmtId="168" fontId="9" fillId="0" borderId="0">
      <alignment horizontal="left" wrapText="1"/>
    </xf>
    <xf numFmtId="171" fontId="9" fillId="0" borderId="0">
      <alignment horizontal="left" wrapText="1"/>
    </xf>
    <xf numFmtId="171" fontId="9" fillId="0" borderId="0">
      <alignment horizontal="left" wrapText="1"/>
    </xf>
    <xf numFmtId="168" fontId="9" fillId="0" borderId="0">
      <alignment horizontal="left" wrapText="1"/>
    </xf>
    <xf numFmtId="168" fontId="9" fillId="0" borderId="0">
      <alignment horizontal="left" wrapText="1"/>
    </xf>
    <xf numFmtId="168" fontId="9" fillId="0" borderId="0">
      <alignment horizontal="left" wrapText="1"/>
    </xf>
    <xf numFmtId="168" fontId="9" fillId="0" borderId="0">
      <alignment horizontal="left" wrapText="1"/>
    </xf>
    <xf numFmtId="0" fontId="113" fillId="0" borderId="34" applyNumberFormat="0" applyFont="0" applyProtection="0">
      <alignment wrapText="1"/>
    </xf>
    <xf numFmtId="178" fontId="9" fillId="0" borderId="0" applyFont="0" applyFill="0" applyBorder="0" applyAlignment="0" applyProtection="0"/>
    <xf numFmtId="1" fontId="114" fillId="0" borderId="0" applyNumberFormat="0" applyFill="0" applyBorder="0" applyAlignment="0" applyProtection="0"/>
    <xf numFmtId="0" fontId="9" fillId="0" borderId="0"/>
    <xf numFmtId="0" fontId="115" fillId="0" borderId="0"/>
    <xf numFmtId="0" fontId="20" fillId="0" borderId="0"/>
    <xf numFmtId="0" fontId="20" fillId="0" borderId="0"/>
    <xf numFmtId="0" fontId="9" fillId="0" borderId="0"/>
    <xf numFmtId="0" fontId="9" fillId="0" borderId="0"/>
    <xf numFmtId="0" fontId="9" fillId="0" borderId="0"/>
    <xf numFmtId="0" fontId="9" fillId="0" borderId="0"/>
    <xf numFmtId="0" fontId="9" fillId="0" borderId="0"/>
    <xf numFmtId="0" fontId="20" fillId="0" borderId="0"/>
    <xf numFmtId="0" fontId="116" fillId="0" borderId="0"/>
    <xf numFmtId="0" fontId="8" fillId="0" borderId="0">
      <alignment vertical="top"/>
    </xf>
    <xf numFmtId="0" fontId="9" fillId="0" borderId="0"/>
    <xf numFmtId="0" fontId="8" fillId="0" borderId="0"/>
    <xf numFmtId="0" fontId="9" fillId="0" borderId="0">
      <alignment vertical="top"/>
    </xf>
    <xf numFmtId="0" fontId="20" fillId="0" borderId="0"/>
    <xf numFmtId="0" fontId="9" fillId="72" borderId="31" applyNumberFormat="0" applyFont="0" applyAlignment="0" applyProtection="0"/>
    <xf numFmtId="0" fontId="9" fillId="72" borderId="31" applyNumberFormat="0" applyFont="0" applyAlignment="0" applyProtection="0"/>
    <xf numFmtId="9" fontId="9" fillId="0" borderId="0" applyFont="0" applyFill="0" applyBorder="0" applyAlignment="0" applyProtection="0"/>
    <xf numFmtId="0" fontId="9" fillId="70" borderId="0" applyNumberFormat="0" applyFont="0" applyBorder="0" applyAlignment="0" applyProtection="0"/>
    <xf numFmtId="0" fontId="9" fillId="70" borderId="0" applyNumberFormat="0" applyFont="0" applyBorder="0" applyAlignment="0" applyProtection="0"/>
    <xf numFmtId="0" fontId="9" fillId="70" borderId="0" applyNumberFormat="0" applyFont="0" applyBorder="0" applyAlignment="0" applyProtection="0"/>
    <xf numFmtId="0" fontId="9" fillId="70" borderId="0" applyNumberFormat="0" applyFont="0" applyBorder="0" applyAlignment="0" applyProtection="0"/>
    <xf numFmtId="0" fontId="9" fillId="70" borderId="0" applyNumberFormat="0" applyFont="0" applyBorder="0" applyAlignment="0" applyProtection="0"/>
    <xf numFmtId="0" fontId="9" fillId="70" borderId="0" applyNumberFormat="0" applyFont="0" applyBorder="0" applyAlignment="0" applyProtection="0"/>
    <xf numFmtId="0" fontId="98" fillId="0" borderId="0" applyNumberFormat="0" applyFill="0" applyBorder="0" applyAlignment="0" applyProtection="0">
      <alignment wrapText="1"/>
    </xf>
    <xf numFmtId="0" fontId="28" fillId="0" borderId="0" applyNumberFormat="0" applyFill="0" applyBorder="0" applyAlignment="0" applyProtection="0">
      <alignment wrapText="1"/>
    </xf>
    <xf numFmtId="0" fontId="60" fillId="74" borderId="0" applyNumberFormat="0" applyBorder="0" applyAlignment="0" applyProtection="0">
      <alignment wrapText="1"/>
    </xf>
    <xf numFmtId="0" fontId="117" fillId="0" borderId="0" applyNumberFormat="0" applyFill="0" applyBorder="0" applyAlignment="0" applyProtection="0"/>
    <xf numFmtId="0" fontId="38" fillId="0" borderId="3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51" fillId="0" borderId="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118" fillId="0" borderId="0" applyAlignment="0"/>
    <xf numFmtId="43" fontId="51" fillId="0" borderId="0" applyFont="0" applyFill="0" applyBorder="0" applyAlignment="0" applyProtection="0"/>
    <xf numFmtId="43" fontId="51"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80"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91" fillId="0" borderId="0" applyFont="0" applyFill="0" applyBorder="0" applyAlignment="0" applyProtection="0"/>
    <xf numFmtId="43" fontId="5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9"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 fontId="63" fillId="0" borderId="2" applyFill="0" applyProtection="0">
      <alignment horizontal="center" vertical="center" wrapText="1"/>
    </xf>
    <xf numFmtId="44" fontId="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0" fontId="9" fillId="0" borderId="0" applyNumberFormat="0" applyFill="0" applyBorder="0" applyAlignment="0" applyProtection="0"/>
    <xf numFmtId="44" fontId="4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2" fontId="9" fillId="0" borderId="8"/>
    <xf numFmtId="0" fontId="119"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9" fillId="0" borderId="0"/>
    <xf numFmtId="0" fontId="9" fillId="0" borderId="0"/>
    <xf numFmtId="0" fontId="9" fillId="0" borderId="0"/>
    <xf numFmtId="0" fontId="49" fillId="0" borderId="0"/>
    <xf numFmtId="0" fontId="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51" fillId="0" borderId="0"/>
    <xf numFmtId="0" fontId="51" fillId="0" borderId="0"/>
    <xf numFmtId="0" fontId="49" fillId="0" borderId="0"/>
    <xf numFmtId="0" fontId="51" fillId="0" borderId="0"/>
    <xf numFmtId="0" fontId="51"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91" fillId="0" borderId="0"/>
    <xf numFmtId="0" fontId="91" fillId="0" borderId="0"/>
    <xf numFmtId="0" fontId="51" fillId="0" borderId="0"/>
    <xf numFmtId="0" fontId="9" fillId="0" borderId="0"/>
    <xf numFmtId="0" fontId="51" fillId="0" borderId="0"/>
    <xf numFmtId="0" fontId="9" fillId="0" borderId="0"/>
    <xf numFmtId="0" fontId="51" fillId="0" borderId="0"/>
    <xf numFmtId="0" fontId="9" fillId="0" borderId="0"/>
    <xf numFmtId="0" fontId="62" fillId="0" borderId="0"/>
    <xf numFmtId="0" fontId="62" fillId="0" borderId="0"/>
    <xf numFmtId="0" fontId="6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1" fillId="0" borderId="0"/>
    <xf numFmtId="0" fontId="51" fillId="0" borderId="0"/>
    <xf numFmtId="0" fontId="51" fillId="0" borderId="0"/>
    <xf numFmtId="0" fontId="51" fillId="0" borderId="0"/>
    <xf numFmtId="0" fontId="51" fillId="0" borderId="0"/>
    <xf numFmtId="0" fontId="120" fillId="0" borderId="0"/>
    <xf numFmtId="0" fontId="62" fillId="0" borderId="0"/>
    <xf numFmtId="0" fontId="62" fillId="0" borderId="0"/>
    <xf numFmtId="0" fontId="62" fillId="0" borderId="0"/>
    <xf numFmtId="0" fontId="7" fillId="0" borderId="0"/>
    <xf numFmtId="0" fontId="7" fillId="0" borderId="0"/>
    <xf numFmtId="0" fontId="9" fillId="0" borderId="0"/>
    <xf numFmtId="0" fontId="7" fillId="0" borderId="0"/>
    <xf numFmtId="0" fontId="9" fillId="0" borderId="0"/>
    <xf numFmtId="0" fontId="9" fillId="0" borderId="0"/>
    <xf numFmtId="0" fontId="120"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2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51"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0" fontId="51" fillId="30" borderId="21" applyNumberFormat="0" applyFon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51" fillId="0" borderId="0" applyFont="0" applyFill="0" applyBorder="0" applyAlignment="0" applyProtection="0"/>
    <xf numFmtId="9" fontId="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9" fillId="0" borderId="0" applyNumberFormat="0" applyFill="0" applyBorder="0" applyAlignment="0" applyProtection="0"/>
    <xf numFmtId="9" fontId="51" fillId="0" borderId="0" applyFont="0" applyFill="0" applyBorder="0" applyAlignment="0" applyProtection="0"/>
    <xf numFmtId="9" fontId="9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20" fillId="0" borderId="0" applyFont="0" applyFill="0" applyBorder="0" applyAlignment="0" applyProtection="0"/>
    <xf numFmtId="0" fontId="35" fillId="0" borderId="2">
      <alignment horizontal="center"/>
    </xf>
    <xf numFmtId="0" fontId="9" fillId="70" borderId="0" applyNumberFormat="0" applyFont="0" applyBorder="0" applyAlignment="0" applyProtection="0"/>
    <xf numFmtId="0" fontId="9" fillId="70" borderId="0" applyNumberFormat="0" applyFont="0" applyBorder="0" applyAlignment="0" applyProtection="0"/>
    <xf numFmtId="0" fontId="9" fillId="70" borderId="0" applyNumberFormat="0" applyFont="0" applyBorder="0" applyAlignment="0" applyProtection="0"/>
    <xf numFmtId="0" fontId="9" fillId="70" borderId="0" applyNumberFormat="0" applyFon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0" borderId="2" applyNumberFormat="0" applyFont="0" applyFill="0" applyAlignment="0" applyProtection="0"/>
    <xf numFmtId="0" fontId="9" fillId="70" borderId="0" applyNumberFormat="0" applyFon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xf numFmtId="0" fontId="6" fillId="0" borderId="0"/>
    <xf numFmtId="0" fontId="9" fillId="0" borderId="0"/>
    <xf numFmtId="9" fontId="9"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9" fillId="0" borderId="0"/>
    <xf numFmtId="9" fontId="49" fillId="0" borderId="0" applyFont="0" applyFill="0" applyBorder="0" applyAlignment="0" applyProtection="0"/>
    <xf numFmtId="43" fontId="49"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9" fillId="0" borderId="0"/>
    <xf numFmtId="9" fontId="124" fillId="0" borderId="0" applyFont="0" applyFill="0" applyBorder="0" applyAlignment="0" applyProtection="0"/>
    <xf numFmtId="9" fontId="124" fillId="0" borderId="0" applyFont="0" applyFill="0" applyBorder="0" applyAlignment="0" applyProtection="0"/>
    <xf numFmtId="43" fontId="124" fillId="0" borderId="0" applyFont="0" applyFill="0" applyBorder="0" applyAlignment="0" applyProtection="0"/>
    <xf numFmtId="9" fontId="127" fillId="0" borderId="0" applyFont="0" applyFill="0" applyBorder="0" applyAlignment="0" applyProtection="0"/>
    <xf numFmtId="0" fontId="5" fillId="0" borderId="0"/>
    <xf numFmtId="44" fontId="128" fillId="0" borderId="0" applyFont="0" applyFill="0" applyBorder="0" applyAlignment="0" applyProtection="0"/>
  </cellStyleXfs>
  <cellXfs count="212">
    <xf numFmtId="0" fontId="0" fillId="0" borderId="0" xfId="0"/>
    <xf numFmtId="0" fontId="11" fillId="0" borderId="0" xfId="0" applyFont="1" applyAlignment="1">
      <alignment horizontal="centerContinuous"/>
    </xf>
    <xf numFmtId="0" fontId="0" fillId="0" borderId="0" xfId="0" applyAlignment="1">
      <alignment horizontal="centerContinuous"/>
    </xf>
    <xf numFmtId="10" fontId="0" fillId="0" borderId="0" xfId="0" applyNumberFormat="1"/>
    <xf numFmtId="0" fontId="0" fillId="0" borderId="0" xfId="0" applyBorder="1"/>
    <xf numFmtId="0" fontId="12" fillId="0" borderId="0" xfId="0" applyFont="1"/>
    <xf numFmtId="10" fontId="12" fillId="0" borderId="0" xfId="0" applyNumberFormat="1" applyFont="1" applyProtection="1"/>
    <xf numFmtId="10" fontId="12" fillId="0" borderId="0" xfId="0" applyNumberFormat="1" applyFont="1"/>
    <xf numFmtId="10" fontId="13" fillId="0" borderId="0" xfId="62" applyNumberFormat="1" applyFont="1"/>
    <xf numFmtId="0" fontId="15" fillId="0" borderId="0" xfId="0" applyFont="1" applyAlignment="1">
      <alignment horizontal="center"/>
    </xf>
    <xf numFmtId="10" fontId="0" fillId="0" borderId="0" xfId="0" applyNumberFormat="1" applyBorder="1"/>
    <xf numFmtId="0" fontId="0" fillId="0" borderId="0" xfId="0" applyAlignment="1">
      <alignment horizontal="right"/>
    </xf>
    <xf numFmtId="10" fontId="13" fillId="0" borderId="0" xfId="62" applyNumberFormat="1" applyFont="1" applyBorder="1"/>
    <xf numFmtId="167" fontId="0" fillId="0" borderId="0" xfId="0" applyNumberFormat="1"/>
    <xf numFmtId="10" fontId="12" fillId="0" borderId="0" xfId="0" applyNumberFormat="1" applyFont="1" applyBorder="1"/>
    <xf numFmtId="0" fontId="11" fillId="0" borderId="5" xfId="0" applyFont="1" applyBorder="1" applyAlignment="1">
      <alignment horizontal="centerContinuous"/>
    </xf>
    <xf numFmtId="14" fontId="0" fillId="0" borderId="0" xfId="0" applyNumberFormat="1"/>
    <xf numFmtId="10" fontId="12" fillId="0" borderId="0" xfId="62" applyNumberFormat="1" applyFont="1" applyBorder="1"/>
    <xf numFmtId="10" fontId="12" fillId="0" borderId="0" xfId="62" applyNumberFormat="1" applyFont="1"/>
    <xf numFmtId="0" fontId="9" fillId="0" borderId="0" xfId="0" applyFont="1"/>
    <xf numFmtId="0" fontId="9" fillId="0" borderId="0" xfId="0" applyFont="1" applyBorder="1"/>
    <xf numFmtId="0" fontId="15" fillId="0" borderId="0" xfId="0" applyFont="1" applyBorder="1" applyAlignment="1">
      <alignment horizontal="center"/>
    </xf>
    <xf numFmtId="0" fontId="15" fillId="0" borderId="1" xfId="0" applyFont="1" applyBorder="1" applyAlignment="1">
      <alignment horizontal="center"/>
    </xf>
    <xf numFmtId="0" fontId="9" fillId="0" borderId="0" xfId="0" applyFont="1" applyAlignment="1">
      <alignment horizontal="right"/>
    </xf>
    <xf numFmtId="0" fontId="11" fillId="0" borderId="0" xfId="0" applyFont="1"/>
    <xf numFmtId="0" fontId="9" fillId="0" borderId="0" xfId="0" applyFont="1" applyAlignment="1">
      <alignment horizontal="centerContinuous"/>
    </xf>
    <xf numFmtId="164" fontId="9" fillId="0" borderId="0" xfId="0" applyNumberFormat="1" applyFont="1" applyAlignment="1" applyProtection="1">
      <alignment horizontal="centerContinuous"/>
    </xf>
    <xf numFmtId="0" fontId="11" fillId="0" borderId="0" xfId="0" applyFont="1" applyBorder="1"/>
    <xf numFmtId="0" fontId="16" fillId="0" borderId="0" xfId="0" applyFont="1" applyBorder="1"/>
    <xf numFmtId="10" fontId="16" fillId="0" borderId="0" xfId="0" applyNumberFormat="1" applyFont="1" applyBorder="1" applyProtection="1"/>
    <xf numFmtId="0" fontId="16" fillId="0" borderId="0" xfId="0" applyFont="1"/>
    <xf numFmtId="0" fontId="16" fillId="0" borderId="0" xfId="0" applyFont="1" applyAlignment="1">
      <alignment horizontal="centerContinuous"/>
    </xf>
    <xf numFmtId="0" fontId="16" fillId="0" borderId="0" xfId="0" applyFont="1" applyBorder="1" applyAlignment="1">
      <alignment horizontal="left"/>
    </xf>
    <xf numFmtId="10" fontId="16" fillId="0" borderId="0" xfId="62" applyNumberFormat="1" applyFont="1" applyBorder="1" applyProtection="1"/>
    <xf numFmtId="0" fontId="11" fillId="0" borderId="5" xfId="0" applyFont="1" applyBorder="1"/>
    <xf numFmtId="0" fontId="16" fillId="0" borderId="1" xfId="0" applyFont="1" applyBorder="1"/>
    <xf numFmtId="0" fontId="16" fillId="0" borderId="7" xfId="0" applyFont="1" applyBorder="1"/>
    <xf numFmtId="0" fontId="16" fillId="0" borderId="8" xfId="0" applyFont="1" applyBorder="1"/>
    <xf numFmtId="0" fontId="16" fillId="0" borderId="9" xfId="0" applyFont="1" applyBorder="1"/>
    <xf numFmtId="0" fontId="16" fillId="0" borderId="5" xfId="0" applyFont="1" applyBorder="1"/>
    <xf numFmtId="0" fontId="16" fillId="0" borderId="0" xfId="0" applyFont="1" applyBorder="1" applyAlignment="1">
      <alignment horizontal="center"/>
    </xf>
    <xf numFmtId="0" fontId="16" fillId="0" borderId="0" xfId="0" quotePrefix="1" applyFont="1" applyBorder="1" applyAlignment="1">
      <alignment horizontal="center"/>
    </xf>
    <xf numFmtId="0" fontId="16" fillId="0" borderId="1" xfId="0" quotePrefix="1" applyFont="1" applyBorder="1" applyAlignment="1">
      <alignment horizontal="center"/>
    </xf>
    <xf numFmtId="0" fontId="15" fillId="0" borderId="5" xfId="0" applyFont="1" applyBorder="1"/>
    <xf numFmtId="10" fontId="16" fillId="0" borderId="0" xfId="62" applyNumberFormat="1" applyFont="1" applyBorder="1"/>
    <xf numFmtId="0" fontId="16" fillId="0" borderId="5" xfId="0" applyFont="1" applyFill="1" applyBorder="1"/>
    <xf numFmtId="10" fontId="16" fillId="0" borderId="0" xfId="0" applyNumberFormat="1" applyFont="1" applyBorder="1"/>
    <xf numFmtId="0" fontId="16" fillId="0" borderId="10" xfId="0" applyFont="1" applyBorder="1"/>
    <xf numFmtId="0" fontId="16" fillId="0" borderId="11" xfId="0" applyFont="1" applyBorder="1"/>
    <xf numFmtId="0" fontId="16" fillId="0" borderId="12" xfId="0" applyFont="1" applyBorder="1"/>
    <xf numFmtId="0" fontId="16" fillId="0" borderId="0" xfId="0" applyFont="1" applyBorder="1" applyAlignment="1">
      <alignment horizontal="centerContinuous"/>
    </xf>
    <xf numFmtId="0" fontId="16" fillId="0" borderId="1" xfId="0" applyFont="1" applyBorder="1" applyAlignment="1">
      <alignment horizontal="center"/>
    </xf>
    <xf numFmtId="0" fontId="16" fillId="0" borderId="1" xfId="0" applyFont="1" applyBorder="1" applyAlignment="1"/>
    <xf numFmtId="10" fontId="16" fillId="0" borderId="1" xfId="0" applyNumberFormat="1" applyFont="1" applyBorder="1"/>
    <xf numFmtId="10" fontId="15" fillId="0" borderId="1" xfId="62" applyNumberFormat="1" applyFont="1" applyBorder="1"/>
    <xf numFmtId="0" fontId="17" fillId="0" borderId="5" xfId="0" applyFont="1" applyBorder="1"/>
    <xf numFmtId="0" fontId="18" fillId="0" borderId="0" xfId="0" applyFont="1"/>
    <xf numFmtId="10" fontId="17" fillId="0" borderId="1" xfId="0" applyNumberFormat="1" applyFont="1" applyBorder="1"/>
    <xf numFmtId="10" fontId="18" fillId="0" borderId="1" xfId="0" applyNumberFormat="1" applyFont="1" applyBorder="1"/>
    <xf numFmtId="0" fontId="18" fillId="0" borderId="10" xfId="0" applyFont="1" applyBorder="1"/>
    <xf numFmtId="0" fontId="18" fillId="0" borderId="11" xfId="0" applyFont="1" applyBorder="1"/>
    <xf numFmtId="0" fontId="15" fillId="0" borderId="0" xfId="0" applyFont="1"/>
    <xf numFmtId="10" fontId="15" fillId="0" borderId="0" xfId="0" applyNumberFormat="1" applyFont="1" applyProtection="1"/>
    <xf numFmtId="0" fontId="15" fillId="0" borderId="0" xfId="0" applyFont="1" applyAlignment="1">
      <alignment horizontal="centerContinuous"/>
    </xf>
    <xf numFmtId="169" fontId="9" fillId="0" borderId="0" xfId="17" applyNumberFormat="1" applyFont="1" applyBorder="1" applyProtection="1"/>
    <xf numFmtId="10" fontId="9" fillId="0" borderId="0" xfId="0" applyNumberFormat="1" applyFont="1" applyBorder="1" applyProtection="1"/>
    <xf numFmtId="164" fontId="9" fillId="0" borderId="0" xfId="0" applyNumberFormat="1" applyFont="1" applyBorder="1" applyProtection="1"/>
    <xf numFmtId="164" fontId="9" fillId="0" borderId="0" xfId="0" applyNumberFormat="1" applyFont="1" applyBorder="1" applyAlignment="1" applyProtection="1">
      <alignment horizontal="right"/>
    </xf>
    <xf numFmtId="10" fontId="9" fillId="0" borderId="0" xfId="62" applyNumberFormat="1" applyFont="1" applyBorder="1"/>
    <xf numFmtId="10" fontId="9" fillId="0" borderId="0" xfId="62" applyNumberFormat="1" applyFont="1" applyBorder="1" applyAlignment="1">
      <alignment horizontal="right"/>
    </xf>
    <xf numFmtId="165" fontId="9" fillId="0" borderId="0" xfId="0" applyNumberFormat="1" applyFont="1" applyAlignment="1" applyProtection="1">
      <alignment horizontal="centerContinuous"/>
    </xf>
    <xf numFmtId="0" fontId="9" fillId="0" borderId="0" xfId="0" applyFont="1" applyAlignment="1">
      <alignment horizontal="center"/>
    </xf>
    <xf numFmtId="10" fontId="9" fillId="0" borderId="0" xfId="0" applyNumberFormat="1" applyFont="1" applyProtection="1"/>
    <xf numFmtId="165" fontId="9" fillId="0" borderId="0" xfId="0" applyNumberFormat="1" applyFont="1" applyProtection="1"/>
    <xf numFmtId="166" fontId="9" fillId="0" borderId="0" xfId="0" applyNumberFormat="1" applyFont="1" applyProtection="1"/>
    <xf numFmtId="0" fontId="9" fillId="0" borderId="0" xfId="0" applyFont="1" applyAlignment="1">
      <alignment horizontal="left"/>
    </xf>
    <xf numFmtId="0" fontId="11" fillId="0" borderId="0" xfId="0" applyFont="1" applyBorder="1" applyAlignment="1">
      <alignment horizontal="centerContinuous"/>
    </xf>
    <xf numFmtId="0" fontId="0" fillId="0" borderId="0" xfId="0" applyFont="1"/>
    <xf numFmtId="0" fontId="0" fillId="0" borderId="0" xfId="0" applyBorder="1" applyAlignment="1">
      <alignment horizontal="left"/>
    </xf>
    <xf numFmtId="0" fontId="0" fillId="0" borderId="0" xfId="0" applyFill="1" applyBorder="1" applyAlignment="1">
      <alignment horizontal="left"/>
    </xf>
    <xf numFmtId="2" fontId="9" fillId="0" borderId="0" xfId="17" applyNumberFormat="1" applyFont="1" applyProtection="1"/>
    <xf numFmtId="10" fontId="0" fillId="0" borderId="0" xfId="0" applyNumberFormat="1" applyFont="1" applyProtection="1"/>
    <xf numFmtId="17" fontId="0" fillId="0" borderId="6" xfId="0" applyNumberFormat="1" applyBorder="1" applyAlignment="1">
      <alignment horizontal="right"/>
    </xf>
    <xf numFmtId="10" fontId="0" fillId="0" borderId="0" xfId="62" applyNumberFormat="1" applyFont="1" applyBorder="1" applyAlignment="1">
      <alignment horizontal="right"/>
    </xf>
    <xf numFmtId="0" fontId="0" fillId="0" borderId="7" xfId="0" applyBorder="1"/>
    <xf numFmtId="0" fontId="0" fillId="0" borderId="5" xfId="0" applyBorder="1"/>
    <xf numFmtId="0" fontId="0" fillId="0" borderId="1" xfId="0" applyBorder="1"/>
    <xf numFmtId="7" fontId="16" fillId="0" borderId="8" xfId="0" applyNumberFormat="1" applyFont="1" applyBorder="1" applyProtection="1"/>
    <xf numFmtId="7" fontId="16" fillId="0" borderId="0" xfId="0" applyNumberFormat="1" applyFont="1" applyBorder="1" applyAlignment="1" applyProtection="1">
      <alignment horizontal="centerContinuous"/>
    </xf>
    <xf numFmtId="0" fontId="16" fillId="0" borderId="1" xfId="0" applyFont="1" applyBorder="1" applyAlignment="1">
      <alignment horizontal="centerContinuous"/>
    </xf>
    <xf numFmtId="0" fontId="11" fillId="0" borderId="1" xfId="0" applyFont="1" applyBorder="1" applyAlignment="1">
      <alignment horizontal="centerContinuous"/>
    </xf>
    <xf numFmtId="10" fontId="16" fillId="0" borderId="5" xfId="0" applyNumberFormat="1" applyFont="1" applyBorder="1" applyAlignment="1" applyProtection="1">
      <alignment horizontal="centerContinuous"/>
    </xf>
    <xf numFmtId="10" fontId="16" fillId="0" borderId="5" xfId="0" applyNumberFormat="1" applyFont="1" applyBorder="1" applyAlignment="1" applyProtection="1"/>
    <xf numFmtId="0" fontId="16" fillId="0" borderId="0" xfId="0" applyFont="1" applyBorder="1" applyAlignment="1"/>
    <xf numFmtId="0" fontId="0" fillId="0" borderId="0" xfId="0" applyFont="1" applyBorder="1" applyAlignment="1">
      <alignment horizontal="center"/>
    </xf>
    <xf numFmtId="0" fontId="15" fillId="0" borderId="5" xfId="0" applyFont="1" applyBorder="1" applyAlignment="1"/>
    <xf numFmtId="10" fontId="15" fillId="0" borderId="0" xfId="62" applyNumberFormat="1" applyFont="1" applyBorder="1"/>
    <xf numFmtId="0" fontId="17" fillId="0" borderId="0" xfId="0" applyFont="1" applyBorder="1"/>
    <xf numFmtId="0" fontId="18" fillId="0" borderId="0" xfId="0" applyFont="1" applyBorder="1"/>
    <xf numFmtId="10" fontId="17" fillId="0" borderId="0" xfId="0" applyNumberFormat="1" applyFont="1" applyBorder="1"/>
    <xf numFmtId="10" fontId="18" fillId="0" borderId="0" xfId="0" applyNumberFormat="1" applyFont="1" applyBorder="1"/>
    <xf numFmtId="0" fontId="18" fillId="0" borderId="12" xfId="0" applyFont="1" applyBorder="1"/>
    <xf numFmtId="0" fontId="0" fillId="0" borderId="5" xfId="0" applyFont="1" applyFill="1" applyBorder="1"/>
    <xf numFmtId="0" fontId="0" fillId="0" borderId="0" xfId="0" quotePrefix="1" applyFont="1"/>
    <xf numFmtId="169" fontId="9" fillId="0" borderId="0" xfId="505" applyNumberFormat="1" applyFont="1" applyBorder="1" applyAlignment="1" applyProtection="1">
      <alignment horizontal="centerContinuous"/>
    </xf>
    <xf numFmtId="0" fontId="9" fillId="0" borderId="0" xfId="16902" applyFont="1" applyProtection="1"/>
    <xf numFmtId="0" fontId="48" fillId="0" borderId="0" xfId="16902"/>
    <xf numFmtId="0" fontId="9" fillId="0" borderId="0" xfId="16902" applyFont="1" applyAlignment="1" applyProtection="1">
      <alignment horizontal="center"/>
    </xf>
    <xf numFmtId="17" fontId="9" fillId="0" borderId="0" xfId="16902" applyNumberFormat="1" applyFont="1" applyProtection="1"/>
    <xf numFmtId="165" fontId="9" fillId="0" borderId="0" xfId="16902" applyNumberFormat="1" applyFont="1" applyProtection="1"/>
    <xf numFmtId="39" fontId="9" fillId="0" borderId="0" xfId="16902" applyNumberFormat="1" applyFont="1" applyProtection="1"/>
    <xf numFmtId="39" fontId="48" fillId="0" borderId="0" xfId="16902" applyNumberFormat="1" applyProtection="1"/>
    <xf numFmtId="0" fontId="48" fillId="0" borderId="0" xfId="16902" applyProtection="1"/>
    <xf numFmtId="17" fontId="48" fillId="0" borderId="0" xfId="16902" applyNumberFormat="1"/>
    <xf numFmtId="0" fontId="11" fillId="0" borderId="0" xfId="0" quotePrefix="1" applyFont="1"/>
    <xf numFmtId="2" fontId="0" fillId="0" borderId="0" xfId="0" applyNumberFormat="1"/>
    <xf numFmtId="0" fontId="0" fillId="0" borderId="0" xfId="0" quotePrefix="1" applyFont="1" applyBorder="1" applyAlignment="1">
      <alignment horizontal="center"/>
    </xf>
    <xf numFmtId="0" fontId="15" fillId="0" borderId="0" xfId="0" applyFont="1" applyBorder="1"/>
    <xf numFmtId="0" fontId="0" fillId="0" borderId="0" xfId="0" applyFont="1" applyFill="1" applyBorder="1" applyAlignment="1">
      <alignment horizontal="center"/>
    </xf>
    <xf numFmtId="0" fontId="15" fillId="0" borderId="0" xfId="0" applyFont="1" applyFill="1" applyBorder="1" applyAlignment="1">
      <alignment horizontal="center"/>
    </xf>
    <xf numFmtId="0" fontId="0" fillId="0" borderId="0" xfId="16902" applyFont="1" applyAlignment="1" applyProtection="1">
      <alignment horizontal="center"/>
    </xf>
    <xf numFmtId="0" fontId="0" fillId="0" borderId="0" xfId="0" applyAlignment="1">
      <alignment horizontal="center"/>
    </xf>
    <xf numFmtId="2" fontId="15" fillId="0" borderId="0" xfId="0" applyNumberFormat="1" applyFont="1"/>
    <xf numFmtId="10" fontId="15" fillId="0" borderId="0" xfId="0" applyNumberFormat="1" applyFont="1"/>
    <xf numFmtId="10" fontId="123" fillId="0" borderId="0" xfId="62" applyNumberFormat="1" applyFont="1" applyFill="1" applyBorder="1"/>
    <xf numFmtId="10" fontId="123" fillId="0" borderId="0" xfId="62" applyNumberFormat="1" applyFont="1" applyFill="1" applyBorder="1" applyAlignment="1">
      <alignment horizontal="right"/>
    </xf>
    <xf numFmtId="0" fontId="0" fillId="0" borderId="0" xfId="0" applyFill="1"/>
    <xf numFmtId="0" fontId="11" fillId="0" borderId="0" xfId="0" applyFont="1" applyFill="1" applyBorder="1"/>
    <xf numFmtId="0" fontId="9" fillId="0" borderId="5" xfId="0" applyFont="1" applyBorder="1"/>
    <xf numFmtId="0" fontId="9" fillId="0" borderId="1" xfId="0" quotePrefix="1" applyFont="1" applyBorder="1" applyAlignment="1">
      <alignment horizontal="right"/>
    </xf>
    <xf numFmtId="0" fontId="124" fillId="0" borderId="0" xfId="0" applyFont="1" applyAlignment="1">
      <alignment horizontal="centerContinuous"/>
    </xf>
    <xf numFmtId="0" fontId="124" fillId="0" borderId="0" xfId="0" applyFont="1"/>
    <xf numFmtId="10" fontId="124" fillId="0" borderId="0" xfId="0" applyNumberFormat="1" applyFont="1"/>
    <xf numFmtId="166" fontId="124" fillId="0" borderId="0" xfId="0" applyNumberFormat="1" applyFont="1"/>
    <xf numFmtId="165" fontId="124" fillId="0" borderId="0" xfId="0" applyNumberFormat="1" applyFont="1"/>
    <xf numFmtId="170" fontId="124" fillId="0" borderId="0" xfId="0" quotePrefix="1" applyNumberFormat="1" applyFont="1" applyAlignment="1">
      <alignment horizontal="left"/>
    </xf>
    <xf numFmtId="10" fontId="124" fillId="0" borderId="0" xfId="8650" applyNumberFormat="1" applyFont="1" applyProtection="1"/>
    <xf numFmtId="10" fontId="15" fillId="0" borderId="0" xfId="62" applyNumberFormat="1" applyFont="1" applyProtection="1"/>
    <xf numFmtId="0" fontId="0" fillId="0" borderId="0" xfId="0" quotePrefix="1"/>
    <xf numFmtId="0" fontId="124" fillId="0" borderId="0" xfId="0" applyFont="1" applyAlignment="1">
      <alignment horizontal="center"/>
    </xf>
    <xf numFmtId="0" fontId="124" fillId="0" borderId="11" xfId="0" applyFont="1" applyBorder="1" applyAlignment="1">
      <alignment horizontal="center"/>
    </xf>
    <xf numFmtId="10" fontId="124" fillId="0" borderId="0" xfId="16943" applyNumberFormat="1" applyFont="1"/>
    <xf numFmtId="10" fontId="15" fillId="0" borderId="0" xfId="16943" applyNumberFormat="1" applyFont="1"/>
    <xf numFmtId="10" fontId="0" fillId="0" borderId="0" xfId="16944" applyNumberFormat="1" applyFont="1"/>
    <xf numFmtId="2" fontId="124" fillId="0" borderId="0" xfId="0" applyNumberFormat="1" applyFont="1"/>
    <xf numFmtId="10" fontId="124" fillId="0" borderId="0" xfId="16944" applyNumberFormat="1" applyFont="1"/>
    <xf numFmtId="0" fontId="125" fillId="0" borderId="0" xfId="0" applyFont="1"/>
    <xf numFmtId="10" fontId="125" fillId="0" borderId="0" xfId="0" applyNumberFormat="1" applyFont="1"/>
    <xf numFmtId="43" fontId="9" fillId="0" borderId="0" xfId="16945" applyFont="1"/>
    <xf numFmtId="10" fontId="9" fillId="0" borderId="0" xfId="16943" applyNumberFormat="1" applyFont="1"/>
    <xf numFmtId="10" fontId="0" fillId="0" borderId="0" xfId="16943" applyNumberFormat="1" applyFont="1"/>
    <xf numFmtId="10" fontId="126" fillId="0" borderId="0" xfId="0" applyNumberFormat="1" applyFont="1"/>
    <xf numFmtId="0" fontId="126" fillId="0" borderId="0" xfId="0" applyFont="1"/>
    <xf numFmtId="0" fontId="122" fillId="0" borderId="0" xfId="0" applyFont="1"/>
    <xf numFmtId="10" fontId="48" fillId="0" borderId="0" xfId="62" applyNumberFormat="1" applyFont="1"/>
    <xf numFmtId="10" fontId="9" fillId="0" borderId="0" xfId="0" applyNumberFormat="1" applyFont="1"/>
    <xf numFmtId="0" fontId="9" fillId="0" borderId="35" xfId="0" applyFont="1" applyBorder="1"/>
    <xf numFmtId="0" fontId="9" fillId="0" borderId="36" xfId="0" applyFont="1" applyBorder="1"/>
    <xf numFmtId="0" fontId="9" fillId="0" borderId="37" xfId="0" applyFont="1" applyBorder="1"/>
    <xf numFmtId="0" fontId="9" fillId="0" borderId="1" xfId="0" applyFont="1" applyBorder="1" applyAlignment="1">
      <alignment horizontal="centerContinuous"/>
    </xf>
    <xf numFmtId="0" fontId="9" fillId="0" borderId="1" xfId="0" applyFont="1" applyBorder="1"/>
    <xf numFmtId="0" fontId="9" fillId="0" borderId="5" xfId="0" quotePrefix="1" applyFont="1" applyBorder="1"/>
    <xf numFmtId="10" fontId="9" fillId="0" borderId="1" xfId="0" applyNumberFormat="1" applyFont="1" applyBorder="1"/>
    <xf numFmtId="0" fontId="9" fillId="0" borderId="38" xfId="0" applyFont="1" applyBorder="1"/>
    <xf numFmtId="0" fontId="9" fillId="0" borderId="39" xfId="0" applyFont="1" applyBorder="1"/>
    <xf numFmtId="0" fontId="9" fillId="0" borderId="40" xfId="0" applyFont="1" applyBorder="1"/>
    <xf numFmtId="17" fontId="9" fillId="0" borderId="0" xfId="0" quotePrefix="1" applyNumberFormat="1" applyFont="1"/>
    <xf numFmtId="170" fontId="9" fillId="0" borderId="0" xfId="0" quotePrefix="1" applyNumberFormat="1" applyFont="1" applyAlignment="1">
      <alignment horizontal="left"/>
    </xf>
    <xf numFmtId="0" fontId="0" fillId="0" borderId="35" xfId="0" applyBorder="1"/>
    <xf numFmtId="0" fontId="0" fillId="0" borderId="36" xfId="0" applyBorder="1"/>
    <xf numFmtId="0" fontId="0" fillId="0" borderId="37" xfId="0" applyBorder="1"/>
    <xf numFmtId="0" fontId="72" fillId="0" borderId="5" xfId="0" applyFont="1" applyBorder="1" applyAlignment="1">
      <alignment horizontal="centerContinuous"/>
    </xf>
    <xf numFmtId="0" fontId="0" fillId="0" borderId="1" xfId="0" applyBorder="1" applyAlignment="1">
      <alignment horizontal="centerContinuous"/>
    </xf>
    <xf numFmtId="0" fontId="0" fillId="0" borderId="0" xfId="0" applyBorder="1" applyAlignment="1">
      <alignment horizontal="centerContinuous"/>
    </xf>
    <xf numFmtId="0" fontId="0" fillId="0" borderId="38" xfId="0" applyBorder="1"/>
    <xf numFmtId="0" fontId="0" fillId="0" borderId="39" xfId="0" applyBorder="1"/>
    <xf numFmtId="0" fontId="0" fillId="0" borderId="40" xfId="0" applyBorder="1"/>
    <xf numFmtId="0" fontId="9" fillId="0" borderId="0" xfId="0" applyFont="1" applyBorder="1" applyAlignment="1">
      <alignment horizontal="center"/>
    </xf>
    <xf numFmtId="0" fontId="9" fillId="0" borderId="1" xfId="0" applyFont="1" applyBorder="1" applyAlignment="1">
      <alignment horizontal="center"/>
    </xf>
    <xf numFmtId="0" fontId="5" fillId="0" borderId="0" xfId="16947"/>
    <xf numFmtId="14" fontId="5" fillId="0" borderId="0" xfId="16947" applyNumberFormat="1"/>
    <xf numFmtId="2" fontId="15" fillId="0" borderId="0" xfId="17" applyNumberFormat="1" applyFont="1" applyProtection="1"/>
    <xf numFmtId="14" fontId="8" fillId="0" borderId="0" xfId="0" applyNumberFormat="1" applyFont="1"/>
    <xf numFmtId="0" fontId="8" fillId="0" borderId="0" xfId="0" applyFont="1"/>
    <xf numFmtId="0" fontId="4" fillId="0" borderId="0" xfId="16947" applyFont="1"/>
    <xf numFmtId="0" fontId="72" fillId="0" borderId="5" xfId="0" quotePrefix="1" applyFont="1" applyBorder="1" applyAlignment="1">
      <alignment horizontal="centerContinuous"/>
    </xf>
    <xf numFmtId="17" fontId="0" fillId="0" borderId="5" xfId="0" applyNumberFormat="1" applyBorder="1"/>
    <xf numFmtId="10" fontId="9" fillId="0" borderId="0" xfId="62" applyNumberFormat="1" applyFont="1" applyFill="1" applyBorder="1"/>
    <xf numFmtId="10" fontId="9" fillId="0" borderId="0" xfId="62" applyNumberFormat="1" applyFont="1" applyFill="1" applyBorder="1" applyAlignment="1">
      <alignment horizontal="right"/>
    </xf>
    <xf numFmtId="2" fontId="48" fillId="0" borderId="0" xfId="17" applyNumberFormat="1" applyFont="1" applyBorder="1"/>
    <xf numFmtId="2" fontId="48" fillId="0" borderId="1" xfId="17" applyNumberFormat="1" applyFont="1" applyBorder="1"/>
    <xf numFmtId="2" fontId="0" fillId="0" borderId="0" xfId="17" applyNumberFormat="1" applyFont="1" applyFill="1" applyBorder="1"/>
    <xf numFmtId="0" fontId="48" fillId="0" borderId="1" xfId="16902" applyBorder="1"/>
    <xf numFmtId="10" fontId="0" fillId="0" borderId="1" xfId="62" applyNumberFormat="1" applyFont="1" applyBorder="1"/>
    <xf numFmtId="0" fontId="3" fillId="0" borderId="0" xfId="16947" applyFont="1"/>
    <xf numFmtId="17" fontId="4" fillId="0" borderId="0" xfId="16947" applyNumberFormat="1" applyFont="1"/>
    <xf numFmtId="0" fontId="2" fillId="0" borderId="0" xfId="16947" applyFont="1"/>
    <xf numFmtId="17" fontId="0" fillId="0" borderId="0" xfId="0" applyNumberFormat="1" applyAlignment="1">
      <alignment horizontal="left"/>
    </xf>
    <xf numFmtId="2" fontId="0" fillId="0" borderId="0" xfId="0" applyNumberFormat="1" applyFill="1" applyBorder="1"/>
    <xf numFmtId="2" fontId="48" fillId="0" borderId="0" xfId="16902" applyNumberFormat="1" applyBorder="1"/>
    <xf numFmtId="0" fontId="48" fillId="0" borderId="0" xfId="16902" applyBorder="1"/>
    <xf numFmtId="0" fontId="0" fillId="0" borderId="0" xfId="0" applyBorder="1" applyAlignment="1">
      <alignment horizontal="center"/>
    </xf>
    <xf numFmtId="10" fontId="0" fillId="0" borderId="1" xfId="0" applyNumberFormat="1" applyBorder="1"/>
    <xf numFmtId="180" fontId="0" fillId="0" borderId="0" xfId="62" applyNumberFormat="1" applyFont="1"/>
    <xf numFmtId="0" fontId="1" fillId="0" borderId="0" xfId="16947" quotePrefix="1" applyFont="1"/>
    <xf numFmtId="179" fontId="0" fillId="0" borderId="0" xfId="16948" applyNumberFormat="1" applyFont="1"/>
    <xf numFmtId="0" fontId="72" fillId="0" borderId="0" xfId="0" applyFont="1" applyBorder="1" applyAlignment="1">
      <alignment horizontal="centerContinuous"/>
    </xf>
    <xf numFmtId="0" fontId="72" fillId="0" borderId="1" xfId="0" applyFont="1" applyBorder="1" applyAlignment="1">
      <alignment horizontal="centerContinuous"/>
    </xf>
    <xf numFmtId="180" fontId="0" fillId="0" borderId="1" xfId="62" applyNumberFormat="1" applyFont="1" applyBorder="1"/>
    <xf numFmtId="2" fontId="48" fillId="0" borderId="0" xfId="16902" applyNumberFormat="1"/>
    <xf numFmtId="0" fontId="0" fillId="0" borderId="1" xfId="0" applyBorder="1" applyAlignment="1">
      <alignment horizontal="center"/>
    </xf>
    <xf numFmtId="180" fontId="0" fillId="0" borderId="0" xfId="62" applyNumberFormat="1" applyFont="1" applyBorder="1"/>
  </cellXfs>
  <cellStyles count="16949">
    <cellStyle name="_x000a_bidires=100_x000d_" xfId="193" xr:uid="{00000000-0005-0000-0000-000000000000}"/>
    <cellStyle name="_x000d_bidires=100_x000d_" xfId="16904" xr:uid="{00000000-0005-0000-0000-000001000000}"/>
    <cellStyle name="_2008 Reforecast 0+12  03.14.08" xfId="1" xr:uid="{00000000-0005-0000-0000-000002000000}"/>
    <cellStyle name="_2008 Reforecast 0+12  03.14.08_Avera UIL NEEWS Analyses 2011" xfId="2" xr:uid="{00000000-0005-0000-0000-000003000000}"/>
    <cellStyle name="_2008 Reforecast 0+12  03.14.08_Avera UIL NEEWS Analyses 2011_Baudino Exhibits" xfId="11308" xr:uid="{00000000-0005-0000-0000-000004000000}"/>
    <cellStyle name="_2008 Reforecast 0+12  03.14.08_Baudino Exhibits" xfId="11309" xr:uid="{00000000-0005-0000-0000-000005000000}"/>
    <cellStyle name="_2008 Reforecast 0+12  03.14.08_Value Line Data Base" xfId="3" xr:uid="{00000000-0005-0000-0000-000006000000}"/>
    <cellStyle name="_2008_ACCT 17103" xfId="4" xr:uid="{00000000-0005-0000-0000-000007000000}"/>
    <cellStyle name="_2008_ACCT 17103_Avera UIL NEEWS Analyses 2011" xfId="5" xr:uid="{00000000-0005-0000-0000-000008000000}"/>
    <cellStyle name="_2008_ACCT 17103_Avera UIL NEEWS Analyses 2011_Baudino Exhibits" xfId="11310" xr:uid="{00000000-0005-0000-0000-000009000000}"/>
    <cellStyle name="_2008_ACCT 17103_Baudino Exhibits" xfId="11311" xr:uid="{00000000-0005-0000-0000-00000A000000}"/>
    <cellStyle name="_2008_ACCT 17103_Value Line Data Base" xfId="6" xr:uid="{00000000-0005-0000-0000-00000B000000}"/>
    <cellStyle name="_2009 Budget 5_02_08  FINAL" xfId="7" xr:uid="{00000000-0005-0000-0000-00000C000000}"/>
    <cellStyle name="_2009 Budget 5_02_08  FINAL_Avera UIL NEEWS Analyses 2011" xfId="8" xr:uid="{00000000-0005-0000-0000-00000D000000}"/>
    <cellStyle name="_2009 Budget 5_02_08  FINAL_Avera UIL NEEWS Analyses 2011_Baudino Exhibits" xfId="11312" xr:uid="{00000000-0005-0000-0000-00000E000000}"/>
    <cellStyle name="_2009 Budget 5_02_08  FINAL_Baudino Exhibits" xfId="11313" xr:uid="{00000000-0005-0000-0000-00000F000000}"/>
    <cellStyle name="_2009 Budget 5_02_08  FINAL_Value Line Data Base" xfId="9" xr:uid="{00000000-0005-0000-0000-000010000000}"/>
    <cellStyle name="_Reformatted Cash Flow Consolidation 0706" xfId="10" xr:uid="{00000000-0005-0000-0000-000011000000}"/>
    <cellStyle name="_Reformatted Cash Flow Consolidation 0706_Avera UIL NEEWS Analyses 2011" xfId="11" xr:uid="{00000000-0005-0000-0000-000012000000}"/>
    <cellStyle name="_Reformatted Cash Flow Consolidation 0706_Avera UIL NEEWS Analyses 2011_Baudino Exhibits" xfId="11314" xr:uid="{00000000-0005-0000-0000-000013000000}"/>
    <cellStyle name="_Reformatted Cash Flow Consolidation 0706_Baudino Exhibits" xfId="11315" xr:uid="{00000000-0005-0000-0000-000014000000}"/>
    <cellStyle name="_Reformatted Cash Flow Consolidation 0706_Value Line Data Base" xfId="12" xr:uid="{00000000-0005-0000-0000-000015000000}"/>
    <cellStyle name="_Reformatted Cash Flow Consolidation 0906" xfId="13" xr:uid="{00000000-0005-0000-0000-000016000000}"/>
    <cellStyle name="_Reformatted Cash Flow Consolidation 0906_Avera UIL NEEWS Analyses 2011" xfId="14" xr:uid="{00000000-0005-0000-0000-000017000000}"/>
    <cellStyle name="_Reformatted Cash Flow Consolidation 0906_Avera UIL NEEWS Analyses 2011_Baudino Exhibits" xfId="11316" xr:uid="{00000000-0005-0000-0000-000018000000}"/>
    <cellStyle name="_Reformatted Cash Flow Consolidation 0906_Baudino Exhibits" xfId="11317" xr:uid="{00000000-0005-0000-0000-000019000000}"/>
    <cellStyle name="_Reformatted Cash Flow Consolidation 0906_Value Line Data Base" xfId="15" xr:uid="{00000000-0005-0000-0000-00001A000000}"/>
    <cellStyle name="$ Currency" xfId="194" xr:uid="{00000000-0005-0000-0000-00001B000000}"/>
    <cellStyle name="$ Linked Amount" xfId="195" xr:uid="{00000000-0005-0000-0000-00001C000000}"/>
    <cellStyle name="$Currency x2" xfId="196" xr:uid="{00000000-0005-0000-0000-00001D000000}"/>
    <cellStyle name="$Gas Cost x5" xfId="197" xr:uid="{00000000-0005-0000-0000-00001E000000}"/>
    <cellStyle name="$Gas Cost x5 2" xfId="198" xr:uid="{00000000-0005-0000-0000-00001F000000}"/>
    <cellStyle name="$Gas Cost x5 3" xfId="199" xr:uid="{00000000-0005-0000-0000-000020000000}"/>
    <cellStyle name="$Gas Cost x5 4" xfId="200" xr:uid="{00000000-0005-0000-0000-000021000000}"/>
    <cellStyle name="20% - Accent1 2" xfId="201" xr:uid="{00000000-0005-0000-0000-000022000000}"/>
    <cellStyle name="20% - Accent1 2 2" xfId="202" xr:uid="{00000000-0005-0000-0000-000023000000}"/>
    <cellStyle name="20% - Accent1 2 2 2" xfId="203" xr:uid="{00000000-0005-0000-0000-000024000000}"/>
    <cellStyle name="20% - Accent1 2 2 2 2" xfId="11722" xr:uid="{00000000-0005-0000-0000-000025000000}"/>
    <cellStyle name="20% - Accent1 2 2 3" xfId="11723" xr:uid="{00000000-0005-0000-0000-000026000000}"/>
    <cellStyle name="20% - Accent1 2 3" xfId="204" xr:uid="{00000000-0005-0000-0000-000027000000}"/>
    <cellStyle name="20% - Accent1 2 3 2" xfId="11724" xr:uid="{00000000-0005-0000-0000-000028000000}"/>
    <cellStyle name="20% - Accent1 2 4" xfId="205" xr:uid="{00000000-0005-0000-0000-000029000000}"/>
    <cellStyle name="20% - Accent1 2 4 2" xfId="11725" xr:uid="{00000000-0005-0000-0000-00002A000000}"/>
    <cellStyle name="20% - Accent1 2 5" xfId="11726" xr:uid="{00000000-0005-0000-0000-00002B000000}"/>
    <cellStyle name="20% - Accent1 3" xfId="206" xr:uid="{00000000-0005-0000-0000-00002C000000}"/>
    <cellStyle name="20% - Accent1 3 2" xfId="207" xr:uid="{00000000-0005-0000-0000-00002D000000}"/>
    <cellStyle name="20% - Accent1 3 2 2" xfId="208" xr:uid="{00000000-0005-0000-0000-00002E000000}"/>
    <cellStyle name="20% - Accent1 3 2 2 2" xfId="11727" xr:uid="{00000000-0005-0000-0000-00002F000000}"/>
    <cellStyle name="20% - Accent1 3 2 3" xfId="11728" xr:uid="{00000000-0005-0000-0000-000030000000}"/>
    <cellStyle name="20% - Accent1 3 3" xfId="209" xr:uid="{00000000-0005-0000-0000-000031000000}"/>
    <cellStyle name="20% - Accent1 3 3 2" xfId="11729" xr:uid="{00000000-0005-0000-0000-000032000000}"/>
    <cellStyle name="20% - Accent1 3 4" xfId="11730" xr:uid="{00000000-0005-0000-0000-000033000000}"/>
    <cellStyle name="20% - Accent1 4" xfId="210" xr:uid="{00000000-0005-0000-0000-000034000000}"/>
    <cellStyle name="20% - Accent1 4 2" xfId="211" xr:uid="{00000000-0005-0000-0000-000035000000}"/>
    <cellStyle name="20% - Accent1 4 2 2" xfId="212" xr:uid="{00000000-0005-0000-0000-000036000000}"/>
    <cellStyle name="20% - Accent1 4 2 2 2" xfId="11731" xr:uid="{00000000-0005-0000-0000-000037000000}"/>
    <cellStyle name="20% - Accent1 4 2 3" xfId="11732" xr:uid="{00000000-0005-0000-0000-000038000000}"/>
    <cellStyle name="20% - Accent1 4 3" xfId="213" xr:uid="{00000000-0005-0000-0000-000039000000}"/>
    <cellStyle name="20% - Accent1 4 3 2" xfId="11733" xr:uid="{00000000-0005-0000-0000-00003A000000}"/>
    <cellStyle name="20% - Accent1 4 4" xfId="11734" xr:uid="{00000000-0005-0000-0000-00003B000000}"/>
    <cellStyle name="20% - Accent1 5" xfId="214" xr:uid="{00000000-0005-0000-0000-00003C000000}"/>
    <cellStyle name="20% - Accent1 5 2" xfId="215" xr:uid="{00000000-0005-0000-0000-00003D000000}"/>
    <cellStyle name="20% - Accent1 5 2 2" xfId="216" xr:uid="{00000000-0005-0000-0000-00003E000000}"/>
    <cellStyle name="20% - Accent1 5 2 2 2" xfId="11735" xr:uid="{00000000-0005-0000-0000-00003F000000}"/>
    <cellStyle name="20% - Accent1 5 2 3" xfId="11736" xr:uid="{00000000-0005-0000-0000-000040000000}"/>
    <cellStyle name="20% - Accent1 5 3" xfId="217" xr:uid="{00000000-0005-0000-0000-000041000000}"/>
    <cellStyle name="20% - Accent1 5 3 2" xfId="11737" xr:uid="{00000000-0005-0000-0000-000042000000}"/>
    <cellStyle name="20% - Accent1 5 4" xfId="11738" xr:uid="{00000000-0005-0000-0000-000043000000}"/>
    <cellStyle name="20% - Accent1 6" xfId="218" xr:uid="{00000000-0005-0000-0000-000044000000}"/>
    <cellStyle name="20% - Accent2 2" xfId="219" xr:uid="{00000000-0005-0000-0000-000045000000}"/>
    <cellStyle name="20% - Accent2 2 2" xfId="220" xr:uid="{00000000-0005-0000-0000-000046000000}"/>
    <cellStyle name="20% - Accent2 2 2 2" xfId="221" xr:uid="{00000000-0005-0000-0000-000047000000}"/>
    <cellStyle name="20% - Accent2 2 2 2 2" xfId="11739" xr:uid="{00000000-0005-0000-0000-000048000000}"/>
    <cellStyle name="20% - Accent2 2 2 3" xfId="11740" xr:uid="{00000000-0005-0000-0000-000049000000}"/>
    <cellStyle name="20% - Accent2 2 3" xfId="222" xr:uid="{00000000-0005-0000-0000-00004A000000}"/>
    <cellStyle name="20% - Accent2 2 3 2" xfId="11741" xr:uid="{00000000-0005-0000-0000-00004B000000}"/>
    <cellStyle name="20% - Accent2 2 4" xfId="223" xr:uid="{00000000-0005-0000-0000-00004C000000}"/>
    <cellStyle name="20% - Accent2 2 4 2" xfId="11742" xr:uid="{00000000-0005-0000-0000-00004D000000}"/>
    <cellStyle name="20% - Accent2 2 5" xfId="11743" xr:uid="{00000000-0005-0000-0000-00004E000000}"/>
    <cellStyle name="20% - Accent2 3" xfId="224" xr:uid="{00000000-0005-0000-0000-00004F000000}"/>
    <cellStyle name="20% - Accent2 3 2" xfId="225" xr:uid="{00000000-0005-0000-0000-000050000000}"/>
    <cellStyle name="20% - Accent2 3 2 2" xfId="226" xr:uid="{00000000-0005-0000-0000-000051000000}"/>
    <cellStyle name="20% - Accent2 3 2 2 2" xfId="11744" xr:uid="{00000000-0005-0000-0000-000052000000}"/>
    <cellStyle name="20% - Accent2 3 2 3" xfId="11745" xr:uid="{00000000-0005-0000-0000-000053000000}"/>
    <cellStyle name="20% - Accent2 3 3" xfId="227" xr:uid="{00000000-0005-0000-0000-000054000000}"/>
    <cellStyle name="20% - Accent2 3 3 2" xfId="11746" xr:uid="{00000000-0005-0000-0000-000055000000}"/>
    <cellStyle name="20% - Accent2 3 4" xfId="11747" xr:uid="{00000000-0005-0000-0000-000056000000}"/>
    <cellStyle name="20% - Accent2 4" xfId="228" xr:uid="{00000000-0005-0000-0000-000057000000}"/>
    <cellStyle name="20% - Accent2 4 2" xfId="229" xr:uid="{00000000-0005-0000-0000-000058000000}"/>
    <cellStyle name="20% - Accent2 4 2 2" xfId="230" xr:uid="{00000000-0005-0000-0000-000059000000}"/>
    <cellStyle name="20% - Accent2 4 2 2 2" xfId="11748" xr:uid="{00000000-0005-0000-0000-00005A000000}"/>
    <cellStyle name="20% - Accent2 4 2 3" xfId="11749" xr:uid="{00000000-0005-0000-0000-00005B000000}"/>
    <cellStyle name="20% - Accent2 4 3" xfId="231" xr:uid="{00000000-0005-0000-0000-00005C000000}"/>
    <cellStyle name="20% - Accent2 4 3 2" xfId="11750" xr:uid="{00000000-0005-0000-0000-00005D000000}"/>
    <cellStyle name="20% - Accent2 4 4" xfId="11751" xr:uid="{00000000-0005-0000-0000-00005E000000}"/>
    <cellStyle name="20% - Accent2 5" xfId="232" xr:uid="{00000000-0005-0000-0000-00005F000000}"/>
    <cellStyle name="20% - Accent2 5 2" xfId="233" xr:uid="{00000000-0005-0000-0000-000060000000}"/>
    <cellStyle name="20% - Accent2 5 2 2" xfId="234" xr:uid="{00000000-0005-0000-0000-000061000000}"/>
    <cellStyle name="20% - Accent2 5 2 2 2" xfId="11752" xr:uid="{00000000-0005-0000-0000-000062000000}"/>
    <cellStyle name="20% - Accent2 5 2 3" xfId="11753" xr:uid="{00000000-0005-0000-0000-000063000000}"/>
    <cellStyle name="20% - Accent2 5 3" xfId="235" xr:uid="{00000000-0005-0000-0000-000064000000}"/>
    <cellStyle name="20% - Accent2 5 3 2" xfId="11754" xr:uid="{00000000-0005-0000-0000-000065000000}"/>
    <cellStyle name="20% - Accent2 5 4" xfId="11755" xr:uid="{00000000-0005-0000-0000-000066000000}"/>
    <cellStyle name="20% - Accent2 6" xfId="236" xr:uid="{00000000-0005-0000-0000-000067000000}"/>
    <cellStyle name="20% - Accent3 2" xfId="237" xr:uid="{00000000-0005-0000-0000-000068000000}"/>
    <cellStyle name="20% - Accent3 2 2" xfId="238" xr:uid="{00000000-0005-0000-0000-000069000000}"/>
    <cellStyle name="20% - Accent3 2 2 2" xfId="239" xr:uid="{00000000-0005-0000-0000-00006A000000}"/>
    <cellStyle name="20% - Accent3 2 2 2 2" xfId="11756" xr:uid="{00000000-0005-0000-0000-00006B000000}"/>
    <cellStyle name="20% - Accent3 2 2 3" xfId="11757" xr:uid="{00000000-0005-0000-0000-00006C000000}"/>
    <cellStyle name="20% - Accent3 2 3" xfId="240" xr:uid="{00000000-0005-0000-0000-00006D000000}"/>
    <cellStyle name="20% - Accent3 2 3 2" xfId="11758" xr:uid="{00000000-0005-0000-0000-00006E000000}"/>
    <cellStyle name="20% - Accent3 2 4" xfId="241" xr:uid="{00000000-0005-0000-0000-00006F000000}"/>
    <cellStyle name="20% - Accent3 2 4 2" xfId="11759" xr:uid="{00000000-0005-0000-0000-000070000000}"/>
    <cellStyle name="20% - Accent3 2 5" xfId="11760" xr:uid="{00000000-0005-0000-0000-000071000000}"/>
    <cellStyle name="20% - Accent3 3" xfId="242" xr:uid="{00000000-0005-0000-0000-000072000000}"/>
    <cellStyle name="20% - Accent3 3 2" xfId="243" xr:uid="{00000000-0005-0000-0000-000073000000}"/>
    <cellStyle name="20% - Accent3 3 2 2" xfId="244" xr:uid="{00000000-0005-0000-0000-000074000000}"/>
    <cellStyle name="20% - Accent3 3 2 2 2" xfId="11761" xr:uid="{00000000-0005-0000-0000-000075000000}"/>
    <cellStyle name="20% - Accent3 3 2 3" xfId="11762" xr:uid="{00000000-0005-0000-0000-000076000000}"/>
    <cellStyle name="20% - Accent3 3 3" xfId="245" xr:uid="{00000000-0005-0000-0000-000077000000}"/>
    <cellStyle name="20% - Accent3 3 3 2" xfId="11763" xr:uid="{00000000-0005-0000-0000-000078000000}"/>
    <cellStyle name="20% - Accent3 3 4" xfId="11764" xr:uid="{00000000-0005-0000-0000-000079000000}"/>
    <cellStyle name="20% - Accent3 4" xfId="246" xr:uid="{00000000-0005-0000-0000-00007A000000}"/>
    <cellStyle name="20% - Accent3 4 2" xfId="247" xr:uid="{00000000-0005-0000-0000-00007B000000}"/>
    <cellStyle name="20% - Accent3 4 2 2" xfId="248" xr:uid="{00000000-0005-0000-0000-00007C000000}"/>
    <cellStyle name="20% - Accent3 4 2 2 2" xfId="11765" xr:uid="{00000000-0005-0000-0000-00007D000000}"/>
    <cellStyle name="20% - Accent3 4 2 3" xfId="11766" xr:uid="{00000000-0005-0000-0000-00007E000000}"/>
    <cellStyle name="20% - Accent3 4 3" xfId="249" xr:uid="{00000000-0005-0000-0000-00007F000000}"/>
    <cellStyle name="20% - Accent3 4 3 2" xfId="11767" xr:uid="{00000000-0005-0000-0000-000080000000}"/>
    <cellStyle name="20% - Accent3 4 4" xfId="11768" xr:uid="{00000000-0005-0000-0000-000081000000}"/>
    <cellStyle name="20% - Accent3 5" xfId="250" xr:uid="{00000000-0005-0000-0000-000082000000}"/>
    <cellStyle name="20% - Accent3 5 2" xfId="251" xr:uid="{00000000-0005-0000-0000-000083000000}"/>
    <cellStyle name="20% - Accent3 5 2 2" xfId="252" xr:uid="{00000000-0005-0000-0000-000084000000}"/>
    <cellStyle name="20% - Accent3 5 2 2 2" xfId="11769" xr:uid="{00000000-0005-0000-0000-000085000000}"/>
    <cellStyle name="20% - Accent3 5 2 3" xfId="11770" xr:uid="{00000000-0005-0000-0000-000086000000}"/>
    <cellStyle name="20% - Accent3 5 3" xfId="253" xr:uid="{00000000-0005-0000-0000-000087000000}"/>
    <cellStyle name="20% - Accent3 5 3 2" xfId="11771" xr:uid="{00000000-0005-0000-0000-000088000000}"/>
    <cellStyle name="20% - Accent3 5 4" xfId="11772" xr:uid="{00000000-0005-0000-0000-000089000000}"/>
    <cellStyle name="20% - Accent3 6" xfId="254" xr:uid="{00000000-0005-0000-0000-00008A000000}"/>
    <cellStyle name="20% - Accent4 2" xfId="255" xr:uid="{00000000-0005-0000-0000-00008B000000}"/>
    <cellStyle name="20% - Accent4 2 2" xfId="256" xr:uid="{00000000-0005-0000-0000-00008C000000}"/>
    <cellStyle name="20% - Accent4 2 2 2" xfId="257" xr:uid="{00000000-0005-0000-0000-00008D000000}"/>
    <cellStyle name="20% - Accent4 2 2 2 2" xfId="11773" xr:uid="{00000000-0005-0000-0000-00008E000000}"/>
    <cellStyle name="20% - Accent4 2 2 3" xfId="11774" xr:uid="{00000000-0005-0000-0000-00008F000000}"/>
    <cellStyle name="20% - Accent4 2 3" xfId="258" xr:uid="{00000000-0005-0000-0000-000090000000}"/>
    <cellStyle name="20% - Accent4 2 3 2" xfId="11775" xr:uid="{00000000-0005-0000-0000-000091000000}"/>
    <cellStyle name="20% - Accent4 2 4" xfId="259" xr:uid="{00000000-0005-0000-0000-000092000000}"/>
    <cellStyle name="20% - Accent4 2 4 2" xfId="11776" xr:uid="{00000000-0005-0000-0000-000093000000}"/>
    <cellStyle name="20% - Accent4 2 5" xfId="11777" xr:uid="{00000000-0005-0000-0000-000094000000}"/>
    <cellStyle name="20% - Accent4 3" xfId="260" xr:uid="{00000000-0005-0000-0000-000095000000}"/>
    <cellStyle name="20% - Accent4 3 2" xfId="261" xr:uid="{00000000-0005-0000-0000-000096000000}"/>
    <cellStyle name="20% - Accent4 3 2 2" xfId="262" xr:uid="{00000000-0005-0000-0000-000097000000}"/>
    <cellStyle name="20% - Accent4 3 2 2 2" xfId="11778" xr:uid="{00000000-0005-0000-0000-000098000000}"/>
    <cellStyle name="20% - Accent4 3 2 3" xfId="11779" xr:uid="{00000000-0005-0000-0000-000099000000}"/>
    <cellStyle name="20% - Accent4 3 3" xfId="263" xr:uid="{00000000-0005-0000-0000-00009A000000}"/>
    <cellStyle name="20% - Accent4 3 3 2" xfId="11780" xr:uid="{00000000-0005-0000-0000-00009B000000}"/>
    <cellStyle name="20% - Accent4 3 4" xfId="11781" xr:uid="{00000000-0005-0000-0000-00009C000000}"/>
    <cellStyle name="20% - Accent4 4" xfId="264" xr:uid="{00000000-0005-0000-0000-00009D000000}"/>
    <cellStyle name="20% - Accent4 4 2" xfId="265" xr:uid="{00000000-0005-0000-0000-00009E000000}"/>
    <cellStyle name="20% - Accent4 4 2 2" xfId="266" xr:uid="{00000000-0005-0000-0000-00009F000000}"/>
    <cellStyle name="20% - Accent4 4 2 2 2" xfId="11782" xr:uid="{00000000-0005-0000-0000-0000A0000000}"/>
    <cellStyle name="20% - Accent4 4 2 3" xfId="11783" xr:uid="{00000000-0005-0000-0000-0000A1000000}"/>
    <cellStyle name="20% - Accent4 4 3" xfId="267" xr:uid="{00000000-0005-0000-0000-0000A2000000}"/>
    <cellStyle name="20% - Accent4 4 3 2" xfId="11784" xr:uid="{00000000-0005-0000-0000-0000A3000000}"/>
    <cellStyle name="20% - Accent4 4 4" xfId="11785" xr:uid="{00000000-0005-0000-0000-0000A4000000}"/>
    <cellStyle name="20% - Accent4 5" xfId="268" xr:uid="{00000000-0005-0000-0000-0000A5000000}"/>
    <cellStyle name="20% - Accent4 5 2" xfId="269" xr:uid="{00000000-0005-0000-0000-0000A6000000}"/>
    <cellStyle name="20% - Accent4 5 2 2" xfId="270" xr:uid="{00000000-0005-0000-0000-0000A7000000}"/>
    <cellStyle name="20% - Accent4 5 2 2 2" xfId="11786" xr:uid="{00000000-0005-0000-0000-0000A8000000}"/>
    <cellStyle name="20% - Accent4 5 2 3" xfId="11787" xr:uid="{00000000-0005-0000-0000-0000A9000000}"/>
    <cellStyle name="20% - Accent4 5 3" xfId="271" xr:uid="{00000000-0005-0000-0000-0000AA000000}"/>
    <cellStyle name="20% - Accent4 5 3 2" xfId="11788" xr:uid="{00000000-0005-0000-0000-0000AB000000}"/>
    <cellStyle name="20% - Accent4 5 4" xfId="11789" xr:uid="{00000000-0005-0000-0000-0000AC000000}"/>
    <cellStyle name="20% - Accent4 6" xfId="272" xr:uid="{00000000-0005-0000-0000-0000AD000000}"/>
    <cellStyle name="20% - Accent5 2" xfId="273" xr:uid="{00000000-0005-0000-0000-0000AE000000}"/>
    <cellStyle name="20% - Accent5 2 2" xfId="274" xr:uid="{00000000-0005-0000-0000-0000AF000000}"/>
    <cellStyle name="20% - Accent5 2 2 2" xfId="275" xr:uid="{00000000-0005-0000-0000-0000B0000000}"/>
    <cellStyle name="20% - Accent5 2 2 2 2" xfId="11790" xr:uid="{00000000-0005-0000-0000-0000B1000000}"/>
    <cellStyle name="20% - Accent5 2 2 3" xfId="11791" xr:uid="{00000000-0005-0000-0000-0000B2000000}"/>
    <cellStyle name="20% - Accent5 2 3" xfId="276" xr:uid="{00000000-0005-0000-0000-0000B3000000}"/>
    <cellStyle name="20% - Accent5 2 3 2" xfId="11792" xr:uid="{00000000-0005-0000-0000-0000B4000000}"/>
    <cellStyle name="20% - Accent5 2 4" xfId="277" xr:uid="{00000000-0005-0000-0000-0000B5000000}"/>
    <cellStyle name="20% - Accent5 2 4 2" xfId="11793" xr:uid="{00000000-0005-0000-0000-0000B6000000}"/>
    <cellStyle name="20% - Accent5 2 5" xfId="11794" xr:uid="{00000000-0005-0000-0000-0000B7000000}"/>
    <cellStyle name="20% - Accent5 3" xfId="278" xr:uid="{00000000-0005-0000-0000-0000B8000000}"/>
    <cellStyle name="20% - Accent5 3 2" xfId="279" xr:uid="{00000000-0005-0000-0000-0000B9000000}"/>
    <cellStyle name="20% - Accent5 3 2 2" xfId="280" xr:uid="{00000000-0005-0000-0000-0000BA000000}"/>
    <cellStyle name="20% - Accent5 3 2 2 2" xfId="11795" xr:uid="{00000000-0005-0000-0000-0000BB000000}"/>
    <cellStyle name="20% - Accent5 3 2 3" xfId="11796" xr:uid="{00000000-0005-0000-0000-0000BC000000}"/>
    <cellStyle name="20% - Accent5 3 3" xfId="281" xr:uid="{00000000-0005-0000-0000-0000BD000000}"/>
    <cellStyle name="20% - Accent5 3 3 2" xfId="11797" xr:uid="{00000000-0005-0000-0000-0000BE000000}"/>
    <cellStyle name="20% - Accent5 3 4" xfId="11798" xr:uid="{00000000-0005-0000-0000-0000BF000000}"/>
    <cellStyle name="20% - Accent5 4" xfId="282" xr:uid="{00000000-0005-0000-0000-0000C0000000}"/>
    <cellStyle name="20% - Accent5 4 2" xfId="283" xr:uid="{00000000-0005-0000-0000-0000C1000000}"/>
    <cellStyle name="20% - Accent5 4 2 2" xfId="284" xr:uid="{00000000-0005-0000-0000-0000C2000000}"/>
    <cellStyle name="20% - Accent5 4 2 2 2" xfId="11799" xr:uid="{00000000-0005-0000-0000-0000C3000000}"/>
    <cellStyle name="20% - Accent5 4 2 3" xfId="11800" xr:uid="{00000000-0005-0000-0000-0000C4000000}"/>
    <cellStyle name="20% - Accent5 4 3" xfId="285" xr:uid="{00000000-0005-0000-0000-0000C5000000}"/>
    <cellStyle name="20% - Accent5 4 3 2" xfId="11801" xr:uid="{00000000-0005-0000-0000-0000C6000000}"/>
    <cellStyle name="20% - Accent5 4 4" xfId="11802" xr:uid="{00000000-0005-0000-0000-0000C7000000}"/>
    <cellStyle name="20% - Accent5 5" xfId="286" xr:uid="{00000000-0005-0000-0000-0000C8000000}"/>
    <cellStyle name="20% - Accent5 5 2" xfId="287" xr:uid="{00000000-0005-0000-0000-0000C9000000}"/>
    <cellStyle name="20% - Accent5 5 2 2" xfId="288" xr:uid="{00000000-0005-0000-0000-0000CA000000}"/>
    <cellStyle name="20% - Accent5 5 2 2 2" xfId="11803" xr:uid="{00000000-0005-0000-0000-0000CB000000}"/>
    <cellStyle name="20% - Accent5 5 2 3" xfId="11804" xr:uid="{00000000-0005-0000-0000-0000CC000000}"/>
    <cellStyle name="20% - Accent5 5 3" xfId="289" xr:uid="{00000000-0005-0000-0000-0000CD000000}"/>
    <cellStyle name="20% - Accent5 5 3 2" xfId="11805" xr:uid="{00000000-0005-0000-0000-0000CE000000}"/>
    <cellStyle name="20% - Accent5 5 4" xfId="11806" xr:uid="{00000000-0005-0000-0000-0000CF000000}"/>
    <cellStyle name="20% - Accent5 6" xfId="290" xr:uid="{00000000-0005-0000-0000-0000D0000000}"/>
    <cellStyle name="20% - Accent6 2" xfId="291" xr:uid="{00000000-0005-0000-0000-0000D1000000}"/>
    <cellStyle name="20% - Accent6 2 2" xfId="292" xr:uid="{00000000-0005-0000-0000-0000D2000000}"/>
    <cellStyle name="20% - Accent6 2 2 2" xfId="293" xr:uid="{00000000-0005-0000-0000-0000D3000000}"/>
    <cellStyle name="20% - Accent6 2 2 2 2" xfId="11807" xr:uid="{00000000-0005-0000-0000-0000D4000000}"/>
    <cellStyle name="20% - Accent6 2 2 3" xfId="11808" xr:uid="{00000000-0005-0000-0000-0000D5000000}"/>
    <cellStyle name="20% - Accent6 2 3" xfId="294" xr:uid="{00000000-0005-0000-0000-0000D6000000}"/>
    <cellStyle name="20% - Accent6 2 3 2" xfId="11809" xr:uid="{00000000-0005-0000-0000-0000D7000000}"/>
    <cellStyle name="20% - Accent6 2 4" xfId="295" xr:uid="{00000000-0005-0000-0000-0000D8000000}"/>
    <cellStyle name="20% - Accent6 2 4 2" xfId="11810" xr:uid="{00000000-0005-0000-0000-0000D9000000}"/>
    <cellStyle name="20% - Accent6 2 5" xfId="11811" xr:uid="{00000000-0005-0000-0000-0000DA000000}"/>
    <cellStyle name="20% - Accent6 3" xfId="296" xr:uid="{00000000-0005-0000-0000-0000DB000000}"/>
    <cellStyle name="20% - Accent6 3 2" xfId="297" xr:uid="{00000000-0005-0000-0000-0000DC000000}"/>
    <cellStyle name="20% - Accent6 3 2 2" xfId="298" xr:uid="{00000000-0005-0000-0000-0000DD000000}"/>
    <cellStyle name="20% - Accent6 3 2 2 2" xfId="11812" xr:uid="{00000000-0005-0000-0000-0000DE000000}"/>
    <cellStyle name="20% - Accent6 3 2 3" xfId="11813" xr:uid="{00000000-0005-0000-0000-0000DF000000}"/>
    <cellStyle name="20% - Accent6 3 3" xfId="299" xr:uid="{00000000-0005-0000-0000-0000E0000000}"/>
    <cellStyle name="20% - Accent6 3 3 2" xfId="11814" xr:uid="{00000000-0005-0000-0000-0000E1000000}"/>
    <cellStyle name="20% - Accent6 3 4" xfId="11815" xr:uid="{00000000-0005-0000-0000-0000E2000000}"/>
    <cellStyle name="20% - Accent6 4" xfId="300" xr:uid="{00000000-0005-0000-0000-0000E3000000}"/>
    <cellStyle name="20% - Accent6 4 2" xfId="301" xr:uid="{00000000-0005-0000-0000-0000E4000000}"/>
    <cellStyle name="20% - Accent6 4 2 2" xfId="302" xr:uid="{00000000-0005-0000-0000-0000E5000000}"/>
    <cellStyle name="20% - Accent6 4 2 2 2" xfId="11816" xr:uid="{00000000-0005-0000-0000-0000E6000000}"/>
    <cellStyle name="20% - Accent6 4 2 3" xfId="11817" xr:uid="{00000000-0005-0000-0000-0000E7000000}"/>
    <cellStyle name="20% - Accent6 4 3" xfId="303" xr:uid="{00000000-0005-0000-0000-0000E8000000}"/>
    <cellStyle name="20% - Accent6 4 3 2" xfId="11818" xr:uid="{00000000-0005-0000-0000-0000E9000000}"/>
    <cellStyle name="20% - Accent6 4 4" xfId="11819" xr:uid="{00000000-0005-0000-0000-0000EA000000}"/>
    <cellStyle name="20% - Accent6 5" xfId="304" xr:uid="{00000000-0005-0000-0000-0000EB000000}"/>
    <cellStyle name="20% - Accent6 5 2" xfId="305" xr:uid="{00000000-0005-0000-0000-0000EC000000}"/>
    <cellStyle name="20% - Accent6 5 2 2" xfId="306" xr:uid="{00000000-0005-0000-0000-0000ED000000}"/>
    <cellStyle name="20% - Accent6 5 2 2 2" xfId="11820" xr:uid="{00000000-0005-0000-0000-0000EE000000}"/>
    <cellStyle name="20% - Accent6 5 2 3" xfId="11821" xr:uid="{00000000-0005-0000-0000-0000EF000000}"/>
    <cellStyle name="20% - Accent6 5 3" xfId="307" xr:uid="{00000000-0005-0000-0000-0000F0000000}"/>
    <cellStyle name="20% - Accent6 5 3 2" xfId="11822" xr:uid="{00000000-0005-0000-0000-0000F1000000}"/>
    <cellStyle name="20% - Accent6 5 4" xfId="11823" xr:uid="{00000000-0005-0000-0000-0000F2000000}"/>
    <cellStyle name="20% - Accent6 6" xfId="308" xr:uid="{00000000-0005-0000-0000-0000F3000000}"/>
    <cellStyle name="40% - Accent1 2" xfId="309" xr:uid="{00000000-0005-0000-0000-0000F4000000}"/>
    <cellStyle name="40% - Accent1 2 2" xfId="310" xr:uid="{00000000-0005-0000-0000-0000F5000000}"/>
    <cellStyle name="40% - Accent1 2 2 2" xfId="311" xr:uid="{00000000-0005-0000-0000-0000F6000000}"/>
    <cellStyle name="40% - Accent1 2 2 2 2" xfId="11824" xr:uid="{00000000-0005-0000-0000-0000F7000000}"/>
    <cellStyle name="40% - Accent1 2 2 3" xfId="11825" xr:uid="{00000000-0005-0000-0000-0000F8000000}"/>
    <cellStyle name="40% - Accent1 2 3" xfId="312" xr:uid="{00000000-0005-0000-0000-0000F9000000}"/>
    <cellStyle name="40% - Accent1 2 3 2" xfId="11826" xr:uid="{00000000-0005-0000-0000-0000FA000000}"/>
    <cellStyle name="40% - Accent1 2 4" xfId="313" xr:uid="{00000000-0005-0000-0000-0000FB000000}"/>
    <cellStyle name="40% - Accent1 2 4 2" xfId="11827" xr:uid="{00000000-0005-0000-0000-0000FC000000}"/>
    <cellStyle name="40% - Accent1 2 5" xfId="11828" xr:uid="{00000000-0005-0000-0000-0000FD000000}"/>
    <cellStyle name="40% - Accent1 3" xfId="314" xr:uid="{00000000-0005-0000-0000-0000FE000000}"/>
    <cellStyle name="40% - Accent1 3 2" xfId="315" xr:uid="{00000000-0005-0000-0000-0000FF000000}"/>
    <cellStyle name="40% - Accent1 3 2 2" xfId="316" xr:uid="{00000000-0005-0000-0000-000000010000}"/>
    <cellStyle name="40% - Accent1 3 2 2 2" xfId="11829" xr:uid="{00000000-0005-0000-0000-000001010000}"/>
    <cellStyle name="40% - Accent1 3 2 3" xfId="11830" xr:uid="{00000000-0005-0000-0000-000002010000}"/>
    <cellStyle name="40% - Accent1 3 3" xfId="317" xr:uid="{00000000-0005-0000-0000-000003010000}"/>
    <cellStyle name="40% - Accent1 3 3 2" xfId="11831" xr:uid="{00000000-0005-0000-0000-000004010000}"/>
    <cellStyle name="40% - Accent1 3 4" xfId="11832" xr:uid="{00000000-0005-0000-0000-000005010000}"/>
    <cellStyle name="40% - Accent1 4" xfId="318" xr:uid="{00000000-0005-0000-0000-000006010000}"/>
    <cellStyle name="40% - Accent1 4 2" xfId="319" xr:uid="{00000000-0005-0000-0000-000007010000}"/>
    <cellStyle name="40% - Accent1 4 2 2" xfId="320" xr:uid="{00000000-0005-0000-0000-000008010000}"/>
    <cellStyle name="40% - Accent1 4 2 2 2" xfId="11833" xr:uid="{00000000-0005-0000-0000-000009010000}"/>
    <cellStyle name="40% - Accent1 4 2 3" xfId="11834" xr:uid="{00000000-0005-0000-0000-00000A010000}"/>
    <cellStyle name="40% - Accent1 4 3" xfId="321" xr:uid="{00000000-0005-0000-0000-00000B010000}"/>
    <cellStyle name="40% - Accent1 4 3 2" xfId="11835" xr:uid="{00000000-0005-0000-0000-00000C010000}"/>
    <cellStyle name="40% - Accent1 4 4" xfId="11836" xr:uid="{00000000-0005-0000-0000-00000D010000}"/>
    <cellStyle name="40% - Accent1 5" xfId="322" xr:uid="{00000000-0005-0000-0000-00000E010000}"/>
    <cellStyle name="40% - Accent1 5 2" xfId="323" xr:uid="{00000000-0005-0000-0000-00000F010000}"/>
    <cellStyle name="40% - Accent1 5 2 2" xfId="324" xr:uid="{00000000-0005-0000-0000-000010010000}"/>
    <cellStyle name="40% - Accent1 5 2 2 2" xfId="11837" xr:uid="{00000000-0005-0000-0000-000011010000}"/>
    <cellStyle name="40% - Accent1 5 2 3" xfId="11838" xr:uid="{00000000-0005-0000-0000-000012010000}"/>
    <cellStyle name="40% - Accent1 5 3" xfId="325" xr:uid="{00000000-0005-0000-0000-000013010000}"/>
    <cellStyle name="40% - Accent1 5 3 2" xfId="11839" xr:uid="{00000000-0005-0000-0000-000014010000}"/>
    <cellStyle name="40% - Accent1 5 4" xfId="11840" xr:uid="{00000000-0005-0000-0000-000015010000}"/>
    <cellStyle name="40% - Accent1 6" xfId="326" xr:uid="{00000000-0005-0000-0000-000016010000}"/>
    <cellStyle name="40% - Accent2 2" xfId="327" xr:uid="{00000000-0005-0000-0000-000017010000}"/>
    <cellStyle name="40% - Accent2 2 2" xfId="328" xr:uid="{00000000-0005-0000-0000-000018010000}"/>
    <cellStyle name="40% - Accent2 2 2 2" xfId="329" xr:uid="{00000000-0005-0000-0000-000019010000}"/>
    <cellStyle name="40% - Accent2 2 2 2 2" xfId="11841" xr:uid="{00000000-0005-0000-0000-00001A010000}"/>
    <cellStyle name="40% - Accent2 2 2 3" xfId="11842" xr:uid="{00000000-0005-0000-0000-00001B010000}"/>
    <cellStyle name="40% - Accent2 2 3" xfId="330" xr:uid="{00000000-0005-0000-0000-00001C010000}"/>
    <cellStyle name="40% - Accent2 2 3 2" xfId="11843" xr:uid="{00000000-0005-0000-0000-00001D010000}"/>
    <cellStyle name="40% - Accent2 2 4" xfId="331" xr:uid="{00000000-0005-0000-0000-00001E010000}"/>
    <cellStyle name="40% - Accent2 2 4 2" xfId="11844" xr:uid="{00000000-0005-0000-0000-00001F010000}"/>
    <cellStyle name="40% - Accent2 2 5" xfId="11845" xr:uid="{00000000-0005-0000-0000-000020010000}"/>
    <cellStyle name="40% - Accent2 3" xfId="332" xr:uid="{00000000-0005-0000-0000-000021010000}"/>
    <cellStyle name="40% - Accent2 3 2" xfId="333" xr:uid="{00000000-0005-0000-0000-000022010000}"/>
    <cellStyle name="40% - Accent2 3 2 2" xfId="334" xr:uid="{00000000-0005-0000-0000-000023010000}"/>
    <cellStyle name="40% - Accent2 3 2 2 2" xfId="11846" xr:uid="{00000000-0005-0000-0000-000024010000}"/>
    <cellStyle name="40% - Accent2 3 2 3" xfId="11847" xr:uid="{00000000-0005-0000-0000-000025010000}"/>
    <cellStyle name="40% - Accent2 3 3" xfId="335" xr:uid="{00000000-0005-0000-0000-000026010000}"/>
    <cellStyle name="40% - Accent2 3 3 2" xfId="11848" xr:uid="{00000000-0005-0000-0000-000027010000}"/>
    <cellStyle name="40% - Accent2 3 4" xfId="11849" xr:uid="{00000000-0005-0000-0000-000028010000}"/>
    <cellStyle name="40% - Accent2 4" xfId="336" xr:uid="{00000000-0005-0000-0000-000029010000}"/>
    <cellStyle name="40% - Accent2 4 2" xfId="337" xr:uid="{00000000-0005-0000-0000-00002A010000}"/>
    <cellStyle name="40% - Accent2 4 2 2" xfId="338" xr:uid="{00000000-0005-0000-0000-00002B010000}"/>
    <cellStyle name="40% - Accent2 4 2 2 2" xfId="11850" xr:uid="{00000000-0005-0000-0000-00002C010000}"/>
    <cellStyle name="40% - Accent2 4 2 3" xfId="11851" xr:uid="{00000000-0005-0000-0000-00002D010000}"/>
    <cellStyle name="40% - Accent2 4 3" xfId="339" xr:uid="{00000000-0005-0000-0000-00002E010000}"/>
    <cellStyle name="40% - Accent2 4 3 2" xfId="11852" xr:uid="{00000000-0005-0000-0000-00002F010000}"/>
    <cellStyle name="40% - Accent2 4 4" xfId="11853" xr:uid="{00000000-0005-0000-0000-000030010000}"/>
    <cellStyle name="40% - Accent2 5" xfId="340" xr:uid="{00000000-0005-0000-0000-000031010000}"/>
    <cellStyle name="40% - Accent2 5 2" xfId="341" xr:uid="{00000000-0005-0000-0000-000032010000}"/>
    <cellStyle name="40% - Accent2 5 2 2" xfId="342" xr:uid="{00000000-0005-0000-0000-000033010000}"/>
    <cellStyle name="40% - Accent2 5 2 2 2" xfId="11854" xr:uid="{00000000-0005-0000-0000-000034010000}"/>
    <cellStyle name="40% - Accent2 5 2 3" xfId="11855" xr:uid="{00000000-0005-0000-0000-000035010000}"/>
    <cellStyle name="40% - Accent2 5 3" xfId="343" xr:uid="{00000000-0005-0000-0000-000036010000}"/>
    <cellStyle name="40% - Accent2 5 3 2" xfId="11856" xr:uid="{00000000-0005-0000-0000-000037010000}"/>
    <cellStyle name="40% - Accent2 5 4" xfId="11857" xr:uid="{00000000-0005-0000-0000-000038010000}"/>
    <cellStyle name="40% - Accent2 6" xfId="344" xr:uid="{00000000-0005-0000-0000-000039010000}"/>
    <cellStyle name="40% - Accent3 2" xfId="345" xr:uid="{00000000-0005-0000-0000-00003A010000}"/>
    <cellStyle name="40% - Accent3 2 2" xfId="346" xr:uid="{00000000-0005-0000-0000-00003B010000}"/>
    <cellStyle name="40% - Accent3 2 2 2" xfId="347" xr:uid="{00000000-0005-0000-0000-00003C010000}"/>
    <cellStyle name="40% - Accent3 2 2 2 2" xfId="11858" xr:uid="{00000000-0005-0000-0000-00003D010000}"/>
    <cellStyle name="40% - Accent3 2 2 3" xfId="11859" xr:uid="{00000000-0005-0000-0000-00003E010000}"/>
    <cellStyle name="40% - Accent3 2 3" xfId="348" xr:uid="{00000000-0005-0000-0000-00003F010000}"/>
    <cellStyle name="40% - Accent3 2 3 2" xfId="11860" xr:uid="{00000000-0005-0000-0000-000040010000}"/>
    <cellStyle name="40% - Accent3 2 4" xfId="349" xr:uid="{00000000-0005-0000-0000-000041010000}"/>
    <cellStyle name="40% - Accent3 2 4 2" xfId="11861" xr:uid="{00000000-0005-0000-0000-000042010000}"/>
    <cellStyle name="40% - Accent3 2 5" xfId="11862" xr:uid="{00000000-0005-0000-0000-000043010000}"/>
    <cellStyle name="40% - Accent3 3" xfId="350" xr:uid="{00000000-0005-0000-0000-000044010000}"/>
    <cellStyle name="40% - Accent3 3 2" xfId="351" xr:uid="{00000000-0005-0000-0000-000045010000}"/>
    <cellStyle name="40% - Accent3 3 2 2" xfId="352" xr:uid="{00000000-0005-0000-0000-000046010000}"/>
    <cellStyle name="40% - Accent3 3 2 2 2" xfId="11863" xr:uid="{00000000-0005-0000-0000-000047010000}"/>
    <cellStyle name="40% - Accent3 3 2 3" xfId="11864" xr:uid="{00000000-0005-0000-0000-000048010000}"/>
    <cellStyle name="40% - Accent3 3 3" xfId="353" xr:uid="{00000000-0005-0000-0000-000049010000}"/>
    <cellStyle name="40% - Accent3 3 3 2" xfId="11865" xr:uid="{00000000-0005-0000-0000-00004A010000}"/>
    <cellStyle name="40% - Accent3 3 4" xfId="11866" xr:uid="{00000000-0005-0000-0000-00004B010000}"/>
    <cellStyle name="40% - Accent3 4" xfId="354" xr:uid="{00000000-0005-0000-0000-00004C010000}"/>
    <cellStyle name="40% - Accent3 4 2" xfId="355" xr:uid="{00000000-0005-0000-0000-00004D010000}"/>
    <cellStyle name="40% - Accent3 4 2 2" xfId="356" xr:uid="{00000000-0005-0000-0000-00004E010000}"/>
    <cellStyle name="40% - Accent3 4 2 2 2" xfId="11867" xr:uid="{00000000-0005-0000-0000-00004F010000}"/>
    <cellStyle name="40% - Accent3 4 2 3" xfId="11868" xr:uid="{00000000-0005-0000-0000-000050010000}"/>
    <cellStyle name="40% - Accent3 4 3" xfId="357" xr:uid="{00000000-0005-0000-0000-000051010000}"/>
    <cellStyle name="40% - Accent3 4 3 2" xfId="11869" xr:uid="{00000000-0005-0000-0000-000052010000}"/>
    <cellStyle name="40% - Accent3 4 4" xfId="11870" xr:uid="{00000000-0005-0000-0000-000053010000}"/>
    <cellStyle name="40% - Accent3 5" xfId="358" xr:uid="{00000000-0005-0000-0000-000054010000}"/>
    <cellStyle name="40% - Accent3 5 2" xfId="359" xr:uid="{00000000-0005-0000-0000-000055010000}"/>
    <cellStyle name="40% - Accent3 5 2 2" xfId="360" xr:uid="{00000000-0005-0000-0000-000056010000}"/>
    <cellStyle name="40% - Accent3 5 2 2 2" xfId="11871" xr:uid="{00000000-0005-0000-0000-000057010000}"/>
    <cellStyle name="40% - Accent3 5 2 3" xfId="11872" xr:uid="{00000000-0005-0000-0000-000058010000}"/>
    <cellStyle name="40% - Accent3 5 3" xfId="361" xr:uid="{00000000-0005-0000-0000-000059010000}"/>
    <cellStyle name="40% - Accent3 5 3 2" xfId="11873" xr:uid="{00000000-0005-0000-0000-00005A010000}"/>
    <cellStyle name="40% - Accent3 5 4" xfId="11874" xr:uid="{00000000-0005-0000-0000-00005B010000}"/>
    <cellStyle name="40% - Accent3 6" xfId="362" xr:uid="{00000000-0005-0000-0000-00005C010000}"/>
    <cellStyle name="40% - Accent4 2" xfId="363" xr:uid="{00000000-0005-0000-0000-00005D010000}"/>
    <cellStyle name="40% - Accent4 2 2" xfId="364" xr:uid="{00000000-0005-0000-0000-00005E010000}"/>
    <cellStyle name="40% - Accent4 2 2 2" xfId="365" xr:uid="{00000000-0005-0000-0000-00005F010000}"/>
    <cellStyle name="40% - Accent4 2 2 2 2" xfId="11875" xr:uid="{00000000-0005-0000-0000-000060010000}"/>
    <cellStyle name="40% - Accent4 2 2 3" xfId="11876" xr:uid="{00000000-0005-0000-0000-000061010000}"/>
    <cellStyle name="40% - Accent4 2 3" xfId="366" xr:uid="{00000000-0005-0000-0000-000062010000}"/>
    <cellStyle name="40% - Accent4 2 3 2" xfId="11877" xr:uid="{00000000-0005-0000-0000-000063010000}"/>
    <cellStyle name="40% - Accent4 2 4" xfId="367" xr:uid="{00000000-0005-0000-0000-000064010000}"/>
    <cellStyle name="40% - Accent4 2 4 2" xfId="11878" xr:uid="{00000000-0005-0000-0000-000065010000}"/>
    <cellStyle name="40% - Accent4 2 5" xfId="11879" xr:uid="{00000000-0005-0000-0000-000066010000}"/>
    <cellStyle name="40% - Accent4 3" xfId="368" xr:uid="{00000000-0005-0000-0000-000067010000}"/>
    <cellStyle name="40% - Accent4 3 2" xfId="369" xr:uid="{00000000-0005-0000-0000-000068010000}"/>
    <cellStyle name="40% - Accent4 3 2 2" xfId="370" xr:uid="{00000000-0005-0000-0000-000069010000}"/>
    <cellStyle name="40% - Accent4 3 2 2 2" xfId="11880" xr:uid="{00000000-0005-0000-0000-00006A010000}"/>
    <cellStyle name="40% - Accent4 3 2 3" xfId="11881" xr:uid="{00000000-0005-0000-0000-00006B010000}"/>
    <cellStyle name="40% - Accent4 3 3" xfId="371" xr:uid="{00000000-0005-0000-0000-00006C010000}"/>
    <cellStyle name="40% - Accent4 3 3 2" xfId="11882" xr:uid="{00000000-0005-0000-0000-00006D010000}"/>
    <cellStyle name="40% - Accent4 3 4" xfId="11883" xr:uid="{00000000-0005-0000-0000-00006E010000}"/>
    <cellStyle name="40% - Accent4 4" xfId="372" xr:uid="{00000000-0005-0000-0000-00006F010000}"/>
    <cellStyle name="40% - Accent4 4 2" xfId="373" xr:uid="{00000000-0005-0000-0000-000070010000}"/>
    <cellStyle name="40% - Accent4 4 2 2" xfId="374" xr:uid="{00000000-0005-0000-0000-000071010000}"/>
    <cellStyle name="40% - Accent4 4 2 2 2" xfId="11884" xr:uid="{00000000-0005-0000-0000-000072010000}"/>
    <cellStyle name="40% - Accent4 4 2 3" xfId="11885" xr:uid="{00000000-0005-0000-0000-000073010000}"/>
    <cellStyle name="40% - Accent4 4 3" xfId="375" xr:uid="{00000000-0005-0000-0000-000074010000}"/>
    <cellStyle name="40% - Accent4 4 3 2" xfId="11886" xr:uid="{00000000-0005-0000-0000-000075010000}"/>
    <cellStyle name="40% - Accent4 4 4" xfId="11887" xr:uid="{00000000-0005-0000-0000-000076010000}"/>
    <cellStyle name="40% - Accent4 5" xfId="376" xr:uid="{00000000-0005-0000-0000-000077010000}"/>
    <cellStyle name="40% - Accent4 5 2" xfId="377" xr:uid="{00000000-0005-0000-0000-000078010000}"/>
    <cellStyle name="40% - Accent4 5 2 2" xfId="378" xr:uid="{00000000-0005-0000-0000-000079010000}"/>
    <cellStyle name="40% - Accent4 5 2 2 2" xfId="11888" xr:uid="{00000000-0005-0000-0000-00007A010000}"/>
    <cellStyle name="40% - Accent4 5 2 3" xfId="11889" xr:uid="{00000000-0005-0000-0000-00007B010000}"/>
    <cellStyle name="40% - Accent4 5 3" xfId="379" xr:uid="{00000000-0005-0000-0000-00007C010000}"/>
    <cellStyle name="40% - Accent4 5 3 2" xfId="11890" xr:uid="{00000000-0005-0000-0000-00007D010000}"/>
    <cellStyle name="40% - Accent4 5 4" xfId="11891" xr:uid="{00000000-0005-0000-0000-00007E010000}"/>
    <cellStyle name="40% - Accent4 6" xfId="380" xr:uid="{00000000-0005-0000-0000-00007F010000}"/>
    <cellStyle name="40% - Accent5 2" xfId="381" xr:uid="{00000000-0005-0000-0000-000080010000}"/>
    <cellStyle name="40% - Accent5 2 2" xfId="382" xr:uid="{00000000-0005-0000-0000-000081010000}"/>
    <cellStyle name="40% - Accent5 2 2 2" xfId="383" xr:uid="{00000000-0005-0000-0000-000082010000}"/>
    <cellStyle name="40% - Accent5 2 2 2 2" xfId="11892" xr:uid="{00000000-0005-0000-0000-000083010000}"/>
    <cellStyle name="40% - Accent5 2 2 3" xfId="11893" xr:uid="{00000000-0005-0000-0000-000084010000}"/>
    <cellStyle name="40% - Accent5 2 3" xfId="384" xr:uid="{00000000-0005-0000-0000-000085010000}"/>
    <cellStyle name="40% - Accent5 2 3 2" xfId="11894" xr:uid="{00000000-0005-0000-0000-000086010000}"/>
    <cellStyle name="40% - Accent5 2 4" xfId="385" xr:uid="{00000000-0005-0000-0000-000087010000}"/>
    <cellStyle name="40% - Accent5 2 4 2" xfId="11895" xr:uid="{00000000-0005-0000-0000-000088010000}"/>
    <cellStyle name="40% - Accent5 2 5" xfId="11896" xr:uid="{00000000-0005-0000-0000-000089010000}"/>
    <cellStyle name="40% - Accent5 3" xfId="386" xr:uid="{00000000-0005-0000-0000-00008A010000}"/>
    <cellStyle name="40% - Accent5 3 2" xfId="387" xr:uid="{00000000-0005-0000-0000-00008B010000}"/>
    <cellStyle name="40% - Accent5 3 2 2" xfId="388" xr:uid="{00000000-0005-0000-0000-00008C010000}"/>
    <cellStyle name="40% - Accent5 3 2 2 2" xfId="11897" xr:uid="{00000000-0005-0000-0000-00008D010000}"/>
    <cellStyle name="40% - Accent5 3 2 3" xfId="11898" xr:uid="{00000000-0005-0000-0000-00008E010000}"/>
    <cellStyle name="40% - Accent5 3 3" xfId="389" xr:uid="{00000000-0005-0000-0000-00008F010000}"/>
    <cellStyle name="40% - Accent5 3 3 2" xfId="11899" xr:uid="{00000000-0005-0000-0000-000090010000}"/>
    <cellStyle name="40% - Accent5 3 4" xfId="11900" xr:uid="{00000000-0005-0000-0000-000091010000}"/>
    <cellStyle name="40% - Accent5 4" xfId="390" xr:uid="{00000000-0005-0000-0000-000092010000}"/>
    <cellStyle name="40% - Accent5 4 2" xfId="391" xr:uid="{00000000-0005-0000-0000-000093010000}"/>
    <cellStyle name="40% - Accent5 4 2 2" xfId="392" xr:uid="{00000000-0005-0000-0000-000094010000}"/>
    <cellStyle name="40% - Accent5 4 2 2 2" xfId="11901" xr:uid="{00000000-0005-0000-0000-000095010000}"/>
    <cellStyle name="40% - Accent5 4 2 3" xfId="11902" xr:uid="{00000000-0005-0000-0000-000096010000}"/>
    <cellStyle name="40% - Accent5 4 3" xfId="393" xr:uid="{00000000-0005-0000-0000-000097010000}"/>
    <cellStyle name="40% - Accent5 4 3 2" xfId="11903" xr:uid="{00000000-0005-0000-0000-000098010000}"/>
    <cellStyle name="40% - Accent5 4 4" xfId="11904" xr:uid="{00000000-0005-0000-0000-000099010000}"/>
    <cellStyle name="40% - Accent5 5" xfId="394" xr:uid="{00000000-0005-0000-0000-00009A010000}"/>
    <cellStyle name="40% - Accent5 5 2" xfId="395" xr:uid="{00000000-0005-0000-0000-00009B010000}"/>
    <cellStyle name="40% - Accent5 5 2 2" xfId="396" xr:uid="{00000000-0005-0000-0000-00009C010000}"/>
    <cellStyle name="40% - Accent5 5 2 2 2" xfId="11905" xr:uid="{00000000-0005-0000-0000-00009D010000}"/>
    <cellStyle name="40% - Accent5 5 2 3" xfId="11906" xr:uid="{00000000-0005-0000-0000-00009E010000}"/>
    <cellStyle name="40% - Accent5 5 3" xfId="397" xr:uid="{00000000-0005-0000-0000-00009F010000}"/>
    <cellStyle name="40% - Accent5 5 3 2" xfId="11907" xr:uid="{00000000-0005-0000-0000-0000A0010000}"/>
    <cellStyle name="40% - Accent5 5 4" xfId="11908" xr:uid="{00000000-0005-0000-0000-0000A1010000}"/>
    <cellStyle name="40% - Accent5 6" xfId="398" xr:uid="{00000000-0005-0000-0000-0000A2010000}"/>
    <cellStyle name="40% - Accent6 2" xfId="399" xr:uid="{00000000-0005-0000-0000-0000A3010000}"/>
    <cellStyle name="40% - Accent6 2 2" xfId="400" xr:uid="{00000000-0005-0000-0000-0000A4010000}"/>
    <cellStyle name="40% - Accent6 2 2 2" xfId="401" xr:uid="{00000000-0005-0000-0000-0000A5010000}"/>
    <cellStyle name="40% - Accent6 2 2 2 2" xfId="11909" xr:uid="{00000000-0005-0000-0000-0000A6010000}"/>
    <cellStyle name="40% - Accent6 2 2 3" xfId="11910" xr:uid="{00000000-0005-0000-0000-0000A7010000}"/>
    <cellStyle name="40% - Accent6 2 3" xfId="402" xr:uid="{00000000-0005-0000-0000-0000A8010000}"/>
    <cellStyle name="40% - Accent6 2 3 2" xfId="11911" xr:uid="{00000000-0005-0000-0000-0000A9010000}"/>
    <cellStyle name="40% - Accent6 2 4" xfId="403" xr:uid="{00000000-0005-0000-0000-0000AA010000}"/>
    <cellStyle name="40% - Accent6 2 4 2" xfId="11912" xr:uid="{00000000-0005-0000-0000-0000AB010000}"/>
    <cellStyle name="40% - Accent6 2 5" xfId="11913" xr:uid="{00000000-0005-0000-0000-0000AC010000}"/>
    <cellStyle name="40% - Accent6 3" xfId="404" xr:uid="{00000000-0005-0000-0000-0000AD010000}"/>
    <cellStyle name="40% - Accent6 3 2" xfId="405" xr:uid="{00000000-0005-0000-0000-0000AE010000}"/>
    <cellStyle name="40% - Accent6 3 2 2" xfId="406" xr:uid="{00000000-0005-0000-0000-0000AF010000}"/>
    <cellStyle name="40% - Accent6 3 2 2 2" xfId="11914" xr:uid="{00000000-0005-0000-0000-0000B0010000}"/>
    <cellStyle name="40% - Accent6 3 2 3" xfId="11915" xr:uid="{00000000-0005-0000-0000-0000B1010000}"/>
    <cellStyle name="40% - Accent6 3 3" xfId="407" xr:uid="{00000000-0005-0000-0000-0000B2010000}"/>
    <cellStyle name="40% - Accent6 3 3 2" xfId="11916" xr:uid="{00000000-0005-0000-0000-0000B3010000}"/>
    <cellStyle name="40% - Accent6 3 4" xfId="11917" xr:uid="{00000000-0005-0000-0000-0000B4010000}"/>
    <cellStyle name="40% - Accent6 4" xfId="408" xr:uid="{00000000-0005-0000-0000-0000B5010000}"/>
    <cellStyle name="40% - Accent6 4 2" xfId="409" xr:uid="{00000000-0005-0000-0000-0000B6010000}"/>
    <cellStyle name="40% - Accent6 4 2 2" xfId="410" xr:uid="{00000000-0005-0000-0000-0000B7010000}"/>
    <cellStyle name="40% - Accent6 4 2 2 2" xfId="11918" xr:uid="{00000000-0005-0000-0000-0000B8010000}"/>
    <cellStyle name="40% - Accent6 4 2 3" xfId="11919" xr:uid="{00000000-0005-0000-0000-0000B9010000}"/>
    <cellStyle name="40% - Accent6 4 3" xfId="411" xr:uid="{00000000-0005-0000-0000-0000BA010000}"/>
    <cellStyle name="40% - Accent6 4 3 2" xfId="11920" xr:uid="{00000000-0005-0000-0000-0000BB010000}"/>
    <cellStyle name="40% - Accent6 4 4" xfId="11921" xr:uid="{00000000-0005-0000-0000-0000BC010000}"/>
    <cellStyle name="40% - Accent6 5" xfId="412" xr:uid="{00000000-0005-0000-0000-0000BD010000}"/>
    <cellStyle name="40% - Accent6 5 2" xfId="413" xr:uid="{00000000-0005-0000-0000-0000BE010000}"/>
    <cellStyle name="40% - Accent6 5 2 2" xfId="414" xr:uid="{00000000-0005-0000-0000-0000BF010000}"/>
    <cellStyle name="40% - Accent6 5 2 2 2" xfId="11922" xr:uid="{00000000-0005-0000-0000-0000C0010000}"/>
    <cellStyle name="40% - Accent6 5 2 3" xfId="11923" xr:uid="{00000000-0005-0000-0000-0000C1010000}"/>
    <cellStyle name="40% - Accent6 5 3" xfId="415" xr:uid="{00000000-0005-0000-0000-0000C2010000}"/>
    <cellStyle name="40% - Accent6 5 3 2" xfId="11924" xr:uid="{00000000-0005-0000-0000-0000C3010000}"/>
    <cellStyle name="40% - Accent6 5 4" xfId="11925" xr:uid="{00000000-0005-0000-0000-0000C4010000}"/>
    <cellStyle name="40% - Accent6 6" xfId="416" xr:uid="{00000000-0005-0000-0000-0000C5010000}"/>
    <cellStyle name="60% - Accent1 2" xfId="417" xr:uid="{00000000-0005-0000-0000-0000C6010000}"/>
    <cellStyle name="60% - Accent1 3" xfId="418" xr:uid="{00000000-0005-0000-0000-0000C7010000}"/>
    <cellStyle name="60% - Accent1 4" xfId="419" xr:uid="{00000000-0005-0000-0000-0000C8010000}"/>
    <cellStyle name="60% - Accent1 5" xfId="420" xr:uid="{00000000-0005-0000-0000-0000C9010000}"/>
    <cellStyle name="60% - Accent1 6" xfId="421" xr:uid="{00000000-0005-0000-0000-0000CA010000}"/>
    <cellStyle name="60% - Accent2 2" xfId="422" xr:uid="{00000000-0005-0000-0000-0000CB010000}"/>
    <cellStyle name="60% - Accent2 3" xfId="423" xr:uid="{00000000-0005-0000-0000-0000CC010000}"/>
    <cellStyle name="60% - Accent2 4" xfId="424" xr:uid="{00000000-0005-0000-0000-0000CD010000}"/>
    <cellStyle name="60% - Accent2 5" xfId="425" xr:uid="{00000000-0005-0000-0000-0000CE010000}"/>
    <cellStyle name="60% - Accent2 6" xfId="426" xr:uid="{00000000-0005-0000-0000-0000CF010000}"/>
    <cellStyle name="60% - Accent3 2" xfId="427" xr:uid="{00000000-0005-0000-0000-0000D0010000}"/>
    <cellStyle name="60% - Accent3 3" xfId="428" xr:uid="{00000000-0005-0000-0000-0000D1010000}"/>
    <cellStyle name="60% - Accent3 4" xfId="429" xr:uid="{00000000-0005-0000-0000-0000D2010000}"/>
    <cellStyle name="60% - Accent3 5" xfId="430" xr:uid="{00000000-0005-0000-0000-0000D3010000}"/>
    <cellStyle name="60% - Accent3 6" xfId="431" xr:uid="{00000000-0005-0000-0000-0000D4010000}"/>
    <cellStyle name="60% - Accent4 2" xfId="432" xr:uid="{00000000-0005-0000-0000-0000D5010000}"/>
    <cellStyle name="60% - Accent4 3" xfId="433" xr:uid="{00000000-0005-0000-0000-0000D6010000}"/>
    <cellStyle name="60% - Accent4 4" xfId="434" xr:uid="{00000000-0005-0000-0000-0000D7010000}"/>
    <cellStyle name="60% - Accent4 5" xfId="435" xr:uid="{00000000-0005-0000-0000-0000D8010000}"/>
    <cellStyle name="60% - Accent4 6" xfId="436" xr:uid="{00000000-0005-0000-0000-0000D9010000}"/>
    <cellStyle name="60% - Accent5 2" xfId="437" xr:uid="{00000000-0005-0000-0000-0000DA010000}"/>
    <cellStyle name="60% - Accent5 3" xfId="438" xr:uid="{00000000-0005-0000-0000-0000DB010000}"/>
    <cellStyle name="60% - Accent5 4" xfId="439" xr:uid="{00000000-0005-0000-0000-0000DC010000}"/>
    <cellStyle name="60% - Accent5 5" xfId="440" xr:uid="{00000000-0005-0000-0000-0000DD010000}"/>
    <cellStyle name="60% - Accent5 6" xfId="441" xr:uid="{00000000-0005-0000-0000-0000DE010000}"/>
    <cellStyle name="60% - Accent6 2" xfId="442" xr:uid="{00000000-0005-0000-0000-0000DF010000}"/>
    <cellStyle name="60% - Accent6 3" xfId="443" xr:uid="{00000000-0005-0000-0000-0000E0010000}"/>
    <cellStyle name="60% - Accent6 4" xfId="444" xr:uid="{00000000-0005-0000-0000-0000E1010000}"/>
    <cellStyle name="60% - Accent6 5" xfId="445" xr:uid="{00000000-0005-0000-0000-0000E2010000}"/>
    <cellStyle name="60% - Accent6 6" xfId="446" xr:uid="{00000000-0005-0000-0000-0000E3010000}"/>
    <cellStyle name="Accent1 2" xfId="447" xr:uid="{00000000-0005-0000-0000-0000E4010000}"/>
    <cellStyle name="Accent1 3" xfId="448" xr:uid="{00000000-0005-0000-0000-0000E5010000}"/>
    <cellStyle name="Accent1 4" xfId="449" xr:uid="{00000000-0005-0000-0000-0000E6010000}"/>
    <cellStyle name="Accent1 5" xfId="450" xr:uid="{00000000-0005-0000-0000-0000E7010000}"/>
    <cellStyle name="Accent1 6" xfId="451" xr:uid="{00000000-0005-0000-0000-0000E8010000}"/>
    <cellStyle name="Accent2 2" xfId="452" xr:uid="{00000000-0005-0000-0000-0000E9010000}"/>
    <cellStyle name="Accent2 3" xfId="453" xr:uid="{00000000-0005-0000-0000-0000EA010000}"/>
    <cellStyle name="Accent2 4" xfId="454" xr:uid="{00000000-0005-0000-0000-0000EB010000}"/>
    <cellStyle name="Accent2 5" xfId="455" xr:uid="{00000000-0005-0000-0000-0000EC010000}"/>
    <cellStyle name="Accent2 6" xfId="456" xr:uid="{00000000-0005-0000-0000-0000ED010000}"/>
    <cellStyle name="Accent3 2" xfId="457" xr:uid="{00000000-0005-0000-0000-0000EE010000}"/>
    <cellStyle name="Accent3 3" xfId="458" xr:uid="{00000000-0005-0000-0000-0000EF010000}"/>
    <cellStyle name="Accent3 4" xfId="459" xr:uid="{00000000-0005-0000-0000-0000F0010000}"/>
    <cellStyle name="Accent3 5" xfId="460" xr:uid="{00000000-0005-0000-0000-0000F1010000}"/>
    <cellStyle name="Accent3 6" xfId="461" xr:uid="{00000000-0005-0000-0000-0000F2010000}"/>
    <cellStyle name="Accent4 2" xfId="462" xr:uid="{00000000-0005-0000-0000-0000F3010000}"/>
    <cellStyle name="Accent4 3" xfId="463" xr:uid="{00000000-0005-0000-0000-0000F4010000}"/>
    <cellStyle name="Accent4 4" xfId="464" xr:uid="{00000000-0005-0000-0000-0000F5010000}"/>
    <cellStyle name="Accent4 5" xfId="465" xr:uid="{00000000-0005-0000-0000-0000F6010000}"/>
    <cellStyle name="Accent4 6" xfId="466" xr:uid="{00000000-0005-0000-0000-0000F7010000}"/>
    <cellStyle name="Accent5 2" xfId="467" xr:uid="{00000000-0005-0000-0000-0000F8010000}"/>
    <cellStyle name="Accent5 3" xfId="468" xr:uid="{00000000-0005-0000-0000-0000F9010000}"/>
    <cellStyle name="Accent5 4" xfId="469" xr:uid="{00000000-0005-0000-0000-0000FA010000}"/>
    <cellStyle name="Accent5 5" xfId="470" xr:uid="{00000000-0005-0000-0000-0000FB010000}"/>
    <cellStyle name="Accent5 6" xfId="471" xr:uid="{00000000-0005-0000-0000-0000FC010000}"/>
    <cellStyle name="Accent6 2" xfId="472" xr:uid="{00000000-0005-0000-0000-0000FD010000}"/>
    <cellStyle name="Accent6 3" xfId="473" xr:uid="{00000000-0005-0000-0000-0000FE010000}"/>
    <cellStyle name="Accent6 4" xfId="474" xr:uid="{00000000-0005-0000-0000-0000FF010000}"/>
    <cellStyle name="Accent6 5" xfId="475" xr:uid="{00000000-0005-0000-0000-000000020000}"/>
    <cellStyle name="Accent6 6" xfId="476" xr:uid="{00000000-0005-0000-0000-000001020000}"/>
    <cellStyle name="Account No." xfId="477" xr:uid="{00000000-0005-0000-0000-000002020000}"/>
    <cellStyle name="Account No. 2" xfId="478" xr:uid="{00000000-0005-0000-0000-000003020000}"/>
    <cellStyle name="adj detail" xfId="479" xr:uid="{00000000-0005-0000-0000-000004020000}"/>
    <cellStyle name="Allocated" xfId="480" xr:uid="{00000000-0005-0000-0000-000005020000}"/>
    <cellStyle name="alternate1" xfId="16" xr:uid="{00000000-0005-0000-0000-000006020000}"/>
    <cellStyle name="Bad 2" xfId="481" xr:uid="{00000000-0005-0000-0000-000007020000}"/>
    <cellStyle name="Bad 3" xfId="482" xr:uid="{00000000-0005-0000-0000-000008020000}"/>
    <cellStyle name="Bad 4" xfId="483" xr:uid="{00000000-0005-0000-0000-000009020000}"/>
    <cellStyle name="Bad 5" xfId="484" xr:uid="{00000000-0005-0000-0000-00000A020000}"/>
    <cellStyle name="Bad 6" xfId="485" xr:uid="{00000000-0005-0000-0000-00000B020000}"/>
    <cellStyle name="Body: normal cell" xfId="11318" xr:uid="{00000000-0005-0000-0000-00000C020000}"/>
    <cellStyle name="Calculation 2" xfId="486" xr:uid="{00000000-0005-0000-0000-00000D020000}"/>
    <cellStyle name="Calculation 3" xfId="487" xr:uid="{00000000-0005-0000-0000-00000E020000}"/>
    <cellStyle name="Calculation 4" xfId="488" xr:uid="{00000000-0005-0000-0000-00000F020000}"/>
    <cellStyle name="Calculation 5" xfId="489" xr:uid="{00000000-0005-0000-0000-000010020000}"/>
    <cellStyle name="Calculation 6" xfId="490" xr:uid="{00000000-0005-0000-0000-000011020000}"/>
    <cellStyle name="ChartingText" xfId="491" xr:uid="{00000000-0005-0000-0000-000012020000}"/>
    <cellStyle name="Check Cell 2" xfId="492" xr:uid="{00000000-0005-0000-0000-000013020000}"/>
    <cellStyle name="Check Cell 3" xfId="493" xr:uid="{00000000-0005-0000-0000-000014020000}"/>
    <cellStyle name="Check Cell 4" xfId="494" xr:uid="{00000000-0005-0000-0000-000015020000}"/>
    <cellStyle name="Check Cell 5" xfId="495" xr:uid="{00000000-0005-0000-0000-000016020000}"/>
    <cellStyle name="Check Cell 6" xfId="496" xr:uid="{00000000-0005-0000-0000-000017020000}"/>
    <cellStyle name="CHPTop" xfId="11926" xr:uid="{00000000-0005-0000-0000-000018020000}"/>
    <cellStyle name="Col Cent" xfId="497" xr:uid="{00000000-0005-0000-0000-000019020000}"/>
    <cellStyle name="Col Cent Across" xfId="498" xr:uid="{00000000-0005-0000-0000-00001A020000}"/>
    <cellStyle name="Col Head Cent" xfId="499" xr:uid="{00000000-0005-0000-0000-00001B020000}"/>
    <cellStyle name="Col Head Cent 2" xfId="500" xr:uid="{00000000-0005-0000-0000-00001C020000}"/>
    <cellStyle name="Col Head Cent 3" xfId="501" xr:uid="{00000000-0005-0000-0000-00001D020000}"/>
    <cellStyle name="Col Head Cent 4" xfId="502" xr:uid="{00000000-0005-0000-0000-00001E020000}"/>
    <cellStyle name="ColumnHeaderNormal" xfId="503" xr:uid="{00000000-0005-0000-0000-00001F020000}"/>
    <cellStyle name="Comma" xfId="17" builtinId="3"/>
    <cellStyle name="Comma [0] 2" xfId="504" xr:uid="{00000000-0005-0000-0000-000021020000}"/>
    <cellStyle name="Comma 10" xfId="505" xr:uid="{00000000-0005-0000-0000-000022020000}"/>
    <cellStyle name="Comma 11" xfId="506" xr:uid="{00000000-0005-0000-0000-000023020000}"/>
    <cellStyle name="Comma 12" xfId="507" xr:uid="{00000000-0005-0000-0000-000024020000}"/>
    <cellStyle name="Comma 13" xfId="508" xr:uid="{00000000-0005-0000-0000-000025020000}"/>
    <cellStyle name="Comma 14" xfId="509" xr:uid="{00000000-0005-0000-0000-000026020000}"/>
    <cellStyle name="Comma 15" xfId="510" xr:uid="{00000000-0005-0000-0000-000027020000}"/>
    <cellStyle name="Comma 16" xfId="511" xr:uid="{00000000-0005-0000-0000-000028020000}"/>
    <cellStyle name="Comma 17" xfId="512" xr:uid="{00000000-0005-0000-0000-000029020000}"/>
    <cellStyle name="Comma 18" xfId="513" xr:uid="{00000000-0005-0000-0000-00002A020000}"/>
    <cellStyle name="Comma 18 2" xfId="514" xr:uid="{00000000-0005-0000-0000-00002B020000}"/>
    <cellStyle name="Comma 18 2 2" xfId="515" xr:uid="{00000000-0005-0000-0000-00002C020000}"/>
    <cellStyle name="Comma 18 2 3" xfId="11927" xr:uid="{00000000-0005-0000-0000-00002D020000}"/>
    <cellStyle name="Comma 18 2 4" xfId="11928" xr:uid="{00000000-0005-0000-0000-00002E020000}"/>
    <cellStyle name="Comma 18 3" xfId="516" xr:uid="{00000000-0005-0000-0000-00002F020000}"/>
    <cellStyle name="Comma 19" xfId="517" xr:uid="{00000000-0005-0000-0000-000030020000}"/>
    <cellStyle name="Comma 2" xfId="18" xr:uid="{00000000-0005-0000-0000-000031020000}"/>
    <cellStyle name="Comma 2 10" xfId="518" xr:uid="{00000000-0005-0000-0000-000032020000}"/>
    <cellStyle name="Comma 2 10 2" xfId="519" xr:uid="{00000000-0005-0000-0000-000033020000}"/>
    <cellStyle name="Comma 2 10 2 2" xfId="11929" xr:uid="{00000000-0005-0000-0000-000034020000}"/>
    <cellStyle name="Comma 2 10 3" xfId="520" xr:uid="{00000000-0005-0000-0000-000035020000}"/>
    <cellStyle name="Comma 2 10 3 2" xfId="521" xr:uid="{00000000-0005-0000-0000-000036020000}"/>
    <cellStyle name="Comma 2 10 4" xfId="11930" xr:uid="{00000000-0005-0000-0000-000037020000}"/>
    <cellStyle name="Comma 2 100" xfId="522" xr:uid="{00000000-0005-0000-0000-000038020000}"/>
    <cellStyle name="Comma 2 101" xfId="523" xr:uid="{00000000-0005-0000-0000-000039020000}"/>
    <cellStyle name="Comma 2 102" xfId="524" xr:uid="{00000000-0005-0000-0000-00003A020000}"/>
    <cellStyle name="Comma 2 103" xfId="525" xr:uid="{00000000-0005-0000-0000-00003B020000}"/>
    <cellStyle name="Comma 2 104" xfId="526" xr:uid="{00000000-0005-0000-0000-00003C020000}"/>
    <cellStyle name="Comma 2 105" xfId="527" xr:uid="{00000000-0005-0000-0000-00003D020000}"/>
    <cellStyle name="Comma 2 106" xfId="528" xr:uid="{00000000-0005-0000-0000-00003E020000}"/>
    <cellStyle name="Comma 2 106 2" xfId="529" xr:uid="{00000000-0005-0000-0000-00003F020000}"/>
    <cellStyle name="Comma 2 106 3 2" xfId="16939" xr:uid="{00000000-0005-0000-0000-000040020000}"/>
    <cellStyle name="Comma 2 107" xfId="530" xr:uid="{00000000-0005-0000-0000-000041020000}"/>
    <cellStyle name="Comma 2 107 2" xfId="531" xr:uid="{00000000-0005-0000-0000-000042020000}"/>
    <cellStyle name="Comma 2 108" xfId="532" xr:uid="{00000000-0005-0000-0000-000043020000}"/>
    <cellStyle name="Comma 2 108 2" xfId="533" xr:uid="{00000000-0005-0000-0000-000044020000}"/>
    <cellStyle name="Comma 2 109" xfId="534" xr:uid="{00000000-0005-0000-0000-000045020000}"/>
    <cellStyle name="Comma 2 109 2" xfId="535" xr:uid="{00000000-0005-0000-0000-000046020000}"/>
    <cellStyle name="Comma 2 11" xfId="536" xr:uid="{00000000-0005-0000-0000-000047020000}"/>
    <cellStyle name="Comma 2 11 2" xfId="537" xr:uid="{00000000-0005-0000-0000-000048020000}"/>
    <cellStyle name="Comma 2 11 2 2" xfId="11931" xr:uid="{00000000-0005-0000-0000-000049020000}"/>
    <cellStyle name="Comma 2 11 3" xfId="538" xr:uid="{00000000-0005-0000-0000-00004A020000}"/>
    <cellStyle name="Comma 2 11 3 2" xfId="539" xr:uid="{00000000-0005-0000-0000-00004B020000}"/>
    <cellStyle name="Comma 2 11 4" xfId="11932" xr:uid="{00000000-0005-0000-0000-00004C020000}"/>
    <cellStyle name="Comma 2 110" xfId="540" xr:uid="{00000000-0005-0000-0000-00004D020000}"/>
    <cellStyle name="Comma 2 110 2" xfId="541" xr:uid="{00000000-0005-0000-0000-00004E020000}"/>
    <cellStyle name="Comma 2 111" xfId="542" xr:uid="{00000000-0005-0000-0000-00004F020000}"/>
    <cellStyle name="Comma 2 111 2" xfId="543" xr:uid="{00000000-0005-0000-0000-000050020000}"/>
    <cellStyle name="Comma 2 112" xfId="544" xr:uid="{00000000-0005-0000-0000-000051020000}"/>
    <cellStyle name="Comma 2 112 2" xfId="545" xr:uid="{00000000-0005-0000-0000-000052020000}"/>
    <cellStyle name="Comma 2 113" xfId="546" xr:uid="{00000000-0005-0000-0000-000053020000}"/>
    <cellStyle name="Comma 2 113 2" xfId="547" xr:uid="{00000000-0005-0000-0000-000054020000}"/>
    <cellStyle name="Comma 2 114" xfId="548" xr:uid="{00000000-0005-0000-0000-000055020000}"/>
    <cellStyle name="Comma 2 114 2" xfId="549" xr:uid="{00000000-0005-0000-0000-000056020000}"/>
    <cellStyle name="Comma 2 115" xfId="550" xr:uid="{00000000-0005-0000-0000-000057020000}"/>
    <cellStyle name="Comma 2 115 2" xfId="551" xr:uid="{00000000-0005-0000-0000-000058020000}"/>
    <cellStyle name="Comma 2 116" xfId="552" xr:uid="{00000000-0005-0000-0000-000059020000}"/>
    <cellStyle name="Comma 2 116 2" xfId="553" xr:uid="{00000000-0005-0000-0000-00005A020000}"/>
    <cellStyle name="Comma 2 117" xfId="554" xr:uid="{00000000-0005-0000-0000-00005B020000}"/>
    <cellStyle name="Comma 2 117 2" xfId="555" xr:uid="{00000000-0005-0000-0000-00005C020000}"/>
    <cellStyle name="Comma 2 118" xfId="556" xr:uid="{00000000-0005-0000-0000-00005D020000}"/>
    <cellStyle name="Comma 2 119" xfId="557" xr:uid="{00000000-0005-0000-0000-00005E020000}"/>
    <cellStyle name="Comma 2 12" xfId="558" xr:uid="{00000000-0005-0000-0000-00005F020000}"/>
    <cellStyle name="Comma 2 12 2" xfId="559" xr:uid="{00000000-0005-0000-0000-000060020000}"/>
    <cellStyle name="Comma 2 12 2 2" xfId="11933" xr:uid="{00000000-0005-0000-0000-000061020000}"/>
    <cellStyle name="Comma 2 12 3" xfId="560" xr:uid="{00000000-0005-0000-0000-000062020000}"/>
    <cellStyle name="Comma 2 12 3 2" xfId="561" xr:uid="{00000000-0005-0000-0000-000063020000}"/>
    <cellStyle name="Comma 2 12 4" xfId="11934" xr:uid="{00000000-0005-0000-0000-000064020000}"/>
    <cellStyle name="Comma 2 120" xfId="562" xr:uid="{00000000-0005-0000-0000-000065020000}"/>
    <cellStyle name="Comma 2 121" xfId="563" xr:uid="{00000000-0005-0000-0000-000066020000}"/>
    <cellStyle name="Comma 2 122" xfId="564" xr:uid="{00000000-0005-0000-0000-000067020000}"/>
    <cellStyle name="Comma 2 122 2" xfId="565" xr:uid="{00000000-0005-0000-0000-000068020000}"/>
    <cellStyle name="Comma 2 123" xfId="566" xr:uid="{00000000-0005-0000-0000-000069020000}"/>
    <cellStyle name="Comma 2 123 2" xfId="567" xr:uid="{00000000-0005-0000-0000-00006A020000}"/>
    <cellStyle name="Comma 2 124" xfId="568" xr:uid="{00000000-0005-0000-0000-00006B020000}"/>
    <cellStyle name="Comma 2 124 2" xfId="569" xr:uid="{00000000-0005-0000-0000-00006C020000}"/>
    <cellStyle name="Comma 2 125" xfId="570" xr:uid="{00000000-0005-0000-0000-00006D020000}"/>
    <cellStyle name="Comma 2 125 2" xfId="571" xr:uid="{00000000-0005-0000-0000-00006E020000}"/>
    <cellStyle name="Comma 2 126" xfId="572" xr:uid="{00000000-0005-0000-0000-00006F020000}"/>
    <cellStyle name="Comma 2 126 2" xfId="573" xr:uid="{00000000-0005-0000-0000-000070020000}"/>
    <cellStyle name="Comma 2 127" xfId="574" xr:uid="{00000000-0005-0000-0000-000071020000}"/>
    <cellStyle name="Comma 2 127 2" xfId="575" xr:uid="{00000000-0005-0000-0000-000072020000}"/>
    <cellStyle name="Comma 2 128" xfId="576" xr:uid="{00000000-0005-0000-0000-000073020000}"/>
    <cellStyle name="Comma 2 128 2" xfId="577" xr:uid="{00000000-0005-0000-0000-000074020000}"/>
    <cellStyle name="Comma 2 129" xfId="578" xr:uid="{00000000-0005-0000-0000-000075020000}"/>
    <cellStyle name="Comma 2 129 2" xfId="579" xr:uid="{00000000-0005-0000-0000-000076020000}"/>
    <cellStyle name="Comma 2 13" xfId="580" xr:uid="{00000000-0005-0000-0000-000077020000}"/>
    <cellStyle name="Comma 2 13 2" xfId="581" xr:uid="{00000000-0005-0000-0000-000078020000}"/>
    <cellStyle name="Comma 2 13 2 2" xfId="11935" xr:uid="{00000000-0005-0000-0000-000079020000}"/>
    <cellStyle name="Comma 2 13 3" xfId="582" xr:uid="{00000000-0005-0000-0000-00007A020000}"/>
    <cellStyle name="Comma 2 13 3 2" xfId="583" xr:uid="{00000000-0005-0000-0000-00007B020000}"/>
    <cellStyle name="Comma 2 13 4" xfId="11936" xr:uid="{00000000-0005-0000-0000-00007C020000}"/>
    <cellStyle name="Comma 2 130" xfId="584" xr:uid="{00000000-0005-0000-0000-00007D020000}"/>
    <cellStyle name="Comma 2 130 2" xfId="585" xr:uid="{00000000-0005-0000-0000-00007E020000}"/>
    <cellStyle name="Comma 2 131" xfId="586" xr:uid="{00000000-0005-0000-0000-00007F020000}"/>
    <cellStyle name="Comma 2 131 2" xfId="587" xr:uid="{00000000-0005-0000-0000-000080020000}"/>
    <cellStyle name="Comma 2 132" xfId="588" xr:uid="{00000000-0005-0000-0000-000081020000}"/>
    <cellStyle name="Comma 2 132 2" xfId="589" xr:uid="{00000000-0005-0000-0000-000082020000}"/>
    <cellStyle name="Comma 2 133" xfId="590" xr:uid="{00000000-0005-0000-0000-000083020000}"/>
    <cellStyle name="Comma 2 133 2" xfId="591" xr:uid="{00000000-0005-0000-0000-000084020000}"/>
    <cellStyle name="Comma 2 134" xfId="592" xr:uid="{00000000-0005-0000-0000-000085020000}"/>
    <cellStyle name="Comma 2 134 2" xfId="593" xr:uid="{00000000-0005-0000-0000-000086020000}"/>
    <cellStyle name="Comma 2 135" xfId="594" xr:uid="{00000000-0005-0000-0000-000087020000}"/>
    <cellStyle name="Comma 2 135 2" xfId="595" xr:uid="{00000000-0005-0000-0000-000088020000}"/>
    <cellStyle name="Comma 2 136" xfId="596" xr:uid="{00000000-0005-0000-0000-000089020000}"/>
    <cellStyle name="Comma 2 136 2" xfId="597" xr:uid="{00000000-0005-0000-0000-00008A020000}"/>
    <cellStyle name="Comma 2 137" xfId="598" xr:uid="{00000000-0005-0000-0000-00008B020000}"/>
    <cellStyle name="Comma 2 137 2" xfId="599" xr:uid="{00000000-0005-0000-0000-00008C020000}"/>
    <cellStyle name="Comma 2 138" xfId="600" xr:uid="{00000000-0005-0000-0000-00008D020000}"/>
    <cellStyle name="Comma 2 138 2" xfId="601" xr:uid="{00000000-0005-0000-0000-00008E020000}"/>
    <cellStyle name="Comma 2 139" xfId="602" xr:uid="{00000000-0005-0000-0000-00008F020000}"/>
    <cellStyle name="Comma 2 139 2" xfId="603" xr:uid="{00000000-0005-0000-0000-000090020000}"/>
    <cellStyle name="Comma 2 14" xfId="604" xr:uid="{00000000-0005-0000-0000-000091020000}"/>
    <cellStyle name="Comma 2 14 2" xfId="605" xr:uid="{00000000-0005-0000-0000-000092020000}"/>
    <cellStyle name="Comma 2 14 2 2" xfId="11937" xr:uid="{00000000-0005-0000-0000-000093020000}"/>
    <cellStyle name="Comma 2 14 3" xfId="606" xr:uid="{00000000-0005-0000-0000-000094020000}"/>
    <cellStyle name="Comma 2 14 3 2" xfId="607" xr:uid="{00000000-0005-0000-0000-000095020000}"/>
    <cellStyle name="Comma 2 14 4" xfId="11938" xr:uid="{00000000-0005-0000-0000-000096020000}"/>
    <cellStyle name="Comma 2 140" xfId="608" xr:uid="{00000000-0005-0000-0000-000097020000}"/>
    <cellStyle name="Comma 2 140 2" xfId="609" xr:uid="{00000000-0005-0000-0000-000098020000}"/>
    <cellStyle name="Comma 2 141" xfId="610" xr:uid="{00000000-0005-0000-0000-000099020000}"/>
    <cellStyle name="Comma 2 141 2" xfId="611" xr:uid="{00000000-0005-0000-0000-00009A020000}"/>
    <cellStyle name="Comma 2 142" xfId="612" xr:uid="{00000000-0005-0000-0000-00009B020000}"/>
    <cellStyle name="Comma 2 142 2" xfId="613" xr:uid="{00000000-0005-0000-0000-00009C020000}"/>
    <cellStyle name="Comma 2 143" xfId="614" xr:uid="{00000000-0005-0000-0000-00009D020000}"/>
    <cellStyle name="Comma 2 143 2" xfId="615" xr:uid="{00000000-0005-0000-0000-00009E020000}"/>
    <cellStyle name="Comma 2 144" xfId="616" xr:uid="{00000000-0005-0000-0000-00009F020000}"/>
    <cellStyle name="Comma 2 145" xfId="617" xr:uid="{00000000-0005-0000-0000-0000A0020000}"/>
    <cellStyle name="Comma 2 146" xfId="618" xr:uid="{00000000-0005-0000-0000-0000A1020000}"/>
    <cellStyle name="Comma 2 146 2" xfId="619" xr:uid="{00000000-0005-0000-0000-0000A2020000}"/>
    <cellStyle name="Comma 2 147" xfId="620" xr:uid="{00000000-0005-0000-0000-0000A3020000}"/>
    <cellStyle name="Comma 2 147 2" xfId="621" xr:uid="{00000000-0005-0000-0000-0000A4020000}"/>
    <cellStyle name="Comma 2 148" xfId="622" xr:uid="{00000000-0005-0000-0000-0000A5020000}"/>
    <cellStyle name="Comma 2 148 2" xfId="623" xr:uid="{00000000-0005-0000-0000-0000A6020000}"/>
    <cellStyle name="Comma 2 149" xfId="624" xr:uid="{00000000-0005-0000-0000-0000A7020000}"/>
    <cellStyle name="Comma 2 149 2" xfId="625" xr:uid="{00000000-0005-0000-0000-0000A8020000}"/>
    <cellStyle name="Comma 2 15" xfId="626" xr:uid="{00000000-0005-0000-0000-0000A9020000}"/>
    <cellStyle name="Comma 2 15 2" xfId="627" xr:uid="{00000000-0005-0000-0000-0000AA020000}"/>
    <cellStyle name="Comma 2 15 2 2" xfId="11939" xr:uid="{00000000-0005-0000-0000-0000AB020000}"/>
    <cellStyle name="Comma 2 15 3" xfId="628" xr:uid="{00000000-0005-0000-0000-0000AC020000}"/>
    <cellStyle name="Comma 2 15 3 2" xfId="629" xr:uid="{00000000-0005-0000-0000-0000AD020000}"/>
    <cellStyle name="Comma 2 15 4" xfId="11940" xr:uid="{00000000-0005-0000-0000-0000AE020000}"/>
    <cellStyle name="Comma 2 150" xfId="630" xr:uid="{00000000-0005-0000-0000-0000AF020000}"/>
    <cellStyle name="Comma 2 150 2" xfId="631" xr:uid="{00000000-0005-0000-0000-0000B0020000}"/>
    <cellStyle name="Comma 2 151" xfId="632" xr:uid="{00000000-0005-0000-0000-0000B1020000}"/>
    <cellStyle name="Comma 2 152" xfId="633" xr:uid="{00000000-0005-0000-0000-0000B2020000}"/>
    <cellStyle name="Comma 2 152 2" xfId="634" xr:uid="{00000000-0005-0000-0000-0000B3020000}"/>
    <cellStyle name="Comma 2 153" xfId="635" xr:uid="{00000000-0005-0000-0000-0000B4020000}"/>
    <cellStyle name="Comma 2 154" xfId="636" xr:uid="{00000000-0005-0000-0000-0000B5020000}"/>
    <cellStyle name="Comma 2 16" xfId="637" xr:uid="{00000000-0005-0000-0000-0000B6020000}"/>
    <cellStyle name="Comma 2 16 2" xfId="638" xr:uid="{00000000-0005-0000-0000-0000B7020000}"/>
    <cellStyle name="Comma 2 16 2 2" xfId="11941" xr:uid="{00000000-0005-0000-0000-0000B8020000}"/>
    <cellStyle name="Comma 2 16 3" xfId="639" xr:uid="{00000000-0005-0000-0000-0000B9020000}"/>
    <cellStyle name="Comma 2 16 3 2" xfId="640" xr:uid="{00000000-0005-0000-0000-0000BA020000}"/>
    <cellStyle name="Comma 2 16 4" xfId="11942" xr:uid="{00000000-0005-0000-0000-0000BB020000}"/>
    <cellStyle name="Comma 2 17" xfId="641" xr:uid="{00000000-0005-0000-0000-0000BC020000}"/>
    <cellStyle name="Comma 2 17 2" xfId="642" xr:uid="{00000000-0005-0000-0000-0000BD020000}"/>
    <cellStyle name="Comma 2 17 2 2" xfId="643" xr:uid="{00000000-0005-0000-0000-0000BE020000}"/>
    <cellStyle name="Comma 2 17 3" xfId="11943" xr:uid="{00000000-0005-0000-0000-0000BF020000}"/>
    <cellStyle name="Comma 2 18" xfId="644" xr:uid="{00000000-0005-0000-0000-0000C0020000}"/>
    <cellStyle name="Comma 2 18 2" xfId="645" xr:uid="{00000000-0005-0000-0000-0000C1020000}"/>
    <cellStyle name="Comma 2 18 3" xfId="11944" xr:uid="{00000000-0005-0000-0000-0000C2020000}"/>
    <cellStyle name="Comma 2 19" xfId="646" xr:uid="{00000000-0005-0000-0000-0000C3020000}"/>
    <cellStyle name="Comma 2 19 2" xfId="647" xr:uid="{00000000-0005-0000-0000-0000C4020000}"/>
    <cellStyle name="Comma 2 19 3" xfId="11945" xr:uid="{00000000-0005-0000-0000-0000C5020000}"/>
    <cellStyle name="Comma 2 2" xfId="648" xr:uid="{00000000-0005-0000-0000-0000C6020000}"/>
    <cellStyle name="Comma 2 2 10" xfId="649" xr:uid="{00000000-0005-0000-0000-0000C7020000}"/>
    <cellStyle name="Comma 2 2 10 2" xfId="650" xr:uid="{00000000-0005-0000-0000-0000C8020000}"/>
    <cellStyle name="Comma 2 2 11" xfId="651" xr:uid="{00000000-0005-0000-0000-0000C9020000}"/>
    <cellStyle name="Comma 2 2 11 2" xfId="652" xr:uid="{00000000-0005-0000-0000-0000CA020000}"/>
    <cellStyle name="Comma 2 2 12" xfId="653" xr:uid="{00000000-0005-0000-0000-0000CB020000}"/>
    <cellStyle name="Comma 2 2 12 2" xfId="654" xr:uid="{00000000-0005-0000-0000-0000CC020000}"/>
    <cellStyle name="Comma 2 2 12 2 2" xfId="655" xr:uid="{00000000-0005-0000-0000-0000CD020000}"/>
    <cellStyle name="Comma 2 2 12 3" xfId="656" xr:uid="{00000000-0005-0000-0000-0000CE020000}"/>
    <cellStyle name="Comma 2 2 12 4" xfId="11946" xr:uid="{00000000-0005-0000-0000-0000CF020000}"/>
    <cellStyle name="Comma 2 2 12 5" xfId="11947" xr:uid="{00000000-0005-0000-0000-0000D0020000}"/>
    <cellStyle name="Comma 2 2 13" xfId="657" xr:uid="{00000000-0005-0000-0000-0000D1020000}"/>
    <cellStyle name="Comma 2 2 13 2" xfId="658" xr:uid="{00000000-0005-0000-0000-0000D2020000}"/>
    <cellStyle name="Comma 2 2 14" xfId="659" xr:uid="{00000000-0005-0000-0000-0000D3020000}"/>
    <cellStyle name="Comma 2 2 14 2" xfId="660" xr:uid="{00000000-0005-0000-0000-0000D4020000}"/>
    <cellStyle name="Comma 2 2 14 2 2" xfId="661" xr:uid="{00000000-0005-0000-0000-0000D5020000}"/>
    <cellStyle name="Comma 2 2 14 3" xfId="662" xr:uid="{00000000-0005-0000-0000-0000D6020000}"/>
    <cellStyle name="Comma 2 2 14 4" xfId="11948" xr:uid="{00000000-0005-0000-0000-0000D7020000}"/>
    <cellStyle name="Comma 2 2 14 5" xfId="11949" xr:uid="{00000000-0005-0000-0000-0000D8020000}"/>
    <cellStyle name="Comma 2 2 15" xfId="663" xr:uid="{00000000-0005-0000-0000-0000D9020000}"/>
    <cellStyle name="Comma 2 2 15 2" xfId="664" xr:uid="{00000000-0005-0000-0000-0000DA020000}"/>
    <cellStyle name="Comma 2 2 15 2 2" xfId="665" xr:uid="{00000000-0005-0000-0000-0000DB020000}"/>
    <cellStyle name="Comma 2 2 15 3" xfId="666" xr:uid="{00000000-0005-0000-0000-0000DC020000}"/>
    <cellStyle name="Comma 2 2 15 4" xfId="11950" xr:uid="{00000000-0005-0000-0000-0000DD020000}"/>
    <cellStyle name="Comma 2 2 15 5" xfId="11951" xr:uid="{00000000-0005-0000-0000-0000DE020000}"/>
    <cellStyle name="Comma 2 2 16" xfId="667" xr:uid="{00000000-0005-0000-0000-0000DF020000}"/>
    <cellStyle name="Comma 2 2 16 2" xfId="668" xr:uid="{00000000-0005-0000-0000-0000E0020000}"/>
    <cellStyle name="Comma 2 2 16 2 2" xfId="669" xr:uid="{00000000-0005-0000-0000-0000E1020000}"/>
    <cellStyle name="Comma 2 2 16 3" xfId="670" xr:uid="{00000000-0005-0000-0000-0000E2020000}"/>
    <cellStyle name="Comma 2 2 16 4" xfId="11952" xr:uid="{00000000-0005-0000-0000-0000E3020000}"/>
    <cellStyle name="Comma 2 2 16 5" xfId="11953" xr:uid="{00000000-0005-0000-0000-0000E4020000}"/>
    <cellStyle name="Comma 2 2 17" xfId="671" xr:uid="{00000000-0005-0000-0000-0000E5020000}"/>
    <cellStyle name="Comma 2 2 17 2" xfId="672" xr:uid="{00000000-0005-0000-0000-0000E6020000}"/>
    <cellStyle name="Comma 2 2 17 2 2" xfId="673" xr:uid="{00000000-0005-0000-0000-0000E7020000}"/>
    <cellStyle name="Comma 2 2 17 3" xfId="674" xr:uid="{00000000-0005-0000-0000-0000E8020000}"/>
    <cellStyle name="Comma 2 2 17 4" xfId="11954" xr:uid="{00000000-0005-0000-0000-0000E9020000}"/>
    <cellStyle name="Comma 2 2 17 5" xfId="11955" xr:uid="{00000000-0005-0000-0000-0000EA020000}"/>
    <cellStyle name="Comma 2 2 18" xfId="675" xr:uid="{00000000-0005-0000-0000-0000EB020000}"/>
    <cellStyle name="Comma 2 2 18 2" xfId="11956" xr:uid="{00000000-0005-0000-0000-0000EC020000}"/>
    <cellStyle name="Comma 2 2 19" xfId="676" xr:uid="{00000000-0005-0000-0000-0000ED020000}"/>
    <cellStyle name="Comma 2 2 2" xfId="677" xr:uid="{00000000-0005-0000-0000-0000EE020000}"/>
    <cellStyle name="Comma 2 2 2 10" xfId="678" xr:uid="{00000000-0005-0000-0000-0000EF020000}"/>
    <cellStyle name="Comma 2 2 2 11" xfId="679" xr:uid="{00000000-0005-0000-0000-0000F0020000}"/>
    <cellStyle name="Comma 2 2 2 12" xfId="680" xr:uid="{00000000-0005-0000-0000-0000F1020000}"/>
    <cellStyle name="Comma 2 2 2 13" xfId="681" xr:uid="{00000000-0005-0000-0000-0000F2020000}"/>
    <cellStyle name="Comma 2 2 2 14" xfId="682" xr:uid="{00000000-0005-0000-0000-0000F3020000}"/>
    <cellStyle name="Comma 2 2 2 15" xfId="683" xr:uid="{00000000-0005-0000-0000-0000F4020000}"/>
    <cellStyle name="Comma 2 2 2 16" xfId="684" xr:uid="{00000000-0005-0000-0000-0000F5020000}"/>
    <cellStyle name="Comma 2 2 2 17" xfId="685" xr:uid="{00000000-0005-0000-0000-0000F6020000}"/>
    <cellStyle name="Comma 2 2 2 18" xfId="686" xr:uid="{00000000-0005-0000-0000-0000F7020000}"/>
    <cellStyle name="Comma 2 2 2 18 2" xfId="687" xr:uid="{00000000-0005-0000-0000-0000F8020000}"/>
    <cellStyle name="Comma 2 2 2 19" xfId="688" xr:uid="{00000000-0005-0000-0000-0000F9020000}"/>
    <cellStyle name="Comma 2 2 2 19 2" xfId="689" xr:uid="{00000000-0005-0000-0000-0000FA020000}"/>
    <cellStyle name="Comma 2 2 2 2" xfId="690" xr:uid="{00000000-0005-0000-0000-0000FB020000}"/>
    <cellStyle name="Comma 2 2 2 2 10" xfId="691" xr:uid="{00000000-0005-0000-0000-0000FC020000}"/>
    <cellStyle name="Comma 2 2 2 2 10 2" xfId="692" xr:uid="{00000000-0005-0000-0000-0000FD020000}"/>
    <cellStyle name="Comma 2 2 2 2 10 2 2" xfId="693" xr:uid="{00000000-0005-0000-0000-0000FE020000}"/>
    <cellStyle name="Comma 2 2 2 2 10 3" xfId="694" xr:uid="{00000000-0005-0000-0000-0000FF020000}"/>
    <cellStyle name="Comma 2 2 2 2 10 4" xfId="11957" xr:uid="{00000000-0005-0000-0000-000000030000}"/>
    <cellStyle name="Comma 2 2 2 2 10 5" xfId="11958" xr:uid="{00000000-0005-0000-0000-000001030000}"/>
    <cellStyle name="Comma 2 2 2 2 11" xfId="695" xr:uid="{00000000-0005-0000-0000-000002030000}"/>
    <cellStyle name="Comma 2 2 2 2 11 2" xfId="696" xr:uid="{00000000-0005-0000-0000-000003030000}"/>
    <cellStyle name="Comma 2 2 2 2 11 2 2" xfId="697" xr:uid="{00000000-0005-0000-0000-000004030000}"/>
    <cellStyle name="Comma 2 2 2 2 11 3" xfId="698" xr:uid="{00000000-0005-0000-0000-000005030000}"/>
    <cellStyle name="Comma 2 2 2 2 11 4" xfId="11959" xr:uid="{00000000-0005-0000-0000-000006030000}"/>
    <cellStyle name="Comma 2 2 2 2 11 5" xfId="11960" xr:uid="{00000000-0005-0000-0000-000007030000}"/>
    <cellStyle name="Comma 2 2 2 2 12" xfId="699" xr:uid="{00000000-0005-0000-0000-000008030000}"/>
    <cellStyle name="Comma 2 2 2 2 12 2" xfId="700" xr:uid="{00000000-0005-0000-0000-000009030000}"/>
    <cellStyle name="Comma 2 2 2 2 12 2 2" xfId="701" xr:uid="{00000000-0005-0000-0000-00000A030000}"/>
    <cellStyle name="Comma 2 2 2 2 12 3" xfId="702" xr:uid="{00000000-0005-0000-0000-00000B030000}"/>
    <cellStyle name="Comma 2 2 2 2 12 4" xfId="11961" xr:uid="{00000000-0005-0000-0000-00000C030000}"/>
    <cellStyle name="Comma 2 2 2 2 12 5" xfId="11962" xr:uid="{00000000-0005-0000-0000-00000D030000}"/>
    <cellStyle name="Comma 2 2 2 2 13" xfId="703" xr:uid="{00000000-0005-0000-0000-00000E030000}"/>
    <cellStyle name="Comma 2 2 2 2 13 2" xfId="704" xr:uid="{00000000-0005-0000-0000-00000F030000}"/>
    <cellStyle name="Comma 2 2 2 2 13 2 2" xfId="705" xr:uid="{00000000-0005-0000-0000-000010030000}"/>
    <cellStyle name="Comma 2 2 2 2 13 3" xfId="706" xr:uid="{00000000-0005-0000-0000-000011030000}"/>
    <cellStyle name="Comma 2 2 2 2 13 4" xfId="11963" xr:uid="{00000000-0005-0000-0000-000012030000}"/>
    <cellStyle name="Comma 2 2 2 2 13 5" xfId="11964" xr:uid="{00000000-0005-0000-0000-000013030000}"/>
    <cellStyle name="Comma 2 2 2 2 14" xfId="707" xr:uid="{00000000-0005-0000-0000-000014030000}"/>
    <cellStyle name="Comma 2 2 2 2 14 2" xfId="708" xr:uid="{00000000-0005-0000-0000-000015030000}"/>
    <cellStyle name="Comma 2 2 2 2 14 2 2" xfId="709" xr:uid="{00000000-0005-0000-0000-000016030000}"/>
    <cellStyle name="Comma 2 2 2 2 14 3" xfId="710" xr:uid="{00000000-0005-0000-0000-000017030000}"/>
    <cellStyle name="Comma 2 2 2 2 14 4" xfId="11965" xr:uid="{00000000-0005-0000-0000-000018030000}"/>
    <cellStyle name="Comma 2 2 2 2 14 5" xfId="11966" xr:uid="{00000000-0005-0000-0000-000019030000}"/>
    <cellStyle name="Comma 2 2 2 2 15" xfId="711" xr:uid="{00000000-0005-0000-0000-00001A030000}"/>
    <cellStyle name="Comma 2 2 2 2 15 2" xfId="712" xr:uid="{00000000-0005-0000-0000-00001B030000}"/>
    <cellStyle name="Comma 2 2 2 2 15 2 2" xfId="713" xr:uid="{00000000-0005-0000-0000-00001C030000}"/>
    <cellStyle name="Comma 2 2 2 2 15 3" xfId="714" xr:uid="{00000000-0005-0000-0000-00001D030000}"/>
    <cellStyle name="Comma 2 2 2 2 15 4" xfId="11967" xr:uid="{00000000-0005-0000-0000-00001E030000}"/>
    <cellStyle name="Comma 2 2 2 2 15 5" xfId="11968" xr:uid="{00000000-0005-0000-0000-00001F030000}"/>
    <cellStyle name="Comma 2 2 2 2 16" xfId="715" xr:uid="{00000000-0005-0000-0000-000020030000}"/>
    <cellStyle name="Comma 2 2 2 2 16 2" xfId="716" xr:uid="{00000000-0005-0000-0000-000021030000}"/>
    <cellStyle name="Comma 2 2 2 2 16 2 2" xfId="11969" xr:uid="{00000000-0005-0000-0000-000022030000}"/>
    <cellStyle name="Comma 2 2 2 2 16 3" xfId="11970" xr:uid="{00000000-0005-0000-0000-000023030000}"/>
    <cellStyle name="Comma 2 2 2 2 16 4" xfId="11971" xr:uid="{00000000-0005-0000-0000-000024030000}"/>
    <cellStyle name="Comma 2 2 2 2 17" xfId="717" xr:uid="{00000000-0005-0000-0000-000025030000}"/>
    <cellStyle name="Comma 2 2 2 2 17 2" xfId="718" xr:uid="{00000000-0005-0000-0000-000026030000}"/>
    <cellStyle name="Comma 2 2 2 2 17 2 2" xfId="11972" xr:uid="{00000000-0005-0000-0000-000027030000}"/>
    <cellStyle name="Comma 2 2 2 2 17 3" xfId="11973" xr:uid="{00000000-0005-0000-0000-000028030000}"/>
    <cellStyle name="Comma 2 2 2 2 17 4" xfId="11974" xr:uid="{00000000-0005-0000-0000-000029030000}"/>
    <cellStyle name="Comma 2 2 2 2 2" xfId="719" xr:uid="{00000000-0005-0000-0000-00002A030000}"/>
    <cellStyle name="Comma 2 2 2 2 2 2" xfId="720" xr:uid="{00000000-0005-0000-0000-00002B030000}"/>
    <cellStyle name="Comma 2 2 2 2 2 2 2" xfId="721" xr:uid="{00000000-0005-0000-0000-00002C030000}"/>
    <cellStyle name="Comma 2 2 2 2 2 2 2 2" xfId="722" xr:uid="{00000000-0005-0000-0000-00002D030000}"/>
    <cellStyle name="Comma 2 2 2 2 2 2 2 2 2" xfId="723" xr:uid="{00000000-0005-0000-0000-00002E030000}"/>
    <cellStyle name="Comma 2 2 2 2 2 2 2 3" xfId="724" xr:uid="{00000000-0005-0000-0000-00002F030000}"/>
    <cellStyle name="Comma 2 2 2 2 2 2 2 4" xfId="11975" xr:uid="{00000000-0005-0000-0000-000030030000}"/>
    <cellStyle name="Comma 2 2 2 2 2 2 2 5" xfId="11976" xr:uid="{00000000-0005-0000-0000-000031030000}"/>
    <cellStyle name="Comma 2 2 2 2 2 2 3" xfId="725" xr:uid="{00000000-0005-0000-0000-000032030000}"/>
    <cellStyle name="Comma 2 2 2 2 2 2 3 2" xfId="726" xr:uid="{00000000-0005-0000-0000-000033030000}"/>
    <cellStyle name="Comma 2 2 2 2 2 2 3 2 2" xfId="727" xr:uid="{00000000-0005-0000-0000-000034030000}"/>
    <cellStyle name="Comma 2 2 2 2 2 2 3 3" xfId="728" xr:uid="{00000000-0005-0000-0000-000035030000}"/>
    <cellStyle name="Comma 2 2 2 2 2 2 3 4" xfId="11977" xr:uid="{00000000-0005-0000-0000-000036030000}"/>
    <cellStyle name="Comma 2 2 2 2 2 2 3 5" xfId="11978" xr:uid="{00000000-0005-0000-0000-000037030000}"/>
    <cellStyle name="Comma 2 2 2 2 2 2 4" xfId="729" xr:uid="{00000000-0005-0000-0000-000038030000}"/>
    <cellStyle name="Comma 2 2 2 2 2 2 4 2" xfId="730" xr:uid="{00000000-0005-0000-0000-000039030000}"/>
    <cellStyle name="Comma 2 2 2 2 2 2 4 2 2" xfId="731" xr:uid="{00000000-0005-0000-0000-00003A030000}"/>
    <cellStyle name="Comma 2 2 2 2 2 2 4 3" xfId="732" xr:uid="{00000000-0005-0000-0000-00003B030000}"/>
    <cellStyle name="Comma 2 2 2 2 2 2 4 4" xfId="11979" xr:uid="{00000000-0005-0000-0000-00003C030000}"/>
    <cellStyle name="Comma 2 2 2 2 2 2 4 5" xfId="11980" xr:uid="{00000000-0005-0000-0000-00003D030000}"/>
    <cellStyle name="Comma 2 2 2 2 2 2 5" xfId="733" xr:uid="{00000000-0005-0000-0000-00003E030000}"/>
    <cellStyle name="Comma 2 2 2 2 2 2 5 2" xfId="734" xr:uid="{00000000-0005-0000-0000-00003F030000}"/>
    <cellStyle name="Comma 2 2 2 2 2 2 5 2 2" xfId="735" xr:uid="{00000000-0005-0000-0000-000040030000}"/>
    <cellStyle name="Comma 2 2 2 2 2 2 5 3" xfId="736" xr:uid="{00000000-0005-0000-0000-000041030000}"/>
    <cellStyle name="Comma 2 2 2 2 2 2 5 4" xfId="11981" xr:uid="{00000000-0005-0000-0000-000042030000}"/>
    <cellStyle name="Comma 2 2 2 2 2 2 5 5" xfId="11982" xr:uid="{00000000-0005-0000-0000-000043030000}"/>
    <cellStyle name="Comma 2 2 2 2 2 3" xfId="737" xr:uid="{00000000-0005-0000-0000-000044030000}"/>
    <cellStyle name="Comma 2 2 2 2 2 4" xfId="738" xr:uid="{00000000-0005-0000-0000-000045030000}"/>
    <cellStyle name="Comma 2 2 2 2 2 5" xfId="739" xr:uid="{00000000-0005-0000-0000-000046030000}"/>
    <cellStyle name="Comma 2 2 2 2 2 6" xfId="740" xr:uid="{00000000-0005-0000-0000-000047030000}"/>
    <cellStyle name="Comma 2 2 2 2 2 6 2" xfId="741" xr:uid="{00000000-0005-0000-0000-000048030000}"/>
    <cellStyle name="Comma 2 2 2 2 2 7" xfId="742" xr:uid="{00000000-0005-0000-0000-000049030000}"/>
    <cellStyle name="Comma 2 2 2 2 2 8" xfId="11983" xr:uid="{00000000-0005-0000-0000-00004A030000}"/>
    <cellStyle name="Comma 2 2 2 2 2 9" xfId="11984" xr:uid="{00000000-0005-0000-0000-00004B030000}"/>
    <cellStyle name="Comma 2 2 2 2 3" xfId="743" xr:uid="{00000000-0005-0000-0000-00004C030000}"/>
    <cellStyle name="Comma 2 2 2 2 3 2" xfId="744" xr:uid="{00000000-0005-0000-0000-00004D030000}"/>
    <cellStyle name="Comma 2 2 2 2 3 2 2" xfId="745" xr:uid="{00000000-0005-0000-0000-00004E030000}"/>
    <cellStyle name="Comma 2 2 2 2 3 3" xfId="746" xr:uid="{00000000-0005-0000-0000-00004F030000}"/>
    <cellStyle name="Comma 2 2 2 2 3 4" xfId="11985" xr:uid="{00000000-0005-0000-0000-000050030000}"/>
    <cellStyle name="Comma 2 2 2 2 3 5" xfId="11986" xr:uid="{00000000-0005-0000-0000-000051030000}"/>
    <cellStyle name="Comma 2 2 2 2 4" xfId="747" xr:uid="{00000000-0005-0000-0000-000052030000}"/>
    <cellStyle name="Comma 2 2 2 2 4 2" xfId="748" xr:uid="{00000000-0005-0000-0000-000053030000}"/>
    <cellStyle name="Comma 2 2 2 2 4 2 2" xfId="749" xr:uid="{00000000-0005-0000-0000-000054030000}"/>
    <cellStyle name="Comma 2 2 2 2 4 3" xfId="750" xr:uid="{00000000-0005-0000-0000-000055030000}"/>
    <cellStyle name="Comma 2 2 2 2 4 4" xfId="11987" xr:uid="{00000000-0005-0000-0000-000056030000}"/>
    <cellStyle name="Comma 2 2 2 2 4 5" xfId="11988" xr:uid="{00000000-0005-0000-0000-000057030000}"/>
    <cellStyle name="Comma 2 2 2 2 5" xfId="751" xr:uid="{00000000-0005-0000-0000-000058030000}"/>
    <cellStyle name="Comma 2 2 2 2 5 2" xfId="752" xr:uid="{00000000-0005-0000-0000-000059030000}"/>
    <cellStyle name="Comma 2 2 2 2 5 2 2" xfId="753" xr:uid="{00000000-0005-0000-0000-00005A030000}"/>
    <cellStyle name="Comma 2 2 2 2 5 3" xfId="754" xr:uid="{00000000-0005-0000-0000-00005B030000}"/>
    <cellStyle name="Comma 2 2 2 2 5 4" xfId="11989" xr:uid="{00000000-0005-0000-0000-00005C030000}"/>
    <cellStyle name="Comma 2 2 2 2 5 5" xfId="11990" xr:uid="{00000000-0005-0000-0000-00005D030000}"/>
    <cellStyle name="Comma 2 2 2 2 6" xfId="755" xr:uid="{00000000-0005-0000-0000-00005E030000}"/>
    <cellStyle name="Comma 2 2 2 2 6 2" xfId="756" xr:uid="{00000000-0005-0000-0000-00005F030000}"/>
    <cellStyle name="Comma 2 2 2 2 6 2 2" xfId="757" xr:uid="{00000000-0005-0000-0000-000060030000}"/>
    <cellStyle name="Comma 2 2 2 2 6 3" xfId="758" xr:uid="{00000000-0005-0000-0000-000061030000}"/>
    <cellStyle name="Comma 2 2 2 2 6 4" xfId="11991" xr:uid="{00000000-0005-0000-0000-000062030000}"/>
    <cellStyle name="Comma 2 2 2 2 6 5" xfId="11992" xr:uid="{00000000-0005-0000-0000-000063030000}"/>
    <cellStyle name="Comma 2 2 2 2 7" xfId="759" xr:uid="{00000000-0005-0000-0000-000064030000}"/>
    <cellStyle name="Comma 2 2 2 2 7 2" xfId="760" xr:uid="{00000000-0005-0000-0000-000065030000}"/>
    <cellStyle name="Comma 2 2 2 2 7 2 2" xfId="761" xr:uid="{00000000-0005-0000-0000-000066030000}"/>
    <cellStyle name="Comma 2 2 2 2 7 3" xfId="762" xr:uid="{00000000-0005-0000-0000-000067030000}"/>
    <cellStyle name="Comma 2 2 2 2 7 4" xfId="11993" xr:uid="{00000000-0005-0000-0000-000068030000}"/>
    <cellStyle name="Comma 2 2 2 2 7 5" xfId="11994" xr:uid="{00000000-0005-0000-0000-000069030000}"/>
    <cellStyle name="Comma 2 2 2 2 8" xfId="763" xr:uid="{00000000-0005-0000-0000-00006A030000}"/>
    <cellStyle name="Comma 2 2 2 2 8 2" xfId="764" xr:uid="{00000000-0005-0000-0000-00006B030000}"/>
    <cellStyle name="Comma 2 2 2 2 8 2 2" xfId="765" xr:uid="{00000000-0005-0000-0000-00006C030000}"/>
    <cellStyle name="Comma 2 2 2 2 8 3" xfId="766" xr:uid="{00000000-0005-0000-0000-00006D030000}"/>
    <cellStyle name="Comma 2 2 2 2 8 4" xfId="11995" xr:uid="{00000000-0005-0000-0000-00006E030000}"/>
    <cellStyle name="Comma 2 2 2 2 8 5" xfId="11996" xr:uid="{00000000-0005-0000-0000-00006F030000}"/>
    <cellStyle name="Comma 2 2 2 2 9" xfId="767" xr:uid="{00000000-0005-0000-0000-000070030000}"/>
    <cellStyle name="Comma 2 2 2 2 9 2" xfId="768" xr:uid="{00000000-0005-0000-0000-000071030000}"/>
    <cellStyle name="Comma 2 2 2 2 9 2 2" xfId="769" xr:uid="{00000000-0005-0000-0000-000072030000}"/>
    <cellStyle name="Comma 2 2 2 2 9 3" xfId="770" xr:uid="{00000000-0005-0000-0000-000073030000}"/>
    <cellStyle name="Comma 2 2 2 2 9 4" xfId="11997" xr:uid="{00000000-0005-0000-0000-000074030000}"/>
    <cellStyle name="Comma 2 2 2 2 9 5" xfId="11998" xr:uid="{00000000-0005-0000-0000-000075030000}"/>
    <cellStyle name="Comma 2 2 2 20" xfId="771" xr:uid="{00000000-0005-0000-0000-000076030000}"/>
    <cellStyle name="Comma 2 2 2 21" xfId="11999" xr:uid="{00000000-0005-0000-0000-000077030000}"/>
    <cellStyle name="Comma 2 2 2 3" xfId="772" xr:uid="{00000000-0005-0000-0000-000078030000}"/>
    <cellStyle name="Comma 2 2 2 3 2" xfId="773" xr:uid="{00000000-0005-0000-0000-000079030000}"/>
    <cellStyle name="Comma 2 2 2 3 2 2" xfId="774" xr:uid="{00000000-0005-0000-0000-00007A030000}"/>
    <cellStyle name="Comma 2 2 2 4" xfId="775" xr:uid="{00000000-0005-0000-0000-00007B030000}"/>
    <cellStyle name="Comma 2 2 2 4 2" xfId="776" xr:uid="{00000000-0005-0000-0000-00007C030000}"/>
    <cellStyle name="Comma 2 2 2 4 2 2" xfId="777" xr:uid="{00000000-0005-0000-0000-00007D030000}"/>
    <cellStyle name="Comma 2 2 2 5" xfId="778" xr:uid="{00000000-0005-0000-0000-00007E030000}"/>
    <cellStyle name="Comma 2 2 2 5 2" xfId="779" xr:uid="{00000000-0005-0000-0000-00007F030000}"/>
    <cellStyle name="Comma 2 2 2 5 2 2" xfId="780" xr:uid="{00000000-0005-0000-0000-000080030000}"/>
    <cellStyle name="Comma 2 2 2 6" xfId="781" xr:uid="{00000000-0005-0000-0000-000081030000}"/>
    <cellStyle name="Comma 2 2 2 6 2" xfId="782" xr:uid="{00000000-0005-0000-0000-000082030000}"/>
    <cellStyle name="Comma 2 2 2 6 2 2" xfId="783" xr:uid="{00000000-0005-0000-0000-000083030000}"/>
    <cellStyle name="Comma 2 2 2 7" xfId="784" xr:uid="{00000000-0005-0000-0000-000084030000}"/>
    <cellStyle name="Comma 2 2 2 7 2" xfId="785" xr:uid="{00000000-0005-0000-0000-000085030000}"/>
    <cellStyle name="Comma 2 2 2 7 2 2" xfId="786" xr:uid="{00000000-0005-0000-0000-000086030000}"/>
    <cellStyle name="Comma 2 2 2 8" xfId="787" xr:uid="{00000000-0005-0000-0000-000087030000}"/>
    <cellStyle name="Comma 2 2 2 8 2" xfId="788" xr:uid="{00000000-0005-0000-0000-000088030000}"/>
    <cellStyle name="Comma 2 2 2 8 2 2" xfId="789" xr:uid="{00000000-0005-0000-0000-000089030000}"/>
    <cellStyle name="Comma 2 2 2 9" xfId="790" xr:uid="{00000000-0005-0000-0000-00008A030000}"/>
    <cellStyle name="Comma 2 2 2 9 2" xfId="791" xr:uid="{00000000-0005-0000-0000-00008B030000}"/>
    <cellStyle name="Comma 2 2 2 9 2 2" xfId="792" xr:uid="{00000000-0005-0000-0000-00008C030000}"/>
    <cellStyle name="Comma 2 2 20" xfId="793" xr:uid="{00000000-0005-0000-0000-00008D030000}"/>
    <cellStyle name="Comma 2 2 20 2" xfId="12000" xr:uid="{00000000-0005-0000-0000-00008E030000}"/>
    <cellStyle name="Comma 2 2 21" xfId="794" xr:uid="{00000000-0005-0000-0000-00008F030000}"/>
    <cellStyle name="Comma 2 2 3" xfId="795" xr:uid="{00000000-0005-0000-0000-000090030000}"/>
    <cellStyle name="Comma 2 2 3 2" xfId="796" xr:uid="{00000000-0005-0000-0000-000091030000}"/>
    <cellStyle name="Comma 2 2 3 2 2" xfId="12001" xr:uid="{00000000-0005-0000-0000-000092030000}"/>
    <cellStyle name="Comma 2 2 3 3" xfId="797" xr:uid="{00000000-0005-0000-0000-000093030000}"/>
    <cellStyle name="Comma 2 2 3 3 2" xfId="798" xr:uid="{00000000-0005-0000-0000-000094030000}"/>
    <cellStyle name="Comma 2 2 3 4" xfId="12002" xr:uid="{00000000-0005-0000-0000-000095030000}"/>
    <cellStyle name="Comma 2 2 4" xfId="799" xr:uid="{00000000-0005-0000-0000-000096030000}"/>
    <cellStyle name="Comma 2 2 4 2" xfId="800" xr:uid="{00000000-0005-0000-0000-000097030000}"/>
    <cellStyle name="Comma 2 2 4 2 2" xfId="12003" xr:uid="{00000000-0005-0000-0000-000098030000}"/>
    <cellStyle name="Comma 2 2 4 3" xfId="801" xr:uid="{00000000-0005-0000-0000-000099030000}"/>
    <cellStyle name="Comma 2 2 4 3 2" xfId="802" xr:uid="{00000000-0005-0000-0000-00009A030000}"/>
    <cellStyle name="Comma 2 2 4 4" xfId="12004" xr:uid="{00000000-0005-0000-0000-00009B030000}"/>
    <cellStyle name="Comma 2 2 5" xfId="803" xr:uid="{00000000-0005-0000-0000-00009C030000}"/>
    <cellStyle name="Comma 2 2 5 2" xfId="804" xr:uid="{00000000-0005-0000-0000-00009D030000}"/>
    <cellStyle name="Comma 2 2 5 2 2" xfId="12005" xr:uid="{00000000-0005-0000-0000-00009E030000}"/>
    <cellStyle name="Comma 2 2 5 3" xfId="805" xr:uid="{00000000-0005-0000-0000-00009F030000}"/>
    <cellStyle name="Comma 2 2 5 3 2" xfId="806" xr:uid="{00000000-0005-0000-0000-0000A0030000}"/>
    <cellStyle name="Comma 2 2 5 4" xfId="12006" xr:uid="{00000000-0005-0000-0000-0000A1030000}"/>
    <cellStyle name="Comma 2 2 6" xfId="807" xr:uid="{00000000-0005-0000-0000-0000A2030000}"/>
    <cellStyle name="Comma 2 2 6 2" xfId="808" xr:uid="{00000000-0005-0000-0000-0000A3030000}"/>
    <cellStyle name="Comma 2 2 6 2 2" xfId="12007" xr:uid="{00000000-0005-0000-0000-0000A4030000}"/>
    <cellStyle name="Comma 2 2 6 3" xfId="809" xr:uid="{00000000-0005-0000-0000-0000A5030000}"/>
    <cellStyle name="Comma 2 2 6 3 2" xfId="810" xr:uid="{00000000-0005-0000-0000-0000A6030000}"/>
    <cellStyle name="Comma 2 2 6 4" xfId="12008" xr:uid="{00000000-0005-0000-0000-0000A7030000}"/>
    <cellStyle name="Comma 2 2 7" xfId="811" xr:uid="{00000000-0005-0000-0000-0000A8030000}"/>
    <cellStyle name="Comma 2 2 7 2" xfId="812" xr:uid="{00000000-0005-0000-0000-0000A9030000}"/>
    <cellStyle name="Comma 2 2 7 2 2" xfId="12009" xr:uid="{00000000-0005-0000-0000-0000AA030000}"/>
    <cellStyle name="Comma 2 2 7 3" xfId="813" xr:uid="{00000000-0005-0000-0000-0000AB030000}"/>
    <cellStyle name="Comma 2 2 7 3 2" xfId="814" xr:uid="{00000000-0005-0000-0000-0000AC030000}"/>
    <cellStyle name="Comma 2 2 7 4" xfId="12010" xr:uid="{00000000-0005-0000-0000-0000AD030000}"/>
    <cellStyle name="Comma 2 2 8" xfId="815" xr:uid="{00000000-0005-0000-0000-0000AE030000}"/>
    <cellStyle name="Comma 2 2 8 2" xfId="816" xr:uid="{00000000-0005-0000-0000-0000AF030000}"/>
    <cellStyle name="Comma 2 2 8 2 2" xfId="12011" xr:uid="{00000000-0005-0000-0000-0000B0030000}"/>
    <cellStyle name="Comma 2 2 8 3" xfId="817" xr:uid="{00000000-0005-0000-0000-0000B1030000}"/>
    <cellStyle name="Comma 2 2 8 3 2" xfId="818" xr:uid="{00000000-0005-0000-0000-0000B2030000}"/>
    <cellStyle name="Comma 2 2 8 4" xfId="12012" xr:uid="{00000000-0005-0000-0000-0000B3030000}"/>
    <cellStyle name="Comma 2 2 9" xfId="819" xr:uid="{00000000-0005-0000-0000-0000B4030000}"/>
    <cellStyle name="Comma 2 2 9 2" xfId="820" xr:uid="{00000000-0005-0000-0000-0000B5030000}"/>
    <cellStyle name="Comma 2 2 9 3" xfId="821" xr:uid="{00000000-0005-0000-0000-0000B6030000}"/>
    <cellStyle name="Comma 2 20" xfId="822" xr:uid="{00000000-0005-0000-0000-0000B7030000}"/>
    <cellStyle name="Comma 2 20 2" xfId="823" xr:uid="{00000000-0005-0000-0000-0000B8030000}"/>
    <cellStyle name="Comma 2 20 3" xfId="12013" xr:uid="{00000000-0005-0000-0000-0000B9030000}"/>
    <cellStyle name="Comma 2 21" xfId="824" xr:uid="{00000000-0005-0000-0000-0000BA030000}"/>
    <cellStyle name="Comma 2 21 2" xfId="825" xr:uid="{00000000-0005-0000-0000-0000BB030000}"/>
    <cellStyle name="Comma 2 21 3" xfId="12014" xr:uid="{00000000-0005-0000-0000-0000BC030000}"/>
    <cellStyle name="Comma 2 22" xfId="826" xr:uid="{00000000-0005-0000-0000-0000BD030000}"/>
    <cellStyle name="Comma 2 22 2" xfId="827" xr:uid="{00000000-0005-0000-0000-0000BE030000}"/>
    <cellStyle name="Comma 2 22 3" xfId="12015" xr:uid="{00000000-0005-0000-0000-0000BF030000}"/>
    <cellStyle name="Comma 2 23" xfId="828" xr:uid="{00000000-0005-0000-0000-0000C0030000}"/>
    <cellStyle name="Comma 2 23 2" xfId="829" xr:uid="{00000000-0005-0000-0000-0000C1030000}"/>
    <cellStyle name="Comma 2 23 3" xfId="12016" xr:uid="{00000000-0005-0000-0000-0000C2030000}"/>
    <cellStyle name="Comma 2 24" xfId="830" xr:uid="{00000000-0005-0000-0000-0000C3030000}"/>
    <cellStyle name="Comma 2 24 2" xfId="831" xr:uid="{00000000-0005-0000-0000-0000C4030000}"/>
    <cellStyle name="Comma 2 24 3" xfId="12017" xr:uid="{00000000-0005-0000-0000-0000C5030000}"/>
    <cellStyle name="Comma 2 25" xfId="832" xr:uid="{00000000-0005-0000-0000-0000C6030000}"/>
    <cellStyle name="Comma 2 25 2" xfId="833" xr:uid="{00000000-0005-0000-0000-0000C7030000}"/>
    <cellStyle name="Comma 2 25 3" xfId="12018" xr:uid="{00000000-0005-0000-0000-0000C8030000}"/>
    <cellStyle name="Comma 2 26" xfId="834" xr:uid="{00000000-0005-0000-0000-0000C9030000}"/>
    <cellStyle name="Comma 2 26 2" xfId="835" xr:uid="{00000000-0005-0000-0000-0000CA030000}"/>
    <cellStyle name="Comma 2 26 3" xfId="12019" xr:uid="{00000000-0005-0000-0000-0000CB030000}"/>
    <cellStyle name="Comma 2 27" xfId="836" xr:uid="{00000000-0005-0000-0000-0000CC030000}"/>
    <cellStyle name="Comma 2 27 2" xfId="837" xr:uid="{00000000-0005-0000-0000-0000CD030000}"/>
    <cellStyle name="Comma 2 27 3" xfId="12020" xr:uid="{00000000-0005-0000-0000-0000CE030000}"/>
    <cellStyle name="Comma 2 28" xfId="838" xr:uid="{00000000-0005-0000-0000-0000CF030000}"/>
    <cellStyle name="Comma 2 28 2" xfId="839" xr:uid="{00000000-0005-0000-0000-0000D0030000}"/>
    <cellStyle name="Comma 2 28 3" xfId="12021" xr:uid="{00000000-0005-0000-0000-0000D1030000}"/>
    <cellStyle name="Comma 2 29" xfId="840" xr:uid="{00000000-0005-0000-0000-0000D2030000}"/>
    <cellStyle name="Comma 2 29 2" xfId="841" xr:uid="{00000000-0005-0000-0000-0000D3030000}"/>
    <cellStyle name="Comma 2 29 3" xfId="12022" xr:uid="{00000000-0005-0000-0000-0000D4030000}"/>
    <cellStyle name="Comma 2 3" xfId="842" xr:uid="{00000000-0005-0000-0000-0000D5030000}"/>
    <cellStyle name="Comma 2 3 2" xfId="843" xr:uid="{00000000-0005-0000-0000-0000D6030000}"/>
    <cellStyle name="Comma 2 3 2 2" xfId="844" xr:uid="{00000000-0005-0000-0000-0000D7030000}"/>
    <cellStyle name="Comma 2 3 2 2 2" xfId="845" xr:uid="{00000000-0005-0000-0000-0000D8030000}"/>
    <cellStyle name="Comma 2 3 3" xfId="846" xr:uid="{00000000-0005-0000-0000-0000D9030000}"/>
    <cellStyle name="Comma 2 3 3 2" xfId="847" xr:uid="{00000000-0005-0000-0000-0000DA030000}"/>
    <cellStyle name="Comma 2 3 4" xfId="12023" xr:uid="{00000000-0005-0000-0000-0000DB030000}"/>
    <cellStyle name="Comma 2 30" xfId="848" xr:uid="{00000000-0005-0000-0000-0000DC030000}"/>
    <cellStyle name="Comma 2 30 2" xfId="849" xr:uid="{00000000-0005-0000-0000-0000DD030000}"/>
    <cellStyle name="Comma 2 30 3" xfId="12024" xr:uid="{00000000-0005-0000-0000-0000DE030000}"/>
    <cellStyle name="Comma 2 31" xfId="850" xr:uid="{00000000-0005-0000-0000-0000DF030000}"/>
    <cellStyle name="Comma 2 31 2" xfId="851" xr:uid="{00000000-0005-0000-0000-0000E0030000}"/>
    <cellStyle name="Comma 2 31 3" xfId="12025" xr:uid="{00000000-0005-0000-0000-0000E1030000}"/>
    <cellStyle name="Comma 2 32" xfId="852" xr:uid="{00000000-0005-0000-0000-0000E2030000}"/>
    <cellStyle name="Comma 2 32 2" xfId="853" xr:uid="{00000000-0005-0000-0000-0000E3030000}"/>
    <cellStyle name="Comma 2 32 3" xfId="12026" xr:uid="{00000000-0005-0000-0000-0000E4030000}"/>
    <cellStyle name="Comma 2 33" xfId="854" xr:uid="{00000000-0005-0000-0000-0000E5030000}"/>
    <cellStyle name="Comma 2 33 2" xfId="855" xr:uid="{00000000-0005-0000-0000-0000E6030000}"/>
    <cellStyle name="Comma 2 33 3" xfId="12027" xr:uid="{00000000-0005-0000-0000-0000E7030000}"/>
    <cellStyle name="Comma 2 34" xfId="856" xr:uid="{00000000-0005-0000-0000-0000E8030000}"/>
    <cellStyle name="Comma 2 34 2" xfId="857" xr:uid="{00000000-0005-0000-0000-0000E9030000}"/>
    <cellStyle name="Comma 2 34 3" xfId="12028" xr:uid="{00000000-0005-0000-0000-0000EA030000}"/>
    <cellStyle name="Comma 2 35" xfId="858" xr:uid="{00000000-0005-0000-0000-0000EB030000}"/>
    <cellStyle name="Comma 2 35 2" xfId="859" xr:uid="{00000000-0005-0000-0000-0000EC030000}"/>
    <cellStyle name="Comma 2 35 3" xfId="12029" xr:uid="{00000000-0005-0000-0000-0000ED030000}"/>
    <cellStyle name="Comma 2 36" xfId="860" xr:uid="{00000000-0005-0000-0000-0000EE030000}"/>
    <cellStyle name="Comma 2 36 2" xfId="861" xr:uid="{00000000-0005-0000-0000-0000EF030000}"/>
    <cellStyle name="Comma 2 36 3" xfId="12030" xr:uid="{00000000-0005-0000-0000-0000F0030000}"/>
    <cellStyle name="Comma 2 37" xfId="862" xr:uid="{00000000-0005-0000-0000-0000F1030000}"/>
    <cellStyle name="Comma 2 37 2" xfId="863" xr:uid="{00000000-0005-0000-0000-0000F2030000}"/>
    <cellStyle name="Comma 2 37 3" xfId="12031" xr:uid="{00000000-0005-0000-0000-0000F3030000}"/>
    <cellStyle name="Comma 2 38" xfId="864" xr:uid="{00000000-0005-0000-0000-0000F4030000}"/>
    <cellStyle name="Comma 2 38 2" xfId="865" xr:uid="{00000000-0005-0000-0000-0000F5030000}"/>
    <cellStyle name="Comma 2 38 3" xfId="12032" xr:uid="{00000000-0005-0000-0000-0000F6030000}"/>
    <cellStyle name="Comma 2 39" xfId="866" xr:uid="{00000000-0005-0000-0000-0000F7030000}"/>
    <cellStyle name="Comma 2 39 2" xfId="867" xr:uid="{00000000-0005-0000-0000-0000F8030000}"/>
    <cellStyle name="Comma 2 39 3" xfId="12033" xr:uid="{00000000-0005-0000-0000-0000F9030000}"/>
    <cellStyle name="Comma 2 4" xfId="868" xr:uid="{00000000-0005-0000-0000-0000FA030000}"/>
    <cellStyle name="Comma 2 4 2" xfId="869" xr:uid="{00000000-0005-0000-0000-0000FB030000}"/>
    <cellStyle name="Comma 2 4 2 2" xfId="12034" xr:uid="{00000000-0005-0000-0000-0000FC030000}"/>
    <cellStyle name="Comma 2 4 3" xfId="870" xr:uid="{00000000-0005-0000-0000-0000FD030000}"/>
    <cellStyle name="Comma 2 4 3 2" xfId="871" xr:uid="{00000000-0005-0000-0000-0000FE030000}"/>
    <cellStyle name="Comma 2 4 4" xfId="12035" xr:uid="{00000000-0005-0000-0000-0000FF030000}"/>
    <cellStyle name="Comma 2 40" xfId="872" xr:uid="{00000000-0005-0000-0000-000000040000}"/>
    <cellStyle name="Comma 2 40 2" xfId="873" xr:uid="{00000000-0005-0000-0000-000001040000}"/>
    <cellStyle name="Comma 2 40 3" xfId="12036" xr:uid="{00000000-0005-0000-0000-000002040000}"/>
    <cellStyle name="Comma 2 41" xfId="874" xr:uid="{00000000-0005-0000-0000-000003040000}"/>
    <cellStyle name="Comma 2 41 2" xfId="875" xr:uid="{00000000-0005-0000-0000-000004040000}"/>
    <cellStyle name="Comma 2 41 3" xfId="12037" xr:uid="{00000000-0005-0000-0000-000005040000}"/>
    <cellStyle name="Comma 2 42" xfId="876" xr:uid="{00000000-0005-0000-0000-000006040000}"/>
    <cellStyle name="Comma 2 42 2" xfId="877" xr:uid="{00000000-0005-0000-0000-000007040000}"/>
    <cellStyle name="Comma 2 42 3" xfId="12038" xr:uid="{00000000-0005-0000-0000-000008040000}"/>
    <cellStyle name="Comma 2 43" xfId="878" xr:uid="{00000000-0005-0000-0000-000009040000}"/>
    <cellStyle name="Comma 2 43 2" xfId="879" xr:uid="{00000000-0005-0000-0000-00000A040000}"/>
    <cellStyle name="Comma 2 43 3" xfId="12039" xr:uid="{00000000-0005-0000-0000-00000B040000}"/>
    <cellStyle name="Comma 2 44" xfId="880" xr:uid="{00000000-0005-0000-0000-00000C040000}"/>
    <cellStyle name="Comma 2 44 2" xfId="881" xr:uid="{00000000-0005-0000-0000-00000D040000}"/>
    <cellStyle name="Comma 2 44 3" xfId="12040" xr:uid="{00000000-0005-0000-0000-00000E040000}"/>
    <cellStyle name="Comma 2 45" xfId="882" xr:uid="{00000000-0005-0000-0000-00000F040000}"/>
    <cellStyle name="Comma 2 45 2" xfId="883" xr:uid="{00000000-0005-0000-0000-000010040000}"/>
    <cellStyle name="Comma 2 45 3" xfId="12041" xr:uid="{00000000-0005-0000-0000-000011040000}"/>
    <cellStyle name="Comma 2 46" xfId="884" xr:uid="{00000000-0005-0000-0000-000012040000}"/>
    <cellStyle name="Comma 2 46 2" xfId="885" xr:uid="{00000000-0005-0000-0000-000013040000}"/>
    <cellStyle name="Comma 2 46 3" xfId="12042" xr:uid="{00000000-0005-0000-0000-000014040000}"/>
    <cellStyle name="Comma 2 47" xfId="886" xr:uid="{00000000-0005-0000-0000-000015040000}"/>
    <cellStyle name="Comma 2 47 2" xfId="887" xr:uid="{00000000-0005-0000-0000-000016040000}"/>
    <cellStyle name="Comma 2 47 3" xfId="12043" xr:uid="{00000000-0005-0000-0000-000017040000}"/>
    <cellStyle name="Comma 2 48" xfId="888" xr:uid="{00000000-0005-0000-0000-000018040000}"/>
    <cellStyle name="Comma 2 48 2" xfId="889" xr:uid="{00000000-0005-0000-0000-000019040000}"/>
    <cellStyle name="Comma 2 48 3" xfId="12044" xr:uid="{00000000-0005-0000-0000-00001A040000}"/>
    <cellStyle name="Comma 2 49" xfId="890" xr:uid="{00000000-0005-0000-0000-00001B040000}"/>
    <cellStyle name="Comma 2 49 2" xfId="891" xr:uid="{00000000-0005-0000-0000-00001C040000}"/>
    <cellStyle name="Comma 2 49 3" xfId="12045" xr:uid="{00000000-0005-0000-0000-00001D040000}"/>
    <cellStyle name="Comma 2 5" xfId="892" xr:uid="{00000000-0005-0000-0000-00001E040000}"/>
    <cellStyle name="Comma 2 5 2" xfId="893" xr:uid="{00000000-0005-0000-0000-00001F040000}"/>
    <cellStyle name="Comma 2 5 2 2" xfId="12046" xr:uid="{00000000-0005-0000-0000-000020040000}"/>
    <cellStyle name="Comma 2 5 3" xfId="894" xr:uid="{00000000-0005-0000-0000-000021040000}"/>
    <cellStyle name="Comma 2 5 3 2" xfId="895" xr:uid="{00000000-0005-0000-0000-000022040000}"/>
    <cellStyle name="Comma 2 5 4" xfId="12047" xr:uid="{00000000-0005-0000-0000-000023040000}"/>
    <cellStyle name="Comma 2 50" xfId="896" xr:uid="{00000000-0005-0000-0000-000024040000}"/>
    <cellStyle name="Comma 2 50 2" xfId="897" xr:uid="{00000000-0005-0000-0000-000025040000}"/>
    <cellStyle name="Comma 2 50 3" xfId="12048" xr:uid="{00000000-0005-0000-0000-000026040000}"/>
    <cellStyle name="Comma 2 51" xfId="898" xr:uid="{00000000-0005-0000-0000-000027040000}"/>
    <cellStyle name="Comma 2 51 2" xfId="899" xr:uid="{00000000-0005-0000-0000-000028040000}"/>
    <cellStyle name="Comma 2 51 3" xfId="12049" xr:uid="{00000000-0005-0000-0000-000029040000}"/>
    <cellStyle name="Comma 2 52" xfId="900" xr:uid="{00000000-0005-0000-0000-00002A040000}"/>
    <cellStyle name="Comma 2 52 2" xfId="901" xr:uid="{00000000-0005-0000-0000-00002B040000}"/>
    <cellStyle name="Comma 2 52 3" xfId="12050" xr:uid="{00000000-0005-0000-0000-00002C040000}"/>
    <cellStyle name="Comma 2 53" xfId="902" xr:uid="{00000000-0005-0000-0000-00002D040000}"/>
    <cellStyle name="Comma 2 53 2" xfId="903" xr:uid="{00000000-0005-0000-0000-00002E040000}"/>
    <cellStyle name="Comma 2 53 3" xfId="12051" xr:uid="{00000000-0005-0000-0000-00002F040000}"/>
    <cellStyle name="Comma 2 54" xfId="904" xr:uid="{00000000-0005-0000-0000-000030040000}"/>
    <cellStyle name="Comma 2 54 2" xfId="905" xr:uid="{00000000-0005-0000-0000-000031040000}"/>
    <cellStyle name="Comma 2 54 3" xfId="12052" xr:uid="{00000000-0005-0000-0000-000032040000}"/>
    <cellStyle name="Comma 2 55" xfId="906" xr:uid="{00000000-0005-0000-0000-000033040000}"/>
    <cellStyle name="Comma 2 55 2" xfId="907" xr:uid="{00000000-0005-0000-0000-000034040000}"/>
    <cellStyle name="Comma 2 55 3" xfId="12053" xr:uid="{00000000-0005-0000-0000-000035040000}"/>
    <cellStyle name="Comma 2 56" xfId="908" xr:uid="{00000000-0005-0000-0000-000036040000}"/>
    <cellStyle name="Comma 2 56 2" xfId="909" xr:uid="{00000000-0005-0000-0000-000037040000}"/>
    <cellStyle name="Comma 2 56 3" xfId="12054" xr:uid="{00000000-0005-0000-0000-000038040000}"/>
    <cellStyle name="Comma 2 57" xfId="910" xr:uid="{00000000-0005-0000-0000-000039040000}"/>
    <cellStyle name="Comma 2 57 2" xfId="911" xr:uid="{00000000-0005-0000-0000-00003A040000}"/>
    <cellStyle name="Comma 2 57 3" xfId="12055" xr:uid="{00000000-0005-0000-0000-00003B040000}"/>
    <cellStyle name="Comma 2 58" xfId="912" xr:uid="{00000000-0005-0000-0000-00003C040000}"/>
    <cellStyle name="Comma 2 58 2" xfId="913" xr:uid="{00000000-0005-0000-0000-00003D040000}"/>
    <cellStyle name="Comma 2 58 3" xfId="12056" xr:uid="{00000000-0005-0000-0000-00003E040000}"/>
    <cellStyle name="Comma 2 59" xfId="914" xr:uid="{00000000-0005-0000-0000-00003F040000}"/>
    <cellStyle name="Comma 2 59 2" xfId="915" xr:uid="{00000000-0005-0000-0000-000040040000}"/>
    <cellStyle name="Comma 2 59 3" xfId="12057" xr:uid="{00000000-0005-0000-0000-000041040000}"/>
    <cellStyle name="Comma 2 6" xfId="916" xr:uid="{00000000-0005-0000-0000-000042040000}"/>
    <cellStyle name="Comma 2 6 2" xfId="917" xr:uid="{00000000-0005-0000-0000-000043040000}"/>
    <cellStyle name="Comma 2 6 2 2" xfId="12058" xr:uid="{00000000-0005-0000-0000-000044040000}"/>
    <cellStyle name="Comma 2 6 3" xfId="918" xr:uid="{00000000-0005-0000-0000-000045040000}"/>
    <cellStyle name="Comma 2 6 3 2" xfId="919" xr:uid="{00000000-0005-0000-0000-000046040000}"/>
    <cellStyle name="Comma 2 6 4" xfId="12059" xr:uid="{00000000-0005-0000-0000-000047040000}"/>
    <cellStyle name="Comma 2 60" xfId="920" xr:uid="{00000000-0005-0000-0000-000048040000}"/>
    <cellStyle name="Comma 2 60 2" xfId="921" xr:uid="{00000000-0005-0000-0000-000049040000}"/>
    <cellStyle name="Comma 2 60 3" xfId="12060" xr:uid="{00000000-0005-0000-0000-00004A040000}"/>
    <cellStyle name="Comma 2 61" xfId="922" xr:uid="{00000000-0005-0000-0000-00004B040000}"/>
    <cellStyle name="Comma 2 61 2" xfId="923" xr:uid="{00000000-0005-0000-0000-00004C040000}"/>
    <cellStyle name="Comma 2 61 3" xfId="12061" xr:uid="{00000000-0005-0000-0000-00004D040000}"/>
    <cellStyle name="Comma 2 62" xfId="924" xr:uid="{00000000-0005-0000-0000-00004E040000}"/>
    <cellStyle name="Comma 2 62 2" xfId="925" xr:uid="{00000000-0005-0000-0000-00004F040000}"/>
    <cellStyle name="Comma 2 63" xfId="926" xr:uid="{00000000-0005-0000-0000-000050040000}"/>
    <cellStyle name="Comma 2 64" xfId="927" xr:uid="{00000000-0005-0000-0000-000051040000}"/>
    <cellStyle name="Comma 2 65" xfId="928" xr:uid="{00000000-0005-0000-0000-000052040000}"/>
    <cellStyle name="Comma 2 66" xfId="929" xr:uid="{00000000-0005-0000-0000-000053040000}"/>
    <cellStyle name="Comma 2 67" xfId="930" xr:uid="{00000000-0005-0000-0000-000054040000}"/>
    <cellStyle name="Comma 2 68" xfId="931" xr:uid="{00000000-0005-0000-0000-000055040000}"/>
    <cellStyle name="Comma 2 68 2" xfId="932" xr:uid="{00000000-0005-0000-0000-000056040000}"/>
    <cellStyle name="Comma 2 69" xfId="933" xr:uid="{00000000-0005-0000-0000-000057040000}"/>
    <cellStyle name="Comma 2 69 2" xfId="934" xr:uid="{00000000-0005-0000-0000-000058040000}"/>
    <cellStyle name="Comma 2 7" xfId="935" xr:uid="{00000000-0005-0000-0000-000059040000}"/>
    <cellStyle name="Comma 2 7 2" xfId="936" xr:uid="{00000000-0005-0000-0000-00005A040000}"/>
    <cellStyle name="Comma 2 7 2 2" xfId="12062" xr:uid="{00000000-0005-0000-0000-00005B040000}"/>
    <cellStyle name="Comma 2 7 3" xfId="937" xr:uid="{00000000-0005-0000-0000-00005C040000}"/>
    <cellStyle name="Comma 2 7 3 2" xfId="938" xr:uid="{00000000-0005-0000-0000-00005D040000}"/>
    <cellStyle name="Comma 2 7 4" xfId="12063" xr:uid="{00000000-0005-0000-0000-00005E040000}"/>
    <cellStyle name="Comma 2 70" xfId="939" xr:uid="{00000000-0005-0000-0000-00005F040000}"/>
    <cellStyle name="Comma 2 70 2" xfId="940" xr:uid="{00000000-0005-0000-0000-000060040000}"/>
    <cellStyle name="Comma 2 71" xfId="941" xr:uid="{00000000-0005-0000-0000-000061040000}"/>
    <cellStyle name="Comma 2 71 2" xfId="942" xr:uid="{00000000-0005-0000-0000-000062040000}"/>
    <cellStyle name="Comma 2 72" xfId="943" xr:uid="{00000000-0005-0000-0000-000063040000}"/>
    <cellStyle name="Comma 2 72 2" xfId="944" xr:uid="{00000000-0005-0000-0000-000064040000}"/>
    <cellStyle name="Comma 2 73" xfId="945" xr:uid="{00000000-0005-0000-0000-000065040000}"/>
    <cellStyle name="Comma 2 73 2" xfId="946" xr:uid="{00000000-0005-0000-0000-000066040000}"/>
    <cellStyle name="Comma 2 74" xfId="947" xr:uid="{00000000-0005-0000-0000-000067040000}"/>
    <cellStyle name="Comma 2 74 2" xfId="948" xr:uid="{00000000-0005-0000-0000-000068040000}"/>
    <cellStyle name="Comma 2 75" xfId="949" xr:uid="{00000000-0005-0000-0000-000069040000}"/>
    <cellStyle name="Comma 2 75 2" xfId="950" xr:uid="{00000000-0005-0000-0000-00006A040000}"/>
    <cellStyle name="Comma 2 76" xfId="951" xr:uid="{00000000-0005-0000-0000-00006B040000}"/>
    <cellStyle name="Comma 2 76 2" xfId="952" xr:uid="{00000000-0005-0000-0000-00006C040000}"/>
    <cellStyle name="Comma 2 77" xfId="953" xr:uid="{00000000-0005-0000-0000-00006D040000}"/>
    <cellStyle name="Comma 2 77 2" xfId="954" xr:uid="{00000000-0005-0000-0000-00006E040000}"/>
    <cellStyle name="Comma 2 78" xfId="955" xr:uid="{00000000-0005-0000-0000-00006F040000}"/>
    <cellStyle name="Comma 2 78 2" xfId="956" xr:uid="{00000000-0005-0000-0000-000070040000}"/>
    <cellStyle name="Comma 2 79" xfId="957" xr:uid="{00000000-0005-0000-0000-000071040000}"/>
    <cellStyle name="Comma 2 79 2" xfId="958" xr:uid="{00000000-0005-0000-0000-000072040000}"/>
    <cellStyle name="Comma 2 8" xfId="959" xr:uid="{00000000-0005-0000-0000-000073040000}"/>
    <cellStyle name="Comma 2 8 2" xfId="960" xr:uid="{00000000-0005-0000-0000-000074040000}"/>
    <cellStyle name="Comma 2 8 2 2" xfId="12064" xr:uid="{00000000-0005-0000-0000-000075040000}"/>
    <cellStyle name="Comma 2 8 3" xfId="961" xr:uid="{00000000-0005-0000-0000-000076040000}"/>
    <cellStyle name="Comma 2 8 3 2" xfId="962" xr:uid="{00000000-0005-0000-0000-000077040000}"/>
    <cellStyle name="Comma 2 8 4" xfId="12065" xr:uid="{00000000-0005-0000-0000-000078040000}"/>
    <cellStyle name="Comma 2 80" xfId="963" xr:uid="{00000000-0005-0000-0000-000079040000}"/>
    <cellStyle name="Comma 2 80 2" xfId="964" xr:uid="{00000000-0005-0000-0000-00007A040000}"/>
    <cellStyle name="Comma 2 81" xfId="965" xr:uid="{00000000-0005-0000-0000-00007B040000}"/>
    <cellStyle name="Comma 2 81 2" xfId="966" xr:uid="{00000000-0005-0000-0000-00007C040000}"/>
    <cellStyle name="Comma 2 82" xfId="967" xr:uid="{00000000-0005-0000-0000-00007D040000}"/>
    <cellStyle name="Comma 2 82 2" xfId="968" xr:uid="{00000000-0005-0000-0000-00007E040000}"/>
    <cellStyle name="Comma 2 83" xfId="969" xr:uid="{00000000-0005-0000-0000-00007F040000}"/>
    <cellStyle name="Comma 2 83 2" xfId="970" xr:uid="{00000000-0005-0000-0000-000080040000}"/>
    <cellStyle name="Comma 2 84" xfId="971" xr:uid="{00000000-0005-0000-0000-000081040000}"/>
    <cellStyle name="Comma 2 84 2" xfId="972" xr:uid="{00000000-0005-0000-0000-000082040000}"/>
    <cellStyle name="Comma 2 85" xfId="973" xr:uid="{00000000-0005-0000-0000-000083040000}"/>
    <cellStyle name="Comma 2 85 2" xfId="974" xr:uid="{00000000-0005-0000-0000-000084040000}"/>
    <cellStyle name="Comma 2 86" xfId="975" xr:uid="{00000000-0005-0000-0000-000085040000}"/>
    <cellStyle name="Comma 2 86 2" xfId="976" xr:uid="{00000000-0005-0000-0000-000086040000}"/>
    <cellStyle name="Comma 2 87" xfId="977" xr:uid="{00000000-0005-0000-0000-000087040000}"/>
    <cellStyle name="Comma 2 87 2" xfId="978" xr:uid="{00000000-0005-0000-0000-000088040000}"/>
    <cellStyle name="Comma 2 88" xfId="979" xr:uid="{00000000-0005-0000-0000-000089040000}"/>
    <cellStyle name="Comma 2 88 2" xfId="980" xr:uid="{00000000-0005-0000-0000-00008A040000}"/>
    <cellStyle name="Comma 2 89" xfId="981" xr:uid="{00000000-0005-0000-0000-00008B040000}"/>
    <cellStyle name="Comma 2 89 2" xfId="982" xr:uid="{00000000-0005-0000-0000-00008C040000}"/>
    <cellStyle name="Comma 2 9" xfId="983" xr:uid="{00000000-0005-0000-0000-00008D040000}"/>
    <cellStyle name="Comma 2 9 2" xfId="984" xr:uid="{00000000-0005-0000-0000-00008E040000}"/>
    <cellStyle name="Comma 2 9 2 2" xfId="12066" xr:uid="{00000000-0005-0000-0000-00008F040000}"/>
    <cellStyle name="Comma 2 9 3" xfId="985" xr:uid="{00000000-0005-0000-0000-000090040000}"/>
    <cellStyle name="Comma 2 9 3 2" xfId="986" xr:uid="{00000000-0005-0000-0000-000091040000}"/>
    <cellStyle name="Comma 2 9 4" xfId="12067" xr:uid="{00000000-0005-0000-0000-000092040000}"/>
    <cellStyle name="Comma 2 90" xfId="987" xr:uid="{00000000-0005-0000-0000-000093040000}"/>
    <cellStyle name="Comma 2 90 2" xfId="988" xr:uid="{00000000-0005-0000-0000-000094040000}"/>
    <cellStyle name="Comma 2 91" xfId="989" xr:uid="{00000000-0005-0000-0000-000095040000}"/>
    <cellStyle name="Comma 2 91 2" xfId="990" xr:uid="{00000000-0005-0000-0000-000096040000}"/>
    <cellStyle name="Comma 2 92" xfId="991" xr:uid="{00000000-0005-0000-0000-000097040000}"/>
    <cellStyle name="Comma 2 93" xfId="992" xr:uid="{00000000-0005-0000-0000-000098040000}"/>
    <cellStyle name="Comma 2 94" xfId="993" xr:uid="{00000000-0005-0000-0000-000099040000}"/>
    <cellStyle name="Comma 2 94 2" xfId="994" xr:uid="{00000000-0005-0000-0000-00009A040000}"/>
    <cellStyle name="Comma 2 95" xfId="995" xr:uid="{00000000-0005-0000-0000-00009B040000}"/>
    <cellStyle name="Comma 2 95 2" xfId="996" xr:uid="{00000000-0005-0000-0000-00009C040000}"/>
    <cellStyle name="Comma 2 96" xfId="997" xr:uid="{00000000-0005-0000-0000-00009D040000}"/>
    <cellStyle name="Comma 2 96 2" xfId="998" xr:uid="{00000000-0005-0000-0000-00009E040000}"/>
    <cellStyle name="Comma 2 97" xfId="999" xr:uid="{00000000-0005-0000-0000-00009F040000}"/>
    <cellStyle name="Comma 2 97 2" xfId="1000" xr:uid="{00000000-0005-0000-0000-0000A0040000}"/>
    <cellStyle name="Comma 2 98" xfId="1001" xr:uid="{00000000-0005-0000-0000-0000A1040000}"/>
    <cellStyle name="Comma 2 99" xfId="1002" xr:uid="{00000000-0005-0000-0000-0000A2040000}"/>
    <cellStyle name="Comma 2 99 2" xfId="1003" xr:uid="{00000000-0005-0000-0000-0000A3040000}"/>
    <cellStyle name="Comma 20" xfId="1004" xr:uid="{00000000-0005-0000-0000-0000A4040000}"/>
    <cellStyle name="Comma 21" xfId="1005" xr:uid="{00000000-0005-0000-0000-0000A5040000}"/>
    <cellStyle name="Comma 22" xfId="1006" xr:uid="{00000000-0005-0000-0000-0000A6040000}"/>
    <cellStyle name="Comma 23" xfId="1007" xr:uid="{00000000-0005-0000-0000-0000A7040000}"/>
    <cellStyle name="Comma 24" xfId="1008" xr:uid="{00000000-0005-0000-0000-0000A8040000}"/>
    <cellStyle name="Comma 25" xfId="1009" xr:uid="{00000000-0005-0000-0000-0000A9040000}"/>
    <cellStyle name="Comma 25 2" xfId="1010" xr:uid="{00000000-0005-0000-0000-0000AA040000}"/>
    <cellStyle name="Comma 25 2 2" xfId="12068" xr:uid="{00000000-0005-0000-0000-0000AB040000}"/>
    <cellStyle name="Comma 25 3" xfId="12069" xr:uid="{00000000-0005-0000-0000-0000AC040000}"/>
    <cellStyle name="Comma 25 4" xfId="12070" xr:uid="{00000000-0005-0000-0000-0000AD040000}"/>
    <cellStyle name="Comma 26" xfId="1011" xr:uid="{00000000-0005-0000-0000-0000AE040000}"/>
    <cellStyle name="Comma 26 2" xfId="12071" xr:uid="{00000000-0005-0000-0000-0000AF040000}"/>
    <cellStyle name="Comma 27" xfId="1012" xr:uid="{00000000-0005-0000-0000-0000B0040000}"/>
    <cellStyle name="Comma 28" xfId="1013" xr:uid="{00000000-0005-0000-0000-0000B1040000}"/>
    <cellStyle name="Comma 29" xfId="1014" xr:uid="{00000000-0005-0000-0000-0000B2040000}"/>
    <cellStyle name="Comma 3" xfId="19" xr:uid="{00000000-0005-0000-0000-0000B3040000}"/>
    <cellStyle name="Comma 3 10" xfId="1015" xr:uid="{00000000-0005-0000-0000-0000B4040000}"/>
    <cellStyle name="Comma 3 10 2" xfId="1016" xr:uid="{00000000-0005-0000-0000-0000B5040000}"/>
    <cellStyle name="Comma 3 10 2 2" xfId="12072" xr:uid="{00000000-0005-0000-0000-0000B6040000}"/>
    <cellStyle name="Comma 3 10 3" xfId="1017" xr:uid="{00000000-0005-0000-0000-0000B7040000}"/>
    <cellStyle name="Comma 3 10 3 2" xfId="1018" xr:uid="{00000000-0005-0000-0000-0000B8040000}"/>
    <cellStyle name="Comma 3 10 4" xfId="12073" xr:uid="{00000000-0005-0000-0000-0000B9040000}"/>
    <cellStyle name="Comma 3 100" xfId="1019" xr:uid="{00000000-0005-0000-0000-0000BA040000}"/>
    <cellStyle name="Comma 3 101" xfId="1020" xr:uid="{00000000-0005-0000-0000-0000BB040000}"/>
    <cellStyle name="Comma 3 102" xfId="1021" xr:uid="{00000000-0005-0000-0000-0000BC040000}"/>
    <cellStyle name="Comma 3 103" xfId="1022" xr:uid="{00000000-0005-0000-0000-0000BD040000}"/>
    <cellStyle name="Comma 3 104" xfId="1023" xr:uid="{00000000-0005-0000-0000-0000BE040000}"/>
    <cellStyle name="Comma 3 105" xfId="1024" xr:uid="{00000000-0005-0000-0000-0000BF040000}"/>
    <cellStyle name="Comma 3 105 2" xfId="1025" xr:uid="{00000000-0005-0000-0000-0000C0040000}"/>
    <cellStyle name="Comma 3 106" xfId="1026" xr:uid="{00000000-0005-0000-0000-0000C1040000}"/>
    <cellStyle name="Comma 3 106 2" xfId="1027" xr:uid="{00000000-0005-0000-0000-0000C2040000}"/>
    <cellStyle name="Comma 3 107" xfId="1028" xr:uid="{00000000-0005-0000-0000-0000C3040000}"/>
    <cellStyle name="Comma 3 107 2" xfId="1029" xr:uid="{00000000-0005-0000-0000-0000C4040000}"/>
    <cellStyle name="Comma 3 108" xfId="1030" xr:uid="{00000000-0005-0000-0000-0000C5040000}"/>
    <cellStyle name="Comma 3 108 2" xfId="1031" xr:uid="{00000000-0005-0000-0000-0000C6040000}"/>
    <cellStyle name="Comma 3 109" xfId="1032" xr:uid="{00000000-0005-0000-0000-0000C7040000}"/>
    <cellStyle name="Comma 3 109 2" xfId="1033" xr:uid="{00000000-0005-0000-0000-0000C8040000}"/>
    <cellStyle name="Comma 3 11" xfId="1034" xr:uid="{00000000-0005-0000-0000-0000C9040000}"/>
    <cellStyle name="Comma 3 11 2" xfId="1035" xr:uid="{00000000-0005-0000-0000-0000CA040000}"/>
    <cellStyle name="Comma 3 11 2 2" xfId="12074" xr:uid="{00000000-0005-0000-0000-0000CB040000}"/>
    <cellStyle name="Comma 3 11 3" xfId="1036" xr:uid="{00000000-0005-0000-0000-0000CC040000}"/>
    <cellStyle name="Comma 3 11 3 2" xfId="1037" xr:uid="{00000000-0005-0000-0000-0000CD040000}"/>
    <cellStyle name="Comma 3 11 4" xfId="12075" xr:uid="{00000000-0005-0000-0000-0000CE040000}"/>
    <cellStyle name="Comma 3 110" xfId="1038" xr:uid="{00000000-0005-0000-0000-0000CF040000}"/>
    <cellStyle name="Comma 3 110 2" xfId="1039" xr:uid="{00000000-0005-0000-0000-0000D0040000}"/>
    <cellStyle name="Comma 3 111" xfId="1040" xr:uid="{00000000-0005-0000-0000-0000D1040000}"/>
    <cellStyle name="Comma 3 111 2" xfId="1041" xr:uid="{00000000-0005-0000-0000-0000D2040000}"/>
    <cellStyle name="Comma 3 112" xfId="1042" xr:uid="{00000000-0005-0000-0000-0000D3040000}"/>
    <cellStyle name="Comma 3 112 2" xfId="1043" xr:uid="{00000000-0005-0000-0000-0000D4040000}"/>
    <cellStyle name="Comma 3 113" xfId="1044" xr:uid="{00000000-0005-0000-0000-0000D5040000}"/>
    <cellStyle name="Comma 3 113 2" xfId="1045" xr:uid="{00000000-0005-0000-0000-0000D6040000}"/>
    <cellStyle name="Comma 3 114" xfId="1046" xr:uid="{00000000-0005-0000-0000-0000D7040000}"/>
    <cellStyle name="Comma 3 114 2" xfId="1047" xr:uid="{00000000-0005-0000-0000-0000D8040000}"/>
    <cellStyle name="Comma 3 115" xfId="1048" xr:uid="{00000000-0005-0000-0000-0000D9040000}"/>
    <cellStyle name="Comma 3 115 2" xfId="1049" xr:uid="{00000000-0005-0000-0000-0000DA040000}"/>
    <cellStyle name="Comma 3 116" xfId="1050" xr:uid="{00000000-0005-0000-0000-0000DB040000}"/>
    <cellStyle name="Comma 3 116 2" xfId="1051" xr:uid="{00000000-0005-0000-0000-0000DC040000}"/>
    <cellStyle name="Comma 3 117" xfId="1052" xr:uid="{00000000-0005-0000-0000-0000DD040000}"/>
    <cellStyle name="Comma 3 118" xfId="1053" xr:uid="{00000000-0005-0000-0000-0000DE040000}"/>
    <cellStyle name="Comma 3 119" xfId="1054" xr:uid="{00000000-0005-0000-0000-0000DF040000}"/>
    <cellStyle name="Comma 3 12" xfId="1055" xr:uid="{00000000-0005-0000-0000-0000E0040000}"/>
    <cellStyle name="Comma 3 12 2" xfId="1056" xr:uid="{00000000-0005-0000-0000-0000E1040000}"/>
    <cellStyle name="Comma 3 12 2 2" xfId="12076" xr:uid="{00000000-0005-0000-0000-0000E2040000}"/>
    <cellStyle name="Comma 3 12 3" xfId="1057" xr:uid="{00000000-0005-0000-0000-0000E3040000}"/>
    <cellStyle name="Comma 3 12 3 2" xfId="1058" xr:uid="{00000000-0005-0000-0000-0000E4040000}"/>
    <cellStyle name="Comma 3 12 4" xfId="12077" xr:uid="{00000000-0005-0000-0000-0000E5040000}"/>
    <cellStyle name="Comma 3 120" xfId="1059" xr:uid="{00000000-0005-0000-0000-0000E6040000}"/>
    <cellStyle name="Comma 3 121" xfId="1060" xr:uid="{00000000-0005-0000-0000-0000E7040000}"/>
    <cellStyle name="Comma 3 121 2" xfId="1061" xr:uid="{00000000-0005-0000-0000-0000E8040000}"/>
    <cellStyle name="Comma 3 122" xfId="1062" xr:uid="{00000000-0005-0000-0000-0000E9040000}"/>
    <cellStyle name="Comma 3 122 2" xfId="1063" xr:uid="{00000000-0005-0000-0000-0000EA040000}"/>
    <cellStyle name="Comma 3 123" xfId="1064" xr:uid="{00000000-0005-0000-0000-0000EB040000}"/>
    <cellStyle name="Comma 3 123 2" xfId="1065" xr:uid="{00000000-0005-0000-0000-0000EC040000}"/>
    <cellStyle name="Comma 3 124" xfId="1066" xr:uid="{00000000-0005-0000-0000-0000ED040000}"/>
    <cellStyle name="Comma 3 124 2" xfId="1067" xr:uid="{00000000-0005-0000-0000-0000EE040000}"/>
    <cellStyle name="Comma 3 125" xfId="1068" xr:uid="{00000000-0005-0000-0000-0000EF040000}"/>
    <cellStyle name="Comma 3 125 2" xfId="1069" xr:uid="{00000000-0005-0000-0000-0000F0040000}"/>
    <cellStyle name="Comma 3 126" xfId="1070" xr:uid="{00000000-0005-0000-0000-0000F1040000}"/>
    <cellStyle name="Comma 3 126 2" xfId="1071" xr:uid="{00000000-0005-0000-0000-0000F2040000}"/>
    <cellStyle name="Comma 3 127" xfId="1072" xr:uid="{00000000-0005-0000-0000-0000F3040000}"/>
    <cellStyle name="Comma 3 127 2" xfId="1073" xr:uid="{00000000-0005-0000-0000-0000F4040000}"/>
    <cellStyle name="Comma 3 128" xfId="1074" xr:uid="{00000000-0005-0000-0000-0000F5040000}"/>
    <cellStyle name="Comma 3 128 2" xfId="1075" xr:uid="{00000000-0005-0000-0000-0000F6040000}"/>
    <cellStyle name="Comma 3 129" xfId="1076" xr:uid="{00000000-0005-0000-0000-0000F7040000}"/>
    <cellStyle name="Comma 3 129 2" xfId="1077" xr:uid="{00000000-0005-0000-0000-0000F8040000}"/>
    <cellStyle name="Comma 3 13" xfId="1078" xr:uid="{00000000-0005-0000-0000-0000F9040000}"/>
    <cellStyle name="Comma 3 13 2" xfId="1079" xr:uid="{00000000-0005-0000-0000-0000FA040000}"/>
    <cellStyle name="Comma 3 13 2 2" xfId="12078" xr:uid="{00000000-0005-0000-0000-0000FB040000}"/>
    <cellStyle name="Comma 3 13 3" xfId="1080" xr:uid="{00000000-0005-0000-0000-0000FC040000}"/>
    <cellStyle name="Comma 3 13 3 2" xfId="1081" xr:uid="{00000000-0005-0000-0000-0000FD040000}"/>
    <cellStyle name="Comma 3 13 4" xfId="12079" xr:uid="{00000000-0005-0000-0000-0000FE040000}"/>
    <cellStyle name="Comma 3 130" xfId="1082" xr:uid="{00000000-0005-0000-0000-0000FF040000}"/>
    <cellStyle name="Comma 3 130 2" xfId="1083" xr:uid="{00000000-0005-0000-0000-000000050000}"/>
    <cellStyle name="Comma 3 131" xfId="1084" xr:uid="{00000000-0005-0000-0000-000001050000}"/>
    <cellStyle name="Comma 3 131 2" xfId="1085" xr:uid="{00000000-0005-0000-0000-000002050000}"/>
    <cellStyle name="Comma 3 132" xfId="1086" xr:uid="{00000000-0005-0000-0000-000003050000}"/>
    <cellStyle name="Comma 3 132 2" xfId="1087" xr:uid="{00000000-0005-0000-0000-000004050000}"/>
    <cellStyle name="Comma 3 133" xfId="1088" xr:uid="{00000000-0005-0000-0000-000005050000}"/>
    <cellStyle name="Comma 3 133 2" xfId="1089" xr:uid="{00000000-0005-0000-0000-000006050000}"/>
    <cellStyle name="Comma 3 134" xfId="1090" xr:uid="{00000000-0005-0000-0000-000007050000}"/>
    <cellStyle name="Comma 3 134 2" xfId="1091" xr:uid="{00000000-0005-0000-0000-000008050000}"/>
    <cellStyle name="Comma 3 135" xfId="1092" xr:uid="{00000000-0005-0000-0000-000009050000}"/>
    <cellStyle name="Comma 3 135 2" xfId="1093" xr:uid="{00000000-0005-0000-0000-00000A050000}"/>
    <cellStyle name="Comma 3 136" xfId="1094" xr:uid="{00000000-0005-0000-0000-00000B050000}"/>
    <cellStyle name="Comma 3 136 2" xfId="1095" xr:uid="{00000000-0005-0000-0000-00000C050000}"/>
    <cellStyle name="Comma 3 137" xfId="1096" xr:uid="{00000000-0005-0000-0000-00000D050000}"/>
    <cellStyle name="Comma 3 137 2" xfId="1097" xr:uid="{00000000-0005-0000-0000-00000E050000}"/>
    <cellStyle name="Comma 3 138" xfId="1098" xr:uid="{00000000-0005-0000-0000-00000F050000}"/>
    <cellStyle name="Comma 3 138 2" xfId="1099" xr:uid="{00000000-0005-0000-0000-000010050000}"/>
    <cellStyle name="Comma 3 139" xfId="1100" xr:uid="{00000000-0005-0000-0000-000011050000}"/>
    <cellStyle name="Comma 3 139 2" xfId="1101" xr:uid="{00000000-0005-0000-0000-000012050000}"/>
    <cellStyle name="Comma 3 14" xfId="1102" xr:uid="{00000000-0005-0000-0000-000013050000}"/>
    <cellStyle name="Comma 3 14 2" xfId="1103" xr:uid="{00000000-0005-0000-0000-000014050000}"/>
    <cellStyle name="Comma 3 14 2 2" xfId="12080" xr:uid="{00000000-0005-0000-0000-000015050000}"/>
    <cellStyle name="Comma 3 14 3" xfId="1104" xr:uid="{00000000-0005-0000-0000-000016050000}"/>
    <cellStyle name="Comma 3 14 3 2" xfId="1105" xr:uid="{00000000-0005-0000-0000-000017050000}"/>
    <cellStyle name="Comma 3 14 4" xfId="12081" xr:uid="{00000000-0005-0000-0000-000018050000}"/>
    <cellStyle name="Comma 3 140" xfId="1106" xr:uid="{00000000-0005-0000-0000-000019050000}"/>
    <cellStyle name="Comma 3 140 2" xfId="1107" xr:uid="{00000000-0005-0000-0000-00001A050000}"/>
    <cellStyle name="Comma 3 141" xfId="1108" xr:uid="{00000000-0005-0000-0000-00001B050000}"/>
    <cellStyle name="Comma 3 141 2" xfId="1109" xr:uid="{00000000-0005-0000-0000-00001C050000}"/>
    <cellStyle name="Comma 3 142" xfId="1110" xr:uid="{00000000-0005-0000-0000-00001D050000}"/>
    <cellStyle name="Comma 3 142 2" xfId="1111" xr:uid="{00000000-0005-0000-0000-00001E050000}"/>
    <cellStyle name="Comma 3 143" xfId="1112" xr:uid="{00000000-0005-0000-0000-00001F050000}"/>
    <cellStyle name="Comma 3 144" xfId="1113" xr:uid="{00000000-0005-0000-0000-000020050000}"/>
    <cellStyle name="Comma 3 145" xfId="1114" xr:uid="{00000000-0005-0000-0000-000021050000}"/>
    <cellStyle name="Comma 3 145 2" xfId="1115" xr:uid="{00000000-0005-0000-0000-000022050000}"/>
    <cellStyle name="Comma 3 146" xfId="1116" xr:uid="{00000000-0005-0000-0000-000023050000}"/>
    <cellStyle name="Comma 3 146 2" xfId="1117" xr:uid="{00000000-0005-0000-0000-000024050000}"/>
    <cellStyle name="Comma 3 147" xfId="1118" xr:uid="{00000000-0005-0000-0000-000025050000}"/>
    <cellStyle name="Comma 3 147 2" xfId="1119" xr:uid="{00000000-0005-0000-0000-000026050000}"/>
    <cellStyle name="Comma 3 148" xfId="1120" xr:uid="{00000000-0005-0000-0000-000027050000}"/>
    <cellStyle name="Comma 3 148 2" xfId="1121" xr:uid="{00000000-0005-0000-0000-000028050000}"/>
    <cellStyle name="Comma 3 149" xfId="1122" xr:uid="{00000000-0005-0000-0000-000029050000}"/>
    <cellStyle name="Comma 3 149 2" xfId="1123" xr:uid="{00000000-0005-0000-0000-00002A050000}"/>
    <cellStyle name="Comma 3 15" xfId="1124" xr:uid="{00000000-0005-0000-0000-00002B050000}"/>
    <cellStyle name="Comma 3 15 2" xfId="1125" xr:uid="{00000000-0005-0000-0000-00002C050000}"/>
    <cellStyle name="Comma 3 15 2 2" xfId="12082" xr:uid="{00000000-0005-0000-0000-00002D050000}"/>
    <cellStyle name="Comma 3 15 3" xfId="1126" xr:uid="{00000000-0005-0000-0000-00002E050000}"/>
    <cellStyle name="Comma 3 15 3 2" xfId="1127" xr:uid="{00000000-0005-0000-0000-00002F050000}"/>
    <cellStyle name="Comma 3 15 4" xfId="12083" xr:uid="{00000000-0005-0000-0000-000030050000}"/>
    <cellStyle name="Comma 3 150" xfId="1128" xr:uid="{00000000-0005-0000-0000-000031050000}"/>
    <cellStyle name="Comma 3 150 2" xfId="1129" xr:uid="{00000000-0005-0000-0000-000032050000}"/>
    <cellStyle name="Comma 3 151" xfId="12084" xr:uid="{00000000-0005-0000-0000-000033050000}"/>
    <cellStyle name="Comma 3 152" xfId="16932" xr:uid="{00000000-0005-0000-0000-000034050000}"/>
    <cellStyle name="Comma 3 16" xfId="1130" xr:uid="{00000000-0005-0000-0000-000035050000}"/>
    <cellStyle name="Comma 3 16 2" xfId="1131" xr:uid="{00000000-0005-0000-0000-000036050000}"/>
    <cellStyle name="Comma 3 16 2 2" xfId="12085" xr:uid="{00000000-0005-0000-0000-000037050000}"/>
    <cellStyle name="Comma 3 16 3" xfId="1132" xr:uid="{00000000-0005-0000-0000-000038050000}"/>
    <cellStyle name="Comma 3 16 3 2" xfId="1133" xr:uid="{00000000-0005-0000-0000-000039050000}"/>
    <cellStyle name="Comma 3 16 4" xfId="12086" xr:uid="{00000000-0005-0000-0000-00003A050000}"/>
    <cellStyle name="Comma 3 17" xfId="1134" xr:uid="{00000000-0005-0000-0000-00003B050000}"/>
    <cellStyle name="Comma 3 17 2" xfId="1135" xr:uid="{00000000-0005-0000-0000-00003C050000}"/>
    <cellStyle name="Comma 3 17 2 2" xfId="12087" xr:uid="{00000000-0005-0000-0000-00003D050000}"/>
    <cellStyle name="Comma 3 17 3" xfId="1136" xr:uid="{00000000-0005-0000-0000-00003E050000}"/>
    <cellStyle name="Comma 3 17 3 2" xfId="1137" xr:uid="{00000000-0005-0000-0000-00003F050000}"/>
    <cellStyle name="Comma 3 17 4" xfId="12088" xr:uid="{00000000-0005-0000-0000-000040050000}"/>
    <cellStyle name="Comma 3 18" xfId="1138" xr:uid="{00000000-0005-0000-0000-000041050000}"/>
    <cellStyle name="Comma 3 18 2" xfId="1139" xr:uid="{00000000-0005-0000-0000-000042050000}"/>
    <cellStyle name="Comma 3 18 2 2" xfId="12089" xr:uid="{00000000-0005-0000-0000-000043050000}"/>
    <cellStyle name="Comma 3 18 3" xfId="1140" xr:uid="{00000000-0005-0000-0000-000044050000}"/>
    <cellStyle name="Comma 3 18 4" xfId="1141" xr:uid="{00000000-0005-0000-0000-000045050000}"/>
    <cellStyle name="Comma 3 18 4 2" xfId="1142" xr:uid="{00000000-0005-0000-0000-000046050000}"/>
    <cellStyle name="Comma 3 18 5" xfId="12090" xr:uid="{00000000-0005-0000-0000-000047050000}"/>
    <cellStyle name="Comma 3 19" xfId="1143" xr:uid="{00000000-0005-0000-0000-000048050000}"/>
    <cellStyle name="Comma 3 19 2" xfId="1144" xr:uid="{00000000-0005-0000-0000-000049050000}"/>
    <cellStyle name="Comma 3 19 2 2" xfId="1145" xr:uid="{00000000-0005-0000-0000-00004A050000}"/>
    <cellStyle name="Comma 3 19 3" xfId="12091" xr:uid="{00000000-0005-0000-0000-00004B050000}"/>
    <cellStyle name="Comma 3 2" xfId="20" xr:uid="{00000000-0005-0000-0000-00004C050000}"/>
    <cellStyle name="Comma 3 2 10" xfId="1146" xr:uid="{00000000-0005-0000-0000-00004D050000}"/>
    <cellStyle name="Comma 3 2 10 2" xfId="1147" xr:uid="{00000000-0005-0000-0000-00004E050000}"/>
    <cellStyle name="Comma 3 2 11" xfId="1148" xr:uid="{00000000-0005-0000-0000-00004F050000}"/>
    <cellStyle name="Comma 3 2 11 2" xfId="1149" xr:uid="{00000000-0005-0000-0000-000050050000}"/>
    <cellStyle name="Comma 3 2 12" xfId="1150" xr:uid="{00000000-0005-0000-0000-000051050000}"/>
    <cellStyle name="Comma 3 2 12 2" xfId="1151" xr:uid="{00000000-0005-0000-0000-000052050000}"/>
    <cellStyle name="Comma 3 2 12 2 2" xfId="1152" xr:uid="{00000000-0005-0000-0000-000053050000}"/>
    <cellStyle name="Comma 3 2 12 3" xfId="1153" xr:uid="{00000000-0005-0000-0000-000054050000}"/>
    <cellStyle name="Comma 3 2 12 4" xfId="12092" xr:uid="{00000000-0005-0000-0000-000055050000}"/>
    <cellStyle name="Comma 3 2 12 5" xfId="12093" xr:uid="{00000000-0005-0000-0000-000056050000}"/>
    <cellStyle name="Comma 3 2 13" xfId="1154" xr:uid="{00000000-0005-0000-0000-000057050000}"/>
    <cellStyle name="Comma 3 2 13 2" xfId="1155" xr:uid="{00000000-0005-0000-0000-000058050000}"/>
    <cellStyle name="Comma 3 2 14" xfId="1156" xr:uid="{00000000-0005-0000-0000-000059050000}"/>
    <cellStyle name="Comma 3 2 14 2" xfId="1157" xr:uid="{00000000-0005-0000-0000-00005A050000}"/>
    <cellStyle name="Comma 3 2 14 2 2" xfId="1158" xr:uid="{00000000-0005-0000-0000-00005B050000}"/>
    <cellStyle name="Comma 3 2 14 3" xfId="1159" xr:uid="{00000000-0005-0000-0000-00005C050000}"/>
    <cellStyle name="Comma 3 2 14 4" xfId="12094" xr:uid="{00000000-0005-0000-0000-00005D050000}"/>
    <cellStyle name="Comma 3 2 14 5" xfId="12095" xr:uid="{00000000-0005-0000-0000-00005E050000}"/>
    <cellStyle name="Comma 3 2 15" xfId="1160" xr:uid="{00000000-0005-0000-0000-00005F050000}"/>
    <cellStyle name="Comma 3 2 15 2" xfId="1161" xr:uid="{00000000-0005-0000-0000-000060050000}"/>
    <cellStyle name="Comma 3 2 15 2 2" xfId="1162" xr:uid="{00000000-0005-0000-0000-000061050000}"/>
    <cellStyle name="Comma 3 2 15 3" xfId="1163" xr:uid="{00000000-0005-0000-0000-000062050000}"/>
    <cellStyle name="Comma 3 2 15 4" xfId="12096" xr:uid="{00000000-0005-0000-0000-000063050000}"/>
    <cellStyle name="Comma 3 2 15 5" xfId="12097" xr:uid="{00000000-0005-0000-0000-000064050000}"/>
    <cellStyle name="Comma 3 2 16" xfId="1164" xr:uid="{00000000-0005-0000-0000-000065050000}"/>
    <cellStyle name="Comma 3 2 16 2" xfId="1165" xr:uid="{00000000-0005-0000-0000-000066050000}"/>
    <cellStyle name="Comma 3 2 16 2 2" xfId="1166" xr:uid="{00000000-0005-0000-0000-000067050000}"/>
    <cellStyle name="Comma 3 2 16 3" xfId="1167" xr:uid="{00000000-0005-0000-0000-000068050000}"/>
    <cellStyle name="Comma 3 2 16 4" xfId="12098" xr:uid="{00000000-0005-0000-0000-000069050000}"/>
    <cellStyle name="Comma 3 2 16 5" xfId="12099" xr:uid="{00000000-0005-0000-0000-00006A050000}"/>
    <cellStyle name="Comma 3 2 17" xfId="1168" xr:uid="{00000000-0005-0000-0000-00006B050000}"/>
    <cellStyle name="Comma 3 2 17 2" xfId="1169" xr:uid="{00000000-0005-0000-0000-00006C050000}"/>
    <cellStyle name="Comma 3 2 17 2 2" xfId="1170" xr:uid="{00000000-0005-0000-0000-00006D050000}"/>
    <cellStyle name="Comma 3 2 17 3" xfId="1171" xr:uid="{00000000-0005-0000-0000-00006E050000}"/>
    <cellStyle name="Comma 3 2 17 4" xfId="12100" xr:uid="{00000000-0005-0000-0000-00006F050000}"/>
    <cellStyle name="Comma 3 2 17 5" xfId="12101" xr:uid="{00000000-0005-0000-0000-000070050000}"/>
    <cellStyle name="Comma 3 2 18" xfId="1172" xr:uid="{00000000-0005-0000-0000-000071050000}"/>
    <cellStyle name="Comma 3 2 19" xfId="1173" xr:uid="{00000000-0005-0000-0000-000072050000}"/>
    <cellStyle name="Comma 3 2 2" xfId="1174" xr:uid="{00000000-0005-0000-0000-000073050000}"/>
    <cellStyle name="Comma 3 2 2 10" xfId="1175" xr:uid="{00000000-0005-0000-0000-000074050000}"/>
    <cellStyle name="Comma 3 2 2 11" xfId="1176" xr:uid="{00000000-0005-0000-0000-000075050000}"/>
    <cellStyle name="Comma 3 2 2 12" xfId="1177" xr:uid="{00000000-0005-0000-0000-000076050000}"/>
    <cellStyle name="Comma 3 2 2 13" xfId="1178" xr:uid="{00000000-0005-0000-0000-000077050000}"/>
    <cellStyle name="Comma 3 2 2 14" xfId="1179" xr:uid="{00000000-0005-0000-0000-000078050000}"/>
    <cellStyle name="Comma 3 2 2 15" xfId="1180" xr:uid="{00000000-0005-0000-0000-000079050000}"/>
    <cellStyle name="Comma 3 2 2 16" xfId="1181" xr:uid="{00000000-0005-0000-0000-00007A050000}"/>
    <cellStyle name="Comma 3 2 2 17" xfId="1182" xr:uid="{00000000-0005-0000-0000-00007B050000}"/>
    <cellStyle name="Comma 3 2 2 18" xfId="1183" xr:uid="{00000000-0005-0000-0000-00007C050000}"/>
    <cellStyle name="Comma 3 2 2 18 2" xfId="1184" xr:uid="{00000000-0005-0000-0000-00007D050000}"/>
    <cellStyle name="Comma 3 2 2 19" xfId="1185" xr:uid="{00000000-0005-0000-0000-00007E050000}"/>
    <cellStyle name="Comma 3 2 2 19 2" xfId="1186" xr:uid="{00000000-0005-0000-0000-00007F050000}"/>
    <cellStyle name="Comma 3 2 2 2" xfId="1187" xr:uid="{00000000-0005-0000-0000-000080050000}"/>
    <cellStyle name="Comma 3 2 2 2 10" xfId="1188" xr:uid="{00000000-0005-0000-0000-000081050000}"/>
    <cellStyle name="Comma 3 2 2 2 10 2" xfId="1189" xr:uid="{00000000-0005-0000-0000-000082050000}"/>
    <cellStyle name="Comma 3 2 2 2 10 2 2" xfId="1190" xr:uid="{00000000-0005-0000-0000-000083050000}"/>
    <cellStyle name="Comma 3 2 2 2 10 3" xfId="1191" xr:uid="{00000000-0005-0000-0000-000084050000}"/>
    <cellStyle name="Comma 3 2 2 2 10 4" xfId="12102" xr:uid="{00000000-0005-0000-0000-000085050000}"/>
    <cellStyle name="Comma 3 2 2 2 10 5" xfId="12103" xr:uid="{00000000-0005-0000-0000-000086050000}"/>
    <cellStyle name="Comma 3 2 2 2 11" xfId="1192" xr:uid="{00000000-0005-0000-0000-000087050000}"/>
    <cellStyle name="Comma 3 2 2 2 11 2" xfId="1193" xr:uid="{00000000-0005-0000-0000-000088050000}"/>
    <cellStyle name="Comma 3 2 2 2 11 2 2" xfId="1194" xr:uid="{00000000-0005-0000-0000-000089050000}"/>
    <cellStyle name="Comma 3 2 2 2 11 3" xfId="1195" xr:uid="{00000000-0005-0000-0000-00008A050000}"/>
    <cellStyle name="Comma 3 2 2 2 11 4" xfId="12104" xr:uid="{00000000-0005-0000-0000-00008B050000}"/>
    <cellStyle name="Comma 3 2 2 2 11 5" xfId="12105" xr:uid="{00000000-0005-0000-0000-00008C050000}"/>
    <cellStyle name="Comma 3 2 2 2 12" xfId="1196" xr:uid="{00000000-0005-0000-0000-00008D050000}"/>
    <cellStyle name="Comma 3 2 2 2 12 2" xfId="1197" xr:uid="{00000000-0005-0000-0000-00008E050000}"/>
    <cellStyle name="Comma 3 2 2 2 12 2 2" xfId="1198" xr:uid="{00000000-0005-0000-0000-00008F050000}"/>
    <cellStyle name="Comma 3 2 2 2 12 3" xfId="1199" xr:uid="{00000000-0005-0000-0000-000090050000}"/>
    <cellStyle name="Comma 3 2 2 2 12 4" xfId="12106" xr:uid="{00000000-0005-0000-0000-000091050000}"/>
    <cellStyle name="Comma 3 2 2 2 12 5" xfId="12107" xr:uid="{00000000-0005-0000-0000-000092050000}"/>
    <cellStyle name="Comma 3 2 2 2 13" xfId="1200" xr:uid="{00000000-0005-0000-0000-000093050000}"/>
    <cellStyle name="Comma 3 2 2 2 13 2" xfId="1201" xr:uid="{00000000-0005-0000-0000-000094050000}"/>
    <cellStyle name="Comma 3 2 2 2 13 2 2" xfId="1202" xr:uid="{00000000-0005-0000-0000-000095050000}"/>
    <cellStyle name="Comma 3 2 2 2 13 3" xfId="1203" xr:uid="{00000000-0005-0000-0000-000096050000}"/>
    <cellStyle name="Comma 3 2 2 2 13 4" xfId="12108" xr:uid="{00000000-0005-0000-0000-000097050000}"/>
    <cellStyle name="Comma 3 2 2 2 13 5" xfId="12109" xr:uid="{00000000-0005-0000-0000-000098050000}"/>
    <cellStyle name="Comma 3 2 2 2 14" xfId="1204" xr:uid="{00000000-0005-0000-0000-000099050000}"/>
    <cellStyle name="Comma 3 2 2 2 14 2" xfId="1205" xr:uid="{00000000-0005-0000-0000-00009A050000}"/>
    <cellStyle name="Comma 3 2 2 2 14 2 2" xfId="1206" xr:uid="{00000000-0005-0000-0000-00009B050000}"/>
    <cellStyle name="Comma 3 2 2 2 14 3" xfId="1207" xr:uid="{00000000-0005-0000-0000-00009C050000}"/>
    <cellStyle name="Comma 3 2 2 2 14 4" xfId="12110" xr:uid="{00000000-0005-0000-0000-00009D050000}"/>
    <cellStyle name="Comma 3 2 2 2 14 5" xfId="12111" xr:uid="{00000000-0005-0000-0000-00009E050000}"/>
    <cellStyle name="Comma 3 2 2 2 15" xfId="1208" xr:uid="{00000000-0005-0000-0000-00009F050000}"/>
    <cellStyle name="Comma 3 2 2 2 15 2" xfId="1209" xr:uid="{00000000-0005-0000-0000-0000A0050000}"/>
    <cellStyle name="Comma 3 2 2 2 15 2 2" xfId="1210" xr:uid="{00000000-0005-0000-0000-0000A1050000}"/>
    <cellStyle name="Comma 3 2 2 2 15 3" xfId="1211" xr:uid="{00000000-0005-0000-0000-0000A2050000}"/>
    <cellStyle name="Comma 3 2 2 2 15 4" xfId="12112" xr:uid="{00000000-0005-0000-0000-0000A3050000}"/>
    <cellStyle name="Comma 3 2 2 2 15 5" xfId="12113" xr:uid="{00000000-0005-0000-0000-0000A4050000}"/>
    <cellStyle name="Comma 3 2 2 2 16" xfId="1212" xr:uid="{00000000-0005-0000-0000-0000A5050000}"/>
    <cellStyle name="Comma 3 2 2 2 16 2" xfId="1213" xr:uid="{00000000-0005-0000-0000-0000A6050000}"/>
    <cellStyle name="Comma 3 2 2 2 16 2 2" xfId="12114" xr:uid="{00000000-0005-0000-0000-0000A7050000}"/>
    <cellStyle name="Comma 3 2 2 2 16 3" xfId="12115" xr:uid="{00000000-0005-0000-0000-0000A8050000}"/>
    <cellStyle name="Comma 3 2 2 2 16 4" xfId="12116" xr:uid="{00000000-0005-0000-0000-0000A9050000}"/>
    <cellStyle name="Comma 3 2 2 2 17" xfId="1214" xr:uid="{00000000-0005-0000-0000-0000AA050000}"/>
    <cellStyle name="Comma 3 2 2 2 17 2" xfId="1215" xr:uid="{00000000-0005-0000-0000-0000AB050000}"/>
    <cellStyle name="Comma 3 2 2 2 17 2 2" xfId="12117" xr:uid="{00000000-0005-0000-0000-0000AC050000}"/>
    <cellStyle name="Comma 3 2 2 2 17 3" xfId="12118" xr:uid="{00000000-0005-0000-0000-0000AD050000}"/>
    <cellStyle name="Comma 3 2 2 2 17 4" xfId="12119" xr:uid="{00000000-0005-0000-0000-0000AE050000}"/>
    <cellStyle name="Comma 3 2 2 2 2" xfId="1216" xr:uid="{00000000-0005-0000-0000-0000AF050000}"/>
    <cellStyle name="Comma 3 2 2 2 2 2" xfId="1217" xr:uid="{00000000-0005-0000-0000-0000B0050000}"/>
    <cellStyle name="Comma 3 2 2 2 2 2 2" xfId="1218" xr:uid="{00000000-0005-0000-0000-0000B1050000}"/>
    <cellStyle name="Comma 3 2 2 2 2 2 2 2" xfId="1219" xr:uid="{00000000-0005-0000-0000-0000B2050000}"/>
    <cellStyle name="Comma 3 2 2 2 2 2 2 2 2" xfId="1220" xr:uid="{00000000-0005-0000-0000-0000B3050000}"/>
    <cellStyle name="Comma 3 2 2 2 2 2 2 3" xfId="1221" xr:uid="{00000000-0005-0000-0000-0000B4050000}"/>
    <cellStyle name="Comma 3 2 2 2 2 2 2 4" xfId="12120" xr:uid="{00000000-0005-0000-0000-0000B5050000}"/>
    <cellStyle name="Comma 3 2 2 2 2 2 2 5" xfId="12121" xr:uid="{00000000-0005-0000-0000-0000B6050000}"/>
    <cellStyle name="Comma 3 2 2 2 2 2 3" xfId="1222" xr:uid="{00000000-0005-0000-0000-0000B7050000}"/>
    <cellStyle name="Comma 3 2 2 2 2 2 3 2" xfId="1223" xr:uid="{00000000-0005-0000-0000-0000B8050000}"/>
    <cellStyle name="Comma 3 2 2 2 2 2 3 2 2" xfId="1224" xr:uid="{00000000-0005-0000-0000-0000B9050000}"/>
    <cellStyle name="Comma 3 2 2 2 2 2 3 3" xfId="1225" xr:uid="{00000000-0005-0000-0000-0000BA050000}"/>
    <cellStyle name="Comma 3 2 2 2 2 2 3 4" xfId="12122" xr:uid="{00000000-0005-0000-0000-0000BB050000}"/>
    <cellStyle name="Comma 3 2 2 2 2 2 3 5" xfId="12123" xr:uid="{00000000-0005-0000-0000-0000BC050000}"/>
    <cellStyle name="Comma 3 2 2 2 2 2 4" xfId="1226" xr:uid="{00000000-0005-0000-0000-0000BD050000}"/>
    <cellStyle name="Comma 3 2 2 2 2 2 4 2" xfId="1227" xr:uid="{00000000-0005-0000-0000-0000BE050000}"/>
    <cellStyle name="Comma 3 2 2 2 2 2 4 2 2" xfId="1228" xr:uid="{00000000-0005-0000-0000-0000BF050000}"/>
    <cellStyle name="Comma 3 2 2 2 2 2 4 3" xfId="1229" xr:uid="{00000000-0005-0000-0000-0000C0050000}"/>
    <cellStyle name="Comma 3 2 2 2 2 2 4 4" xfId="12124" xr:uid="{00000000-0005-0000-0000-0000C1050000}"/>
    <cellStyle name="Comma 3 2 2 2 2 2 4 5" xfId="12125" xr:uid="{00000000-0005-0000-0000-0000C2050000}"/>
    <cellStyle name="Comma 3 2 2 2 2 2 5" xfId="1230" xr:uid="{00000000-0005-0000-0000-0000C3050000}"/>
    <cellStyle name="Comma 3 2 2 2 2 2 5 2" xfId="1231" xr:uid="{00000000-0005-0000-0000-0000C4050000}"/>
    <cellStyle name="Comma 3 2 2 2 2 2 5 2 2" xfId="1232" xr:uid="{00000000-0005-0000-0000-0000C5050000}"/>
    <cellStyle name="Comma 3 2 2 2 2 2 5 3" xfId="1233" xr:uid="{00000000-0005-0000-0000-0000C6050000}"/>
    <cellStyle name="Comma 3 2 2 2 2 2 5 4" xfId="12126" xr:uid="{00000000-0005-0000-0000-0000C7050000}"/>
    <cellStyle name="Comma 3 2 2 2 2 2 5 5" xfId="12127" xr:uid="{00000000-0005-0000-0000-0000C8050000}"/>
    <cellStyle name="Comma 3 2 2 2 2 3" xfId="1234" xr:uid="{00000000-0005-0000-0000-0000C9050000}"/>
    <cellStyle name="Comma 3 2 2 2 2 4" xfId="1235" xr:uid="{00000000-0005-0000-0000-0000CA050000}"/>
    <cellStyle name="Comma 3 2 2 2 2 5" xfId="1236" xr:uid="{00000000-0005-0000-0000-0000CB050000}"/>
    <cellStyle name="Comma 3 2 2 2 2 6" xfId="1237" xr:uid="{00000000-0005-0000-0000-0000CC050000}"/>
    <cellStyle name="Comma 3 2 2 2 2 6 2" xfId="1238" xr:uid="{00000000-0005-0000-0000-0000CD050000}"/>
    <cellStyle name="Comma 3 2 2 2 2 7" xfId="1239" xr:uid="{00000000-0005-0000-0000-0000CE050000}"/>
    <cellStyle name="Comma 3 2 2 2 2 8" xfId="12128" xr:uid="{00000000-0005-0000-0000-0000CF050000}"/>
    <cellStyle name="Comma 3 2 2 2 2 9" xfId="12129" xr:uid="{00000000-0005-0000-0000-0000D0050000}"/>
    <cellStyle name="Comma 3 2 2 2 3" xfId="1240" xr:uid="{00000000-0005-0000-0000-0000D1050000}"/>
    <cellStyle name="Comma 3 2 2 2 3 2" xfId="1241" xr:uid="{00000000-0005-0000-0000-0000D2050000}"/>
    <cellStyle name="Comma 3 2 2 2 3 2 2" xfId="1242" xr:uid="{00000000-0005-0000-0000-0000D3050000}"/>
    <cellStyle name="Comma 3 2 2 2 3 3" xfId="1243" xr:uid="{00000000-0005-0000-0000-0000D4050000}"/>
    <cellStyle name="Comma 3 2 2 2 3 4" xfId="12130" xr:uid="{00000000-0005-0000-0000-0000D5050000}"/>
    <cellStyle name="Comma 3 2 2 2 3 5" xfId="12131" xr:uid="{00000000-0005-0000-0000-0000D6050000}"/>
    <cellStyle name="Comma 3 2 2 2 4" xfId="1244" xr:uid="{00000000-0005-0000-0000-0000D7050000}"/>
    <cellStyle name="Comma 3 2 2 2 4 2" xfId="1245" xr:uid="{00000000-0005-0000-0000-0000D8050000}"/>
    <cellStyle name="Comma 3 2 2 2 4 2 2" xfId="1246" xr:uid="{00000000-0005-0000-0000-0000D9050000}"/>
    <cellStyle name="Comma 3 2 2 2 4 3" xfId="1247" xr:uid="{00000000-0005-0000-0000-0000DA050000}"/>
    <cellStyle name="Comma 3 2 2 2 4 4" xfId="12132" xr:uid="{00000000-0005-0000-0000-0000DB050000}"/>
    <cellStyle name="Comma 3 2 2 2 4 5" xfId="12133" xr:uid="{00000000-0005-0000-0000-0000DC050000}"/>
    <cellStyle name="Comma 3 2 2 2 5" xfId="1248" xr:uid="{00000000-0005-0000-0000-0000DD050000}"/>
    <cellStyle name="Comma 3 2 2 2 5 2" xfId="1249" xr:uid="{00000000-0005-0000-0000-0000DE050000}"/>
    <cellStyle name="Comma 3 2 2 2 5 2 2" xfId="1250" xr:uid="{00000000-0005-0000-0000-0000DF050000}"/>
    <cellStyle name="Comma 3 2 2 2 5 3" xfId="1251" xr:uid="{00000000-0005-0000-0000-0000E0050000}"/>
    <cellStyle name="Comma 3 2 2 2 5 4" xfId="12134" xr:uid="{00000000-0005-0000-0000-0000E1050000}"/>
    <cellStyle name="Comma 3 2 2 2 5 5" xfId="12135" xr:uid="{00000000-0005-0000-0000-0000E2050000}"/>
    <cellStyle name="Comma 3 2 2 2 6" xfId="1252" xr:uid="{00000000-0005-0000-0000-0000E3050000}"/>
    <cellStyle name="Comma 3 2 2 2 6 2" xfId="1253" xr:uid="{00000000-0005-0000-0000-0000E4050000}"/>
    <cellStyle name="Comma 3 2 2 2 6 2 2" xfId="1254" xr:uid="{00000000-0005-0000-0000-0000E5050000}"/>
    <cellStyle name="Comma 3 2 2 2 6 3" xfId="1255" xr:uid="{00000000-0005-0000-0000-0000E6050000}"/>
    <cellStyle name="Comma 3 2 2 2 6 4" xfId="12136" xr:uid="{00000000-0005-0000-0000-0000E7050000}"/>
    <cellStyle name="Comma 3 2 2 2 6 5" xfId="12137" xr:uid="{00000000-0005-0000-0000-0000E8050000}"/>
    <cellStyle name="Comma 3 2 2 2 7" xfId="1256" xr:uid="{00000000-0005-0000-0000-0000E9050000}"/>
    <cellStyle name="Comma 3 2 2 2 7 2" xfId="1257" xr:uid="{00000000-0005-0000-0000-0000EA050000}"/>
    <cellStyle name="Comma 3 2 2 2 7 2 2" xfId="1258" xr:uid="{00000000-0005-0000-0000-0000EB050000}"/>
    <cellStyle name="Comma 3 2 2 2 7 3" xfId="1259" xr:uid="{00000000-0005-0000-0000-0000EC050000}"/>
    <cellStyle name="Comma 3 2 2 2 7 4" xfId="12138" xr:uid="{00000000-0005-0000-0000-0000ED050000}"/>
    <cellStyle name="Comma 3 2 2 2 7 5" xfId="12139" xr:uid="{00000000-0005-0000-0000-0000EE050000}"/>
    <cellStyle name="Comma 3 2 2 2 8" xfId="1260" xr:uid="{00000000-0005-0000-0000-0000EF050000}"/>
    <cellStyle name="Comma 3 2 2 2 8 2" xfId="1261" xr:uid="{00000000-0005-0000-0000-0000F0050000}"/>
    <cellStyle name="Comma 3 2 2 2 8 2 2" xfId="1262" xr:uid="{00000000-0005-0000-0000-0000F1050000}"/>
    <cellStyle name="Comma 3 2 2 2 8 3" xfId="1263" xr:uid="{00000000-0005-0000-0000-0000F2050000}"/>
    <cellStyle name="Comma 3 2 2 2 8 4" xfId="12140" xr:uid="{00000000-0005-0000-0000-0000F3050000}"/>
    <cellStyle name="Comma 3 2 2 2 8 5" xfId="12141" xr:uid="{00000000-0005-0000-0000-0000F4050000}"/>
    <cellStyle name="Comma 3 2 2 2 9" xfId="1264" xr:uid="{00000000-0005-0000-0000-0000F5050000}"/>
    <cellStyle name="Comma 3 2 2 2 9 2" xfId="1265" xr:uid="{00000000-0005-0000-0000-0000F6050000}"/>
    <cellStyle name="Comma 3 2 2 2 9 2 2" xfId="1266" xr:uid="{00000000-0005-0000-0000-0000F7050000}"/>
    <cellStyle name="Comma 3 2 2 2 9 3" xfId="1267" xr:uid="{00000000-0005-0000-0000-0000F8050000}"/>
    <cellStyle name="Comma 3 2 2 2 9 4" xfId="12142" xr:uid="{00000000-0005-0000-0000-0000F9050000}"/>
    <cellStyle name="Comma 3 2 2 2 9 5" xfId="12143" xr:uid="{00000000-0005-0000-0000-0000FA050000}"/>
    <cellStyle name="Comma 3 2 2 20" xfId="1268" xr:uid="{00000000-0005-0000-0000-0000FB050000}"/>
    <cellStyle name="Comma 3 2 2 21" xfId="1269" xr:uid="{00000000-0005-0000-0000-0000FC050000}"/>
    <cellStyle name="Comma 3 2 2 3" xfId="1270" xr:uid="{00000000-0005-0000-0000-0000FD050000}"/>
    <cellStyle name="Comma 3 2 2 3 2" xfId="1271" xr:uid="{00000000-0005-0000-0000-0000FE050000}"/>
    <cellStyle name="Comma 3 2 2 3 2 2" xfId="1272" xr:uid="{00000000-0005-0000-0000-0000FF050000}"/>
    <cellStyle name="Comma 3 2 2 4" xfId="1273" xr:uid="{00000000-0005-0000-0000-000000060000}"/>
    <cellStyle name="Comma 3 2 2 4 2" xfId="1274" xr:uid="{00000000-0005-0000-0000-000001060000}"/>
    <cellStyle name="Comma 3 2 2 4 2 2" xfId="1275" xr:uid="{00000000-0005-0000-0000-000002060000}"/>
    <cellStyle name="Comma 3 2 2 5" xfId="1276" xr:uid="{00000000-0005-0000-0000-000003060000}"/>
    <cellStyle name="Comma 3 2 2 5 2" xfId="1277" xr:uid="{00000000-0005-0000-0000-000004060000}"/>
    <cellStyle name="Comma 3 2 2 5 2 2" xfId="1278" xr:uid="{00000000-0005-0000-0000-000005060000}"/>
    <cellStyle name="Comma 3 2 2 6" xfId="1279" xr:uid="{00000000-0005-0000-0000-000006060000}"/>
    <cellStyle name="Comma 3 2 2 6 2" xfId="1280" xr:uid="{00000000-0005-0000-0000-000007060000}"/>
    <cellStyle name="Comma 3 2 2 6 2 2" xfId="1281" xr:uid="{00000000-0005-0000-0000-000008060000}"/>
    <cellStyle name="Comma 3 2 2 7" xfId="1282" xr:uid="{00000000-0005-0000-0000-000009060000}"/>
    <cellStyle name="Comma 3 2 2 7 2" xfId="1283" xr:uid="{00000000-0005-0000-0000-00000A060000}"/>
    <cellStyle name="Comma 3 2 2 7 2 2" xfId="1284" xr:uid="{00000000-0005-0000-0000-00000B060000}"/>
    <cellStyle name="Comma 3 2 2 8" xfId="1285" xr:uid="{00000000-0005-0000-0000-00000C060000}"/>
    <cellStyle name="Comma 3 2 2 8 2" xfId="1286" xr:uid="{00000000-0005-0000-0000-00000D060000}"/>
    <cellStyle name="Comma 3 2 2 8 2 2" xfId="1287" xr:uid="{00000000-0005-0000-0000-00000E060000}"/>
    <cellStyle name="Comma 3 2 2 9" xfId="1288" xr:uid="{00000000-0005-0000-0000-00000F060000}"/>
    <cellStyle name="Comma 3 2 2 9 2" xfId="1289" xr:uid="{00000000-0005-0000-0000-000010060000}"/>
    <cellStyle name="Comma 3 2 2 9 2 2" xfId="1290" xr:uid="{00000000-0005-0000-0000-000011060000}"/>
    <cellStyle name="Comma 3 2 20" xfId="1291" xr:uid="{00000000-0005-0000-0000-000012060000}"/>
    <cellStyle name="Comma 3 2 21" xfId="16933" xr:uid="{00000000-0005-0000-0000-000013060000}"/>
    <cellStyle name="Comma 3 2 3" xfId="1292" xr:uid="{00000000-0005-0000-0000-000014060000}"/>
    <cellStyle name="Comma 3 2 3 2" xfId="1293" xr:uid="{00000000-0005-0000-0000-000015060000}"/>
    <cellStyle name="Comma 3 2 3 3" xfId="1294" xr:uid="{00000000-0005-0000-0000-000016060000}"/>
    <cellStyle name="Comma 3 2 4" xfId="1295" xr:uid="{00000000-0005-0000-0000-000017060000}"/>
    <cellStyle name="Comma 3 2 4 2" xfId="1296" xr:uid="{00000000-0005-0000-0000-000018060000}"/>
    <cellStyle name="Comma 3 2 4 3" xfId="1297" xr:uid="{00000000-0005-0000-0000-000019060000}"/>
    <cellStyle name="Comma 3 2 5" xfId="1298" xr:uid="{00000000-0005-0000-0000-00001A060000}"/>
    <cellStyle name="Comma 3 2 5 2" xfId="1299" xr:uid="{00000000-0005-0000-0000-00001B060000}"/>
    <cellStyle name="Comma 3 2 5 3" xfId="1300" xr:uid="{00000000-0005-0000-0000-00001C060000}"/>
    <cellStyle name="Comma 3 2 6" xfId="1301" xr:uid="{00000000-0005-0000-0000-00001D060000}"/>
    <cellStyle name="Comma 3 2 6 2" xfId="1302" xr:uid="{00000000-0005-0000-0000-00001E060000}"/>
    <cellStyle name="Comma 3 2 6 3" xfId="1303" xr:uid="{00000000-0005-0000-0000-00001F060000}"/>
    <cellStyle name="Comma 3 2 7" xfId="1304" xr:uid="{00000000-0005-0000-0000-000020060000}"/>
    <cellStyle name="Comma 3 2 7 2" xfId="1305" xr:uid="{00000000-0005-0000-0000-000021060000}"/>
    <cellStyle name="Comma 3 2 7 3" xfId="1306" xr:uid="{00000000-0005-0000-0000-000022060000}"/>
    <cellStyle name="Comma 3 2 8" xfId="1307" xr:uid="{00000000-0005-0000-0000-000023060000}"/>
    <cellStyle name="Comma 3 2 8 2" xfId="1308" xr:uid="{00000000-0005-0000-0000-000024060000}"/>
    <cellStyle name="Comma 3 2 8 3" xfId="1309" xr:uid="{00000000-0005-0000-0000-000025060000}"/>
    <cellStyle name="Comma 3 2 9" xfId="1310" xr:uid="{00000000-0005-0000-0000-000026060000}"/>
    <cellStyle name="Comma 3 2 9 2" xfId="1311" xr:uid="{00000000-0005-0000-0000-000027060000}"/>
    <cellStyle name="Comma 3 2 9 3" xfId="1312" xr:uid="{00000000-0005-0000-0000-000028060000}"/>
    <cellStyle name="Comma 3 20" xfId="1313" xr:uid="{00000000-0005-0000-0000-000029060000}"/>
    <cellStyle name="Comma 3 20 2" xfId="1314" xr:uid="{00000000-0005-0000-0000-00002A060000}"/>
    <cellStyle name="Comma 3 20 2 2" xfId="1315" xr:uid="{00000000-0005-0000-0000-00002B060000}"/>
    <cellStyle name="Comma 3 20 3" xfId="12144" xr:uid="{00000000-0005-0000-0000-00002C060000}"/>
    <cellStyle name="Comma 3 21" xfId="1316" xr:uid="{00000000-0005-0000-0000-00002D060000}"/>
    <cellStyle name="Comma 3 21 2" xfId="1317" xr:uid="{00000000-0005-0000-0000-00002E060000}"/>
    <cellStyle name="Comma 3 21 3" xfId="12145" xr:uid="{00000000-0005-0000-0000-00002F060000}"/>
    <cellStyle name="Comma 3 22" xfId="1318" xr:uid="{00000000-0005-0000-0000-000030060000}"/>
    <cellStyle name="Comma 3 22 2" xfId="1319" xr:uid="{00000000-0005-0000-0000-000031060000}"/>
    <cellStyle name="Comma 3 22 3" xfId="12146" xr:uid="{00000000-0005-0000-0000-000032060000}"/>
    <cellStyle name="Comma 3 23" xfId="1320" xr:uid="{00000000-0005-0000-0000-000033060000}"/>
    <cellStyle name="Comma 3 23 2" xfId="1321" xr:uid="{00000000-0005-0000-0000-000034060000}"/>
    <cellStyle name="Comma 3 23 3" xfId="12147" xr:uid="{00000000-0005-0000-0000-000035060000}"/>
    <cellStyle name="Comma 3 24" xfId="1322" xr:uid="{00000000-0005-0000-0000-000036060000}"/>
    <cellStyle name="Comma 3 24 2" xfId="1323" xr:uid="{00000000-0005-0000-0000-000037060000}"/>
    <cellStyle name="Comma 3 24 3" xfId="12148" xr:uid="{00000000-0005-0000-0000-000038060000}"/>
    <cellStyle name="Comma 3 25" xfId="1324" xr:uid="{00000000-0005-0000-0000-000039060000}"/>
    <cellStyle name="Comma 3 25 2" xfId="1325" xr:uid="{00000000-0005-0000-0000-00003A060000}"/>
    <cellStyle name="Comma 3 25 3" xfId="12149" xr:uid="{00000000-0005-0000-0000-00003B060000}"/>
    <cellStyle name="Comma 3 26" xfId="1326" xr:uid="{00000000-0005-0000-0000-00003C060000}"/>
    <cellStyle name="Comma 3 26 2" xfId="1327" xr:uid="{00000000-0005-0000-0000-00003D060000}"/>
    <cellStyle name="Comma 3 26 3" xfId="12150" xr:uid="{00000000-0005-0000-0000-00003E060000}"/>
    <cellStyle name="Comma 3 27" xfId="1328" xr:uid="{00000000-0005-0000-0000-00003F060000}"/>
    <cellStyle name="Comma 3 27 2" xfId="1329" xr:uid="{00000000-0005-0000-0000-000040060000}"/>
    <cellStyle name="Comma 3 27 3" xfId="12151" xr:uid="{00000000-0005-0000-0000-000041060000}"/>
    <cellStyle name="Comma 3 28" xfId="1330" xr:uid="{00000000-0005-0000-0000-000042060000}"/>
    <cellStyle name="Comma 3 28 2" xfId="1331" xr:uid="{00000000-0005-0000-0000-000043060000}"/>
    <cellStyle name="Comma 3 28 3" xfId="12152" xr:uid="{00000000-0005-0000-0000-000044060000}"/>
    <cellStyle name="Comma 3 29" xfId="1332" xr:uid="{00000000-0005-0000-0000-000045060000}"/>
    <cellStyle name="Comma 3 29 2" xfId="1333" xr:uid="{00000000-0005-0000-0000-000046060000}"/>
    <cellStyle name="Comma 3 29 3" xfId="12153" xr:uid="{00000000-0005-0000-0000-000047060000}"/>
    <cellStyle name="Comma 3 3" xfId="1334" xr:uid="{00000000-0005-0000-0000-000048060000}"/>
    <cellStyle name="Comma 3 3 2" xfId="1335" xr:uid="{00000000-0005-0000-0000-000049060000}"/>
    <cellStyle name="Comma 3 3 2 2" xfId="1336" xr:uid="{00000000-0005-0000-0000-00004A060000}"/>
    <cellStyle name="Comma 3 3 2 2 2" xfId="1337" xr:uid="{00000000-0005-0000-0000-00004B060000}"/>
    <cellStyle name="Comma 3 3 2 3" xfId="1338" xr:uid="{00000000-0005-0000-0000-00004C060000}"/>
    <cellStyle name="Comma 3 3 2 4" xfId="1339" xr:uid="{00000000-0005-0000-0000-00004D060000}"/>
    <cellStyle name="Comma 3 3 2 5" xfId="1340" xr:uid="{00000000-0005-0000-0000-00004E060000}"/>
    <cellStyle name="Comma 3 3 2 6" xfId="1341" xr:uid="{00000000-0005-0000-0000-00004F060000}"/>
    <cellStyle name="Comma 3 3 2 6 2" xfId="1342" xr:uid="{00000000-0005-0000-0000-000050060000}"/>
    <cellStyle name="Comma 3 3 3" xfId="1343" xr:uid="{00000000-0005-0000-0000-000051060000}"/>
    <cellStyle name="Comma 3 3 4" xfId="1344" xr:uid="{00000000-0005-0000-0000-000052060000}"/>
    <cellStyle name="Comma 3 3 5" xfId="1345" xr:uid="{00000000-0005-0000-0000-000053060000}"/>
    <cellStyle name="Comma 3 3 6" xfId="1346" xr:uid="{00000000-0005-0000-0000-000054060000}"/>
    <cellStyle name="Comma 3 3 6 2" xfId="1347" xr:uid="{00000000-0005-0000-0000-000055060000}"/>
    <cellStyle name="Comma 3 3 7" xfId="12154" xr:uid="{00000000-0005-0000-0000-000056060000}"/>
    <cellStyle name="Comma 3 30" xfId="1348" xr:uid="{00000000-0005-0000-0000-000057060000}"/>
    <cellStyle name="Comma 3 30 2" xfId="1349" xr:uid="{00000000-0005-0000-0000-000058060000}"/>
    <cellStyle name="Comma 3 30 3" xfId="12155" xr:uid="{00000000-0005-0000-0000-000059060000}"/>
    <cellStyle name="Comma 3 31" xfId="1350" xr:uid="{00000000-0005-0000-0000-00005A060000}"/>
    <cellStyle name="Comma 3 31 2" xfId="1351" xr:uid="{00000000-0005-0000-0000-00005B060000}"/>
    <cellStyle name="Comma 3 31 3" xfId="12156" xr:uid="{00000000-0005-0000-0000-00005C060000}"/>
    <cellStyle name="Comma 3 32" xfId="1352" xr:uid="{00000000-0005-0000-0000-00005D060000}"/>
    <cellStyle name="Comma 3 32 2" xfId="1353" xr:uid="{00000000-0005-0000-0000-00005E060000}"/>
    <cellStyle name="Comma 3 32 3" xfId="12157" xr:uid="{00000000-0005-0000-0000-00005F060000}"/>
    <cellStyle name="Comma 3 33" xfId="1354" xr:uid="{00000000-0005-0000-0000-000060060000}"/>
    <cellStyle name="Comma 3 33 2" xfId="1355" xr:uid="{00000000-0005-0000-0000-000061060000}"/>
    <cellStyle name="Comma 3 33 3" xfId="12158" xr:uid="{00000000-0005-0000-0000-000062060000}"/>
    <cellStyle name="Comma 3 34" xfId="1356" xr:uid="{00000000-0005-0000-0000-000063060000}"/>
    <cellStyle name="Comma 3 34 2" xfId="1357" xr:uid="{00000000-0005-0000-0000-000064060000}"/>
    <cellStyle name="Comma 3 34 3" xfId="12159" xr:uid="{00000000-0005-0000-0000-000065060000}"/>
    <cellStyle name="Comma 3 35" xfId="1358" xr:uid="{00000000-0005-0000-0000-000066060000}"/>
    <cellStyle name="Comma 3 35 2" xfId="1359" xr:uid="{00000000-0005-0000-0000-000067060000}"/>
    <cellStyle name="Comma 3 35 3" xfId="12160" xr:uid="{00000000-0005-0000-0000-000068060000}"/>
    <cellStyle name="Comma 3 36" xfId="1360" xr:uid="{00000000-0005-0000-0000-000069060000}"/>
    <cellStyle name="Comma 3 36 2" xfId="1361" xr:uid="{00000000-0005-0000-0000-00006A060000}"/>
    <cellStyle name="Comma 3 36 3" xfId="12161" xr:uid="{00000000-0005-0000-0000-00006B060000}"/>
    <cellStyle name="Comma 3 37" xfId="1362" xr:uid="{00000000-0005-0000-0000-00006C060000}"/>
    <cellStyle name="Comma 3 37 2" xfId="1363" xr:uid="{00000000-0005-0000-0000-00006D060000}"/>
    <cellStyle name="Comma 3 37 3" xfId="12162" xr:uid="{00000000-0005-0000-0000-00006E060000}"/>
    <cellStyle name="Comma 3 38" xfId="1364" xr:uid="{00000000-0005-0000-0000-00006F060000}"/>
    <cellStyle name="Comma 3 38 2" xfId="1365" xr:uid="{00000000-0005-0000-0000-000070060000}"/>
    <cellStyle name="Comma 3 38 3" xfId="12163" xr:uid="{00000000-0005-0000-0000-000071060000}"/>
    <cellStyle name="Comma 3 39" xfId="1366" xr:uid="{00000000-0005-0000-0000-000072060000}"/>
    <cellStyle name="Comma 3 39 2" xfId="1367" xr:uid="{00000000-0005-0000-0000-000073060000}"/>
    <cellStyle name="Comma 3 39 3" xfId="12164" xr:uid="{00000000-0005-0000-0000-000074060000}"/>
    <cellStyle name="Comma 3 4" xfId="1368" xr:uid="{00000000-0005-0000-0000-000075060000}"/>
    <cellStyle name="Comma 3 4 2" xfId="1369" xr:uid="{00000000-0005-0000-0000-000076060000}"/>
    <cellStyle name="Comma 3 4 2 2" xfId="12165" xr:uid="{00000000-0005-0000-0000-000077060000}"/>
    <cellStyle name="Comma 3 4 3" xfId="1370" xr:uid="{00000000-0005-0000-0000-000078060000}"/>
    <cellStyle name="Comma 3 4 3 2" xfId="1371" xr:uid="{00000000-0005-0000-0000-000079060000}"/>
    <cellStyle name="Comma 3 4 4" xfId="12166" xr:uid="{00000000-0005-0000-0000-00007A060000}"/>
    <cellStyle name="Comma 3 40" xfId="1372" xr:uid="{00000000-0005-0000-0000-00007B060000}"/>
    <cellStyle name="Comma 3 40 2" xfId="1373" xr:uid="{00000000-0005-0000-0000-00007C060000}"/>
    <cellStyle name="Comma 3 40 3" xfId="12167" xr:uid="{00000000-0005-0000-0000-00007D060000}"/>
    <cellStyle name="Comma 3 41" xfId="1374" xr:uid="{00000000-0005-0000-0000-00007E060000}"/>
    <cellStyle name="Comma 3 41 2" xfId="1375" xr:uid="{00000000-0005-0000-0000-00007F060000}"/>
    <cellStyle name="Comma 3 41 3" xfId="12168" xr:uid="{00000000-0005-0000-0000-000080060000}"/>
    <cellStyle name="Comma 3 42" xfId="1376" xr:uid="{00000000-0005-0000-0000-000081060000}"/>
    <cellStyle name="Comma 3 42 2" xfId="1377" xr:uid="{00000000-0005-0000-0000-000082060000}"/>
    <cellStyle name="Comma 3 42 3" xfId="12169" xr:uid="{00000000-0005-0000-0000-000083060000}"/>
    <cellStyle name="Comma 3 43" xfId="1378" xr:uid="{00000000-0005-0000-0000-000084060000}"/>
    <cellStyle name="Comma 3 43 2" xfId="1379" xr:uid="{00000000-0005-0000-0000-000085060000}"/>
    <cellStyle name="Comma 3 43 3" xfId="12170" xr:uid="{00000000-0005-0000-0000-000086060000}"/>
    <cellStyle name="Comma 3 44" xfId="1380" xr:uid="{00000000-0005-0000-0000-000087060000}"/>
    <cellStyle name="Comma 3 44 2" xfId="1381" xr:uid="{00000000-0005-0000-0000-000088060000}"/>
    <cellStyle name="Comma 3 44 3" xfId="12171" xr:uid="{00000000-0005-0000-0000-000089060000}"/>
    <cellStyle name="Comma 3 45" xfId="1382" xr:uid="{00000000-0005-0000-0000-00008A060000}"/>
    <cellStyle name="Comma 3 45 2" xfId="1383" xr:uid="{00000000-0005-0000-0000-00008B060000}"/>
    <cellStyle name="Comma 3 45 3" xfId="12172" xr:uid="{00000000-0005-0000-0000-00008C060000}"/>
    <cellStyle name="Comma 3 46" xfId="1384" xr:uid="{00000000-0005-0000-0000-00008D060000}"/>
    <cellStyle name="Comma 3 46 2" xfId="1385" xr:uid="{00000000-0005-0000-0000-00008E060000}"/>
    <cellStyle name="Comma 3 46 3" xfId="12173" xr:uid="{00000000-0005-0000-0000-00008F060000}"/>
    <cellStyle name="Comma 3 47" xfId="1386" xr:uid="{00000000-0005-0000-0000-000090060000}"/>
    <cellStyle name="Comma 3 47 2" xfId="1387" xr:uid="{00000000-0005-0000-0000-000091060000}"/>
    <cellStyle name="Comma 3 47 3" xfId="12174" xr:uid="{00000000-0005-0000-0000-000092060000}"/>
    <cellStyle name="Comma 3 48" xfId="1388" xr:uid="{00000000-0005-0000-0000-000093060000}"/>
    <cellStyle name="Comma 3 48 2" xfId="1389" xr:uid="{00000000-0005-0000-0000-000094060000}"/>
    <cellStyle name="Comma 3 48 3" xfId="12175" xr:uid="{00000000-0005-0000-0000-000095060000}"/>
    <cellStyle name="Comma 3 49" xfId="1390" xr:uid="{00000000-0005-0000-0000-000096060000}"/>
    <cellStyle name="Comma 3 49 2" xfId="1391" xr:uid="{00000000-0005-0000-0000-000097060000}"/>
    <cellStyle name="Comma 3 49 3" xfId="12176" xr:uid="{00000000-0005-0000-0000-000098060000}"/>
    <cellStyle name="Comma 3 5" xfId="1392" xr:uid="{00000000-0005-0000-0000-000099060000}"/>
    <cellStyle name="Comma 3 5 2" xfId="1393" xr:uid="{00000000-0005-0000-0000-00009A060000}"/>
    <cellStyle name="Comma 3 5 2 2" xfId="12177" xr:uid="{00000000-0005-0000-0000-00009B060000}"/>
    <cellStyle name="Comma 3 5 3" xfId="1394" xr:uid="{00000000-0005-0000-0000-00009C060000}"/>
    <cellStyle name="Comma 3 5 3 2" xfId="1395" xr:uid="{00000000-0005-0000-0000-00009D060000}"/>
    <cellStyle name="Comma 3 5 4" xfId="12178" xr:uid="{00000000-0005-0000-0000-00009E060000}"/>
    <cellStyle name="Comma 3 50" xfId="1396" xr:uid="{00000000-0005-0000-0000-00009F060000}"/>
    <cellStyle name="Comma 3 50 2" xfId="1397" xr:uid="{00000000-0005-0000-0000-0000A0060000}"/>
    <cellStyle name="Comma 3 50 3" xfId="12179" xr:uid="{00000000-0005-0000-0000-0000A1060000}"/>
    <cellStyle name="Comma 3 51" xfId="1398" xr:uid="{00000000-0005-0000-0000-0000A2060000}"/>
    <cellStyle name="Comma 3 51 2" xfId="1399" xr:uid="{00000000-0005-0000-0000-0000A3060000}"/>
    <cellStyle name="Comma 3 51 3" xfId="12180" xr:uid="{00000000-0005-0000-0000-0000A4060000}"/>
    <cellStyle name="Comma 3 52" xfId="1400" xr:uid="{00000000-0005-0000-0000-0000A5060000}"/>
    <cellStyle name="Comma 3 52 2" xfId="1401" xr:uid="{00000000-0005-0000-0000-0000A6060000}"/>
    <cellStyle name="Comma 3 52 3" xfId="12181" xr:uid="{00000000-0005-0000-0000-0000A7060000}"/>
    <cellStyle name="Comma 3 53" xfId="1402" xr:uid="{00000000-0005-0000-0000-0000A8060000}"/>
    <cellStyle name="Comma 3 53 2" xfId="1403" xr:uid="{00000000-0005-0000-0000-0000A9060000}"/>
    <cellStyle name="Comma 3 53 3" xfId="12182" xr:uid="{00000000-0005-0000-0000-0000AA060000}"/>
    <cellStyle name="Comma 3 54" xfId="1404" xr:uid="{00000000-0005-0000-0000-0000AB060000}"/>
    <cellStyle name="Comma 3 54 2" xfId="1405" xr:uid="{00000000-0005-0000-0000-0000AC060000}"/>
    <cellStyle name="Comma 3 54 3" xfId="12183" xr:uid="{00000000-0005-0000-0000-0000AD060000}"/>
    <cellStyle name="Comma 3 55" xfId="1406" xr:uid="{00000000-0005-0000-0000-0000AE060000}"/>
    <cellStyle name="Comma 3 55 2" xfId="1407" xr:uid="{00000000-0005-0000-0000-0000AF060000}"/>
    <cellStyle name="Comma 3 55 3" xfId="12184" xr:uid="{00000000-0005-0000-0000-0000B0060000}"/>
    <cellStyle name="Comma 3 56" xfId="1408" xr:uid="{00000000-0005-0000-0000-0000B1060000}"/>
    <cellStyle name="Comma 3 56 2" xfId="1409" xr:uid="{00000000-0005-0000-0000-0000B2060000}"/>
    <cellStyle name="Comma 3 56 3" xfId="12185" xr:uid="{00000000-0005-0000-0000-0000B3060000}"/>
    <cellStyle name="Comma 3 57" xfId="1410" xr:uid="{00000000-0005-0000-0000-0000B4060000}"/>
    <cellStyle name="Comma 3 57 2" xfId="1411" xr:uid="{00000000-0005-0000-0000-0000B5060000}"/>
    <cellStyle name="Comma 3 57 3" xfId="12186" xr:uid="{00000000-0005-0000-0000-0000B6060000}"/>
    <cellStyle name="Comma 3 58" xfId="1412" xr:uid="{00000000-0005-0000-0000-0000B7060000}"/>
    <cellStyle name="Comma 3 58 2" xfId="1413" xr:uid="{00000000-0005-0000-0000-0000B8060000}"/>
    <cellStyle name="Comma 3 58 3" xfId="12187" xr:uid="{00000000-0005-0000-0000-0000B9060000}"/>
    <cellStyle name="Comma 3 59" xfId="1414" xr:uid="{00000000-0005-0000-0000-0000BA060000}"/>
    <cellStyle name="Comma 3 59 2" xfId="1415" xr:uid="{00000000-0005-0000-0000-0000BB060000}"/>
    <cellStyle name="Comma 3 59 3" xfId="12188" xr:uid="{00000000-0005-0000-0000-0000BC060000}"/>
    <cellStyle name="Comma 3 6" xfId="1416" xr:uid="{00000000-0005-0000-0000-0000BD060000}"/>
    <cellStyle name="Comma 3 6 2" xfId="1417" xr:uid="{00000000-0005-0000-0000-0000BE060000}"/>
    <cellStyle name="Comma 3 6 2 2" xfId="12189" xr:uid="{00000000-0005-0000-0000-0000BF060000}"/>
    <cellStyle name="Comma 3 6 3" xfId="1418" xr:uid="{00000000-0005-0000-0000-0000C0060000}"/>
    <cellStyle name="Comma 3 6 3 2" xfId="1419" xr:uid="{00000000-0005-0000-0000-0000C1060000}"/>
    <cellStyle name="Comma 3 6 4" xfId="12190" xr:uid="{00000000-0005-0000-0000-0000C2060000}"/>
    <cellStyle name="Comma 3 60" xfId="1420" xr:uid="{00000000-0005-0000-0000-0000C3060000}"/>
    <cellStyle name="Comma 3 60 2" xfId="1421" xr:uid="{00000000-0005-0000-0000-0000C4060000}"/>
    <cellStyle name="Comma 3 60 3" xfId="12191" xr:uid="{00000000-0005-0000-0000-0000C5060000}"/>
    <cellStyle name="Comma 3 61" xfId="1422" xr:uid="{00000000-0005-0000-0000-0000C6060000}"/>
    <cellStyle name="Comma 3 61 2" xfId="1423" xr:uid="{00000000-0005-0000-0000-0000C7060000}"/>
    <cellStyle name="Comma 3 61 3" xfId="12192" xr:uid="{00000000-0005-0000-0000-0000C8060000}"/>
    <cellStyle name="Comma 3 62" xfId="1424" xr:uid="{00000000-0005-0000-0000-0000C9060000}"/>
    <cellStyle name="Comma 3 62 2" xfId="1425" xr:uid="{00000000-0005-0000-0000-0000CA060000}"/>
    <cellStyle name="Comma 3 63" xfId="1426" xr:uid="{00000000-0005-0000-0000-0000CB060000}"/>
    <cellStyle name="Comma 3 63 2" xfId="1427" xr:uid="{00000000-0005-0000-0000-0000CC060000}"/>
    <cellStyle name="Comma 3 64" xfId="1428" xr:uid="{00000000-0005-0000-0000-0000CD060000}"/>
    <cellStyle name="Comma 3 64 2" xfId="1429" xr:uid="{00000000-0005-0000-0000-0000CE060000}"/>
    <cellStyle name="Comma 3 65" xfId="1430" xr:uid="{00000000-0005-0000-0000-0000CF060000}"/>
    <cellStyle name="Comma 3 65 2" xfId="1431" xr:uid="{00000000-0005-0000-0000-0000D0060000}"/>
    <cellStyle name="Comma 3 66" xfId="1432" xr:uid="{00000000-0005-0000-0000-0000D1060000}"/>
    <cellStyle name="Comma 3 66 2" xfId="1433" xr:uid="{00000000-0005-0000-0000-0000D2060000}"/>
    <cellStyle name="Comma 3 67" xfId="1434" xr:uid="{00000000-0005-0000-0000-0000D3060000}"/>
    <cellStyle name="Comma 3 67 2" xfId="1435" xr:uid="{00000000-0005-0000-0000-0000D4060000}"/>
    <cellStyle name="Comma 3 68" xfId="1436" xr:uid="{00000000-0005-0000-0000-0000D5060000}"/>
    <cellStyle name="Comma 3 68 2" xfId="1437" xr:uid="{00000000-0005-0000-0000-0000D6060000}"/>
    <cellStyle name="Comma 3 69" xfId="1438" xr:uid="{00000000-0005-0000-0000-0000D7060000}"/>
    <cellStyle name="Comma 3 69 2" xfId="1439" xr:uid="{00000000-0005-0000-0000-0000D8060000}"/>
    <cellStyle name="Comma 3 7" xfId="1440" xr:uid="{00000000-0005-0000-0000-0000D9060000}"/>
    <cellStyle name="Comma 3 7 2" xfId="1441" xr:uid="{00000000-0005-0000-0000-0000DA060000}"/>
    <cellStyle name="Comma 3 7 2 2" xfId="12193" xr:uid="{00000000-0005-0000-0000-0000DB060000}"/>
    <cellStyle name="Comma 3 7 3" xfId="1442" xr:uid="{00000000-0005-0000-0000-0000DC060000}"/>
    <cellStyle name="Comma 3 7 3 2" xfId="1443" xr:uid="{00000000-0005-0000-0000-0000DD060000}"/>
    <cellStyle name="Comma 3 7 4" xfId="12194" xr:uid="{00000000-0005-0000-0000-0000DE060000}"/>
    <cellStyle name="Comma 3 70" xfId="1444" xr:uid="{00000000-0005-0000-0000-0000DF060000}"/>
    <cellStyle name="Comma 3 70 2" xfId="1445" xr:uid="{00000000-0005-0000-0000-0000E0060000}"/>
    <cellStyle name="Comma 3 71" xfId="1446" xr:uid="{00000000-0005-0000-0000-0000E1060000}"/>
    <cellStyle name="Comma 3 71 2" xfId="1447" xr:uid="{00000000-0005-0000-0000-0000E2060000}"/>
    <cellStyle name="Comma 3 72" xfId="1448" xr:uid="{00000000-0005-0000-0000-0000E3060000}"/>
    <cellStyle name="Comma 3 72 2" xfId="1449" xr:uid="{00000000-0005-0000-0000-0000E4060000}"/>
    <cellStyle name="Comma 3 73" xfId="1450" xr:uid="{00000000-0005-0000-0000-0000E5060000}"/>
    <cellStyle name="Comma 3 73 2" xfId="1451" xr:uid="{00000000-0005-0000-0000-0000E6060000}"/>
    <cellStyle name="Comma 3 74" xfId="1452" xr:uid="{00000000-0005-0000-0000-0000E7060000}"/>
    <cellStyle name="Comma 3 74 2" xfId="1453" xr:uid="{00000000-0005-0000-0000-0000E8060000}"/>
    <cellStyle name="Comma 3 75" xfId="1454" xr:uid="{00000000-0005-0000-0000-0000E9060000}"/>
    <cellStyle name="Comma 3 75 2" xfId="1455" xr:uid="{00000000-0005-0000-0000-0000EA060000}"/>
    <cellStyle name="Comma 3 76" xfId="1456" xr:uid="{00000000-0005-0000-0000-0000EB060000}"/>
    <cellStyle name="Comma 3 76 2" xfId="1457" xr:uid="{00000000-0005-0000-0000-0000EC060000}"/>
    <cellStyle name="Comma 3 77" xfId="1458" xr:uid="{00000000-0005-0000-0000-0000ED060000}"/>
    <cellStyle name="Comma 3 77 2" xfId="1459" xr:uid="{00000000-0005-0000-0000-0000EE060000}"/>
    <cellStyle name="Comma 3 78" xfId="1460" xr:uid="{00000000-0005-0000-0000-0000EF060000}"/>
    <cellStyle name="Comma 3 78 2" xfId="1461" xr:uid="{00000000-0005-0000-0000-0000F0060000}"/>
    <cellStyle name="Comma 3 79" xfId="1462" xr:uid="{00000000-0005-0000-0000-0000F1060000}"/>
    <cellStyle name="Comma 3 79 2" xfId="1463" xr:uid="{00000000-0005-0000-0000-0000F2060000}"/>
    <cellStyle name="Comma 3 8" xfId="1464" xr:uid="{00000000-0005-0000-0000-0000F3060000}"/>
    <cellStyle name="Comma 3 8 2" xfId="1465" xr:uid="{00000000-0005-0000-0000-0000F4060000}"/>
    <cellStyle name="Comma 3 8 2 2" xfId="12195" xr:uid="{00000000-0005-0000-0000-0000F5060000}"/>
    <cellStyle name="Comma 3 8 3" xfId="1466" xr:uid="{00000000-0005-0000-0000-0000F6060000}"/>
    <cellStyle name="Comma 3 8 3 2" xfId="1467" xr:uid="{00000000-0005-0000-0000-0000F7060000}"/>
    <cellStyle name="Comma 3 8 4" xfId="12196" xr:uid="{00000000-0005-0000-0000-0000F8060000}"/>
    <cellStyle name="Comma 3 80" xfId="1468" xr:uid="{00000000-0005-0000-0000-0000F9060000}"/>
    <cellStyle name="Comma 3 80 2" xfId="1469" xr:uid="{00000000-0005-0000-0000-0000FA060000}"/>
    <cellStyle name="Comma 3 81" xfId="1470" xr:uid="{00000000-0005-0000-0000-0000FB060000}"/>
    <cellStyle name="Comma 3 81 2" xfId="1471" xr:uid="{00000000-0005-0000-0000-0000FC060000}"/>
    <cellStyle name="Comma 3 82" xfId="1472" xr:uid="{00000000-0005-0000-0000-0000FD060000}"/>
    <cellStyle name="Comma 3 82 2" xfId="1473" xr:uid="{00000000-0005-0000-0000-0000FE060000}"/>
    <cellStyle name="Comma 3 83" xfId="1474" xr:uid="{00000000-0005-0000-0000-0000FF060000}"/>
    <cellStyle name="Comma 3 83 2" xfId="1475" xr:uid="{00000000-0005-0000-0000-000000070000}"/>
    <cellStyle name="Comma 3 84" xfId="1476" xr:uid="{00000000-0005-0000-0000-000001070000}"/>
    <cellStyle name="Comma 3 84 2" xfId="1477" xr:uid="{00000000-0005-0000-0000-000002070000}"/>
    <cellStyle name="Comma 3 85" xfId="1478" xr:uid="{00000000-0005-0000-0000-000003070000}"/>
    <cellStyle name="Comma 3 85 2" xfId="1479" xr:uid="{00000000-0005-0000-0000-000004070000}"/>
    <cellStyle name="Comma 3 86" xfId="1480" xr:uid="{00000000-0005-0000-0000-000005070000}"/>
    <cellStyle name="Comma 3 86 2" xfId="1481" xr:uid="{00000000-0005-0000-0000-000006070000}"/>
    <cellStyle name="Comma 3 87" xfId="1482" xr:uid="{00000000-0005-0000-0000-000007070000}"/>
    <cellStyle name="Comma 3 87 2" xfId="1483" xr:uid="{00000000-0005-0000-0000-000008070000}"/>
    <cellStyle name="Comma 3 88" xfId="1484" xr:uid="{00000000-0005-0000-0000-000009070000}"/>
    <cellStyle name="Comma 3 88 2" xfId="1485" xr:uid="{00000000-0005-0000-0000-00000A070000}"/>
    <cellStyle name="Comma 3 89" xfId="1486" xr:uid="{00000000-0005-0000-0000-00000B070000}"/>
    <cellStyle name="Comma 3 89 2" xfId="1487" xr:uid="{00000000-0005-0000-0000-00000C070000}"/>
    <cellStyle name="Comma 3 9" xfId="1488" xr:uid="{00000000-0005-0000-0000-00000D070000}"/>
    <cellStyle name="Comma 3 9 2" xfId="1489" xr:uid="{00000000-0005-0000-0000-00000E070000}"/>
    <cellStyle name="Comma 3 9 2 2" xfId="12197" xr:uid="{00000000-0005-0000-0000-00000F070000}"/>
    <cellStyle name="Comma 3 9 3" xfId="1490" xr:uid="{00000000-0005-0000-0000-000010070000}"/>
    <cellStyle name="Comma 3 9 3 2" xfId="1491" xr:uid="{00000000-0005-0000-0000-000011070000}"/>
    <cellStyle name="Comma 3 9 4" xfId="12198" xr:uid="{00000000-0005-0000-0000-000012070000}"/>
    <cellStyle name="Comma 3 90" xfId="1492" xr:uid="{00000000-0005-0000-0000-000013070000}"/>
    <cellStyle name="Comma 3 90 2" xfId="1493" xr:uid="{00000000-0005-0000-0000-000014070000}"/>
    <cellStyle name="Comma 3 91" xfId="1494" xr:uid="{00000000-0005-0000-0000-000015070000}"/>
    <cellStyle name="Comma 3 91 2" xfId="1495" xr:uid="{00000000-0005-0000-0000-000016070000}"/>
    <cellStyle name="Comma 3 92" xfId="1496" xr:uid="{00000000-0005-0000-0000-000017070000}"/>
    <cellStyle name="Comma 3 92 2" xfId="1497" xr:uid="{00000000-0005-0000-0000-000018070000}"/>
    <cellStyle name="Comma 3 93" xfId="1498" xr:uid="{00000000-0005-0000-0000-000019070000}"/>
    <cellStyle name="Comma 3 93 2" xfId="1499" xr:uid="{00000000-0005-0000-0000-00001A070000}"/>
    <cellStyle name="Comma 3 94" xfId="1500" xr:uid="{00000000-0005-0000-0000-00001B070000}"/>
    <cellStyle name="Comma 3 94 2" xfId="1501" xr:uid="{00000000-0005-0000-0000-00001C070000}"/>
    <cellStyle name="Comma 3 95" xfId="1502" xr:uid="{00000000-0005-0000-0000-00001D070000}"/>
    <cellStyle name="Comma 3 95 2" xfId="1503" xr:uid="{00000000-0005-0000-0000-00001E070000}"/>
    <cellStyle name="Comma 3 96" xfId="1504" xr:uid="{00000000-0005-0000-0000-00001F070000}"/>
    <cellStyle name="Comma 3 96 2" xfId="1505" xr:uid="{00000000-0005-0000-0000-000020070000}"/>
    <cellStyle name="Comma 3 97" xfId="1506" xr:uid="{00000000-0005-0000-0000-000021070000}"/>
    <cellStyle name="Comma 3 98" xfId="1507" xr:uid="{00000000-0005-0000-0000-000022070000}"/>
    <cellStyle name="Comma 3 98 2" xfId="1508" xr:uid="{00000000-0005-0000-0000-000023070000}"/>
    <cellStyle name="Comma 3 99" xfId="1509" xr:uid="{00000000-0005-0000-0000-000024070000}"/>
    <cellStyle name="Comma 30" xfId="1510" xr:uid="{00000000-0005-0000-0000-000025070000}"/>
    <cellStyle name="Comma 30 2" xfId="1511" xr:uid="{00000000-0005-0000-0000-000026070000}"/>
    <cellStyle name="Comma 30 3" xfId="12199" xr:uid="{00000000-0005-0000-0000-000027070000}"/>
    <cellStyle name="Comma 31" xfId="1512" xr:uid="{00000000-0005-0000-0000-000028070000}"/>
    <cellStyle name="Comma 32" xfId="1513" xr:uid="{00000000-0005-0000-0000-000029070000}"/>
    <cellStyle name="Comma 33" xfId="1514" xr:uid="{00000000-0005-0000-0000-00002A070000}"/>
    <cellStyle name="Comma 34" xfId="1515" xr:uid="{00000000-0005-0000-0000-00002B070000}"/>
    <cellStyle name="Comma 35" xfId="1516" xr:uid="{00000000-0005-0000-0000-00002C070000}"/>
    <cellStyle name="Comma 36" xfId="1517" xr:uid="{00000000-0005-0000-0000-00002D070000}"/>
    <cellStyle name="Comma 37" xfId="1518" xr:uid="{00000000-0005-0000-0000-00002E070000}"/>
    <cellStyle name="Comma 38" xfId="1519" xr:uid="{00000000-0005-0000-0000-00002F070000}"/>
    <cellStyle name="Comma 39" xfId="1520" xr:uid="{00000000-0005-0000-0000-000030070000}"/>
    <cellStyle name="Comma 39 2" xfId="1521" xr:uid="{00000000-0005-0000-0000-000031070000}"/>
    <cellStyle name="Comma 39 3" xfId="12200" xr:uid="{00000000-0005-0000-0000-000032070000}"/>
    <cellStyle name="Comma 4" xfId="21" xr:uid="{00000000-0005-0000-0000-000033070000}"/>
    <cellStyle name="Comma 4 10" xfId="1522" xr:uid="{00000000-0005-0000-0000-000034070000}"/>
    <cellStyle name="Comma 4 11" xfId="1523" xr:uid="{00000000-0005-0000-0000-000035070000}"/>
    <cellStyle name="Comma 4 12" xfId="1524" xr:uid="{00000000-0005-0000-0000-000036070000}"/>
    <cellStyle name="Comma 4 13" xfId="1525" xr:uid="{00000000-0005-0000-0000-000037070000}"/>
    <cellStyle name="Comma 4 13 2" xfId="1526" xr:uid="{00000000-0005-0000-0000-000038070000}"/>
    <cellStyle name="Comma 4 13 2 2" xfId="1527" xr:uid="{00000000-0005-0000-0000-000039070000}"/>
    <cellStyle name="Comma 4 13 2 3" xfId="12201" xr:uid="{00000000-0005-0000-0000-00003A070000}"/>
    <cellStyle name="Comma 4 13 3" xfId="1528" xr:uid="{00000000-0005-0000-0000-00003B070000}"/>
    <cellStyle name="Comma 4 13 4" xfId="1529" xr:uid="{00000000-0005-0000-0000-00003C070000}"/>
    <cellStyle name="Comma 4 14" xfId="1530" xr:uid="{00000000-0005-0000-0000-00003D070000}"/>
    <cellStyle name="Comma 4 15" xfId="1531" xr:uid="{00000000-0005-0000-0000-00003E070000}"/>
    <cellStyle name="Comma 4 15 2" xfId="1532" xr:uid="{00000000-0005-0000-0000-00003F070000}"/>
    <cellStyle name="Comma 4 15 3" xfId="12202" xr:uid="{00000000-0005-0000-0000-000040070000}"/>
    <cellStyle name="Comma 4 16" xfId="1533" xr:uid="{00000000-0005-0000-0000-000041070000}"/>
    <cellStyle name="Comma 4 16 2" xfId="12203" xr:uid="{00000000-0005-0000-0000-000042070000}"/>
    <cellStyle name="Comma 4 17" xfId="1534" xr:uid="{00000000-0005-0000-0000-000043070000}"/>
    <cellStyle name="Comma 4 17 2" xfId="1535" xr:uid="{00000000-0005-0000-0000-000044070000}"/>
    <cellStyle name="Comma 4 17 2 2" xfId="12204" xr:uid="{00000000-0005-0000-0000-000045070000}"/>
    <cellStyle name="Comma 4 17 3" xfId="12205" xr:uid="{00000000-0005-0000-0000-000046070000}"/>
    <cellStyle name="Comma 4 18" xfId="12206" xr:uid="{00000000-0005-0000-0000-000047070000}"/>
    <cellStyle name="Comma 4 2" xfId="1536" xr:uid="{00000000-0005-0000-0000-000048070000}"/>
    <cellStyle name="Comma 4 2 10" xfId="1537" xr:uid="{00000000-0005-0000-0000-000049070000}"/>
    <cellStyle name="Comma 4 2 10 2" xfId="1538" xr:uid="{00000000-0005-0000-0000-00004A070000}"/>
    <cellStyle name="Comma 4 2 10 2 2" xfId="1539" xr:uid="{00000000-0005-0000-0000-00004B070000}"/>
    <cellStyle name="Comma 4 2 10 2 3" xfId="12207" xr:uid="{00000000-0005-0000-0000-00004C070000}"/>
    <cellStyle name="Comma 4 2 10 3" xfId="1540" xr:uid="{00000000-0005-0000-0000-00004D070000}"/>
    <cellStyle name="Comma 4 2 10 4" xfId="12208" xr:uid="{00000000-0005-0000-0000-00004E070000}"/>
    <cellStyle name="Comma 4 2 11" xfId="1541" xr:uid="{00000000-0005-0000-0000-00004F070000}"/>
    <cellStyle name="Comma 4 2 11 2" xfId="1542" xr:uid="{00000000-0005-0000-0000-000050070000}"/>
    <cellStyle name="Comma 4 2 11 2 2" xfId="1543" xr:uid="{00000000-0005-0000-0000-000051070000}"/>
    <cellStyle name="Comma 4 2 11 2 3" xfId="12209" xr:uid="{00000000-0005-0000-0000-000052070000}"/>
    <cellStyle name="Comma 4 2 11 3" xfId="1544" xr:uid="{00000000-0005-0000-0000-000053070000}"/>
    <cellStyle name="Comma 4 2 11 4" xfId="12210" xr:uid="{00000000-0005-0000-0000-000054070000}"/>
    <cellStyle name="Comma 4 2 12" xfId="1545" xr:uid="{00000000-0005-0000-0000-000055070000}"/>
    <cellStyle name="Comma 4 2 12 2" xfId="1546" xr:uid="{00000000-0005-0000-0000-000056070000}"/>
    <cellStyle name="Comma 4 2 12 3" xfId="12211" xr:uid="{00000000-0005-0000-0000-000057070000}"/>
    <cellStyle name="Comma 4 2 13" xfId="1547" xr:uid="{00000000-0005-0000-0000-000058070000}"/>
    <cellStyle name="Comma 4 2 13 2" xfId="1548" xr:uid="{00000000-0005-0000-0000-000059070000}"/>
    <cellStyle name="Comma 4 2 13 3" xfId="12212" xr:uid="{00000000-0005-0000-0000-00005A070000}"/>
    <cellStyle name="Comma 4 2 14" xfId="1549" xr:uid="{00000000-0005-0000-0000-00005B070000}"/>
    <cellStyle name="Comma 4 2 14 2" xfId="1550" xr:uid="{00000000-0005-0000-0000-00005C070000}"/>
    <cellStyle name="Comma 4 2 14 3" xfId="12213" xr:uid="{00000000-0005-0000-0000-00005D070000}"/>
    <cellStyle name="Comma 4 2 15" xfId="12214" xr:uid="{00000000-0005-0000-0000-00005E070000}"/>
    <cellStyle name="Comma 4 2 2" xfId="1551" xr:uid="{00000000-0005-0000-0000-00005F070000}"/>
    <cellStyle name="Comma 4 2 2 2" xfId="1552" xr:uid="{00000000-0005-0000-0000-000060070000}"/>
    <cellStyle name="Comma 4 2 2 2 2" xfId="1553" xr:uid="{00000000-0005-0000-0000-000061070000}"/>
    <cellStyle name="Comma 4 2 2 2 3" xfId="12215" xr:uid="{00000000-0005-0000-0000-000062070000}"/>
    <cellStyle name="Comma 4 2 2 3" xfId="1554" xr:uid="{00000000-0005-0000-0000-000063070000}"/>
    <cellStyle name="Comma 4 2 2 4" xfId="12216" xr:uid="{00000000-0005-0000-0000-000064070000}"/>
    <cellStyle name="Comma 4 2 3" xfId="1555" xr:uid="{00000000-0005-0000-0000-000065070000}"/>
    <cellStyle name="Comma 4 2 3 2" xfId="1556" xr:uid="{00000000-0005-0000-0000-000066070000}"/>
    <cellStyle name="Comma 4 2 3 2 2" xfId="1557" xr:uid="{00000000-0005-0000-0000-000067070000}"/>
    <cellStyle name="Comma 4 2 3 2 3" xfId="12217" xr:uid="{00000000-0005-0000-0000-000068070000}"/>
    <cellStyle name="Comma 4 2 3 3" xfId="1558" xr:uid="{00000000-0005-0000-0000-000069070000}"/>
    <cellStyle name="Comma 4 2 3 4" xfId="12218" xr:uid="{00000000-0005-0000-0000-00006A070000}"/>
    <cellStyle name="Comma 4 2 4" xfId="1559" xr:uid="{00000000-0005-0000-0000-00006B070000}"/>
    <cellStyle name="Comma 4 2 4 2" xfId="1560" xr:uid="{00000000-0005-0000-0000-00006C070000}"/>
    <cellStyle name="Comma 4 2 4 2 2" xfId="1561" xr:uid="{00000000-0005-0000-0000-00006D070000}"/>
    <cellStyle name="Comma 4 2 4 2 3" xfId="12219" xr:uid="{00000000-0005-0000-0000-00006E070000}"/>
    <cellStyle name="Comma 4 2 4 3" xfId="1562" xr:uid="{00000000-0005-0000-0000-00006F070000}"/>
    <cellStyle name="Comma 4 2 4 4" xfId="12220" xr:uid="{00000000-0005-0000-0000-000070070000}"/>
    <cellStyle name="Comma 4 2 5" xfId="1563" xr:uid="{00000000-0005-0000-0000-000071070000}"/>
    <cellStyle name="Comma 4 2 5 2" xfId="1564" xr:uid="{00000000-0005-0000-0000-000072070000}"/>
    <cellStyle name="Comma 4 2 5 2 2" xfId="1565" xr:uid="{00000000-0005-0000-0000-000073070000}"/>
    <cellStyle name="Comma 4 2 5 2 3" xfId="12221" xr:uid="{00000000-0005-0000-0000-000074070000}"/>
    <cellStyle name="Comma 4 2 5 3" xfId="1566" xr:uid="{00000000-0005-0000-0000-000075070000}"/>
    <cellStyle name="Comma 4 2 5 4" xfId="12222" xr:uid="{00000000-0005-0000-0000-000076070000}"/>
    <cellStyle name="Comma 4 2 6" xfId="1567" xr:uid="{00000000-0005-0000-0000-000077070000}"/>
    <cellStyle name="Comma 4 2 6 2" xfId="1568" xr:uid="{00000000-0005-0000-0000-000078070000}"/>
    <cellStyle name="Comma 4 2 6 2 2" xfId="1569" xr:uid="{00000000-0005-0000-0000-000079070000}"/>
    <cellStyle name="Comma 4 2 6 2 3" xfId="12223" xr:uid="{00000000-0005-0000-0000-00007A070000}"/>
    <cellStyle name="Comma 4 2 6 3" xfId="1570" xr:uid="{00000000-0005-0000-0000-00007B070000}"/>
    <cellStyle name="Comma 4 2 6 4" xfId="12224" xr:uid="{00000000-0005-0000-0000-00007C070000}"/>
    <cellStyle name="Comma 4 2 7" xfId="1571" xr:uid="{00000000-0005-0000-0000-00007D070000}"/>
    <cellStyle name="Comma 4 2 7 2" xfId="1572" xr:uid="{00000000-0005-0000-0000-00007E070000}"/>
    <cellStyle name="Comma 4 2 7 2 2" xfId="1573" xr:uid="{00000000-0005-0000-0000-00007F070000}"/>
    <cellStyle name="Comma 4 2 7 2 3" xfId="12225" xr:uid="{00000000-0005-0000-0000-000080070000}"/>
    <cellStyle name="Comma 4 2 7 3" xfId="1574" xr:uid="{00000000-0005-0000-0000-000081070000}"/>
    <cellStyle name="Comma 4 2 7 4" xfId="12226" xr:uid="{00000000-0005-0000-0000-000082070000}"/>
    <cellStyle name="Comma 4 2 8" xfId="1575" xr:uid="{00000000-0005-0000-0000-000083070000}"/>
    <cellStyle name="Comma 4 2 8 2" xfId="1576" xr:uid="{00000000-0005-0000-0000-000084070000}"/>
    <cellStyle name="Comma 4 2 8 2 2" xfId="1577" xr:uid="{00000000-0005-0000-0000-000085070000}"/>
    <cellStyle name="Comma 4 2 8 2 3" xfId="12227" xr:uid="{00000000-0005-0000-0000-000086070000}"/>
    <cellStyle name="Comma 4 2 8 3" xfId="1578" xr:uid="{00000000-0005-0000-0000-000087070000}"/>
    <cellStyle name="Comma 4 2 8 4" xfId="12228" xr:uid="{00000000-0005-0000-0000-000088070000}"/>
    <cellStyle name="Comma 4 2 9" xfId="1579" xr:uid="{00000000-0005-0000-0000-000089070000}"/>
    <cellStyle name="Comma 4 2 9 2" xfId="1580" xr:uid="{00000000-0005-0000-0000-00008A070000}"/>
    <cellStyle name="Comma 4 2 9 2 2" xfId="1581" xr:uid="{00000000-0005-0000-0000-00008B070000}"/>
    <cellStyle name="Comma 4 2 9 2 3" xfId="12229" xr:uid="{00000000-0005-0000-0000-00008C070000}"/>
    <cellStyle name="Comma 4 2 9 3" xfId="1582" xr:uid="{00000000-0005-0000-0000-00008D070000}"/>
    <cellStyle name="Comma 4 2 9 4" xfId="12230" xr:uid="{00000000-0005-0000-0000-00008E070000}"/>
    <cellStyle name="Comma 4 3" xfId="1583" xr:uid="{00000000-0005-0000-0000-00008F070000}"/>
    <cellStyle name="Comma 4 3 2" xfId="1584" xr:uid="{00000000-0005-0000-0000-000090070000}"/>
    <cellStyle name="Comma 4 3 2 2" xfId="1585" xr:uid="{00000000-0005-0000-0000-000091070000}"/>
    <cellStyle name="Comma 4 3 2 3" xfId="12231" xr:uid="{00000000-0005-0000-0000-000092070000}"/>
    <cellStyle name="Comma 4 3 3" xfId="1586" xr:uid="{00000000-0005-0000-0000-000093070000}"/>
    <cellStyle name="Comma 4 3 4" xfId="1587" xr:uid="{00000000-0005-0000-0000-000094070000}"/>
    <cellStyle name="Comma 4 3 5" xfId="12232" xr:uid="{00000000-0005-0000-0000-000095070000}"/>
    <cellStyle name="Comma 4 4" xfId="1588" xr:uid="{00000000-0005-0000-0000-000096070000}"/>
    <cellStyle name="Comma 4 5" xfId="1589" xr:uid="{00000000-0005-0000-0000-000097070000}"/>
    <cellStyle name="Comma 4 6" xfId="1590" xr:uid="{00000000-0005-0000-0000-000098070000}"/>
    <cellStyle name="Comma 4 7" xfId="1591" xr:uid="{00000000-0005-0000-0000-000099070000}"/>
    <cellStyle name="Comma 4 8" xfId="1592" xr:uid="{00000000-0005-0000-0000-00009A070000}"/>
    <cellStyle name="Comma 4 9" xfId="1593" xr:uid="{00000000-0005-0000-0000-00009B070000}"/>
    <cellStyle name="Comma 40" xfId="1594" xr:uid="{00000000-0005-0000-0000-00009C070000}"/>
    <cellStyle name="Comma 41" xfId="1595" xr:uid="{00000000-0005-0000-0000-00009D070000}"/>
    <cellStyle name="Comma 42" xfId="1596" xr:uid="{00000000-0005-0000-0000-00009E070000}"/>
    <cellStyle name="Comma 43" xfId="1597" xr:uid="{00000000-0005-0000-0000-00009F070000}"/>
    <cellStyle name="Comma 43 2" xfId="1598" xr:uid="{00000000-0005-0000-0000-0000A0070000}"/>
    <cellStyle name="Comma 43 3" xfId="12233" xr:uid="{00000000-0005-0000-0000-0000A1070000}"/>
    <cellStyle name="Comma 44" xfId="1599" xr:uid="{00000000-0005-0000-0000-0000A2070000}"/>
    <cellStyle name="Comma 45" xfId="12234" xr:uid="{00000000-0005-0000-0000-0000A3070000}"/>
    <cellStyle name="Comma 45 2" xfId="12235" xr:uid="{00000000-0005-0000-0000-0000A4070000}"/>
    <cellStyle name="Comma 45 3" xfId="12236" xr:uid="{00000000-0005-0000-0000-0000A5070000}"/>
    <cellStyle name="Comma 45 4" xfId="12237" xr:uid="{00000000-0005-0000-0000-0000A6070000}"/>
    <cellStyle name="Comma 46" xfId="12238" xr:uid="{00000000-0005-0000-0000-0000A7070000}"/>
    <cellStyle name="Comma 47" xfId="12239" xr:uid="{00000000-0005-0000-0000-0000A8070000}"/>
    <cellStyle name="Comma 48" xfId="12240" xr:uid="{00000000-0005-0000-0000-0000A9070000}"/>
    <cellStyle name="Comma 49" xfId="12241" xr:uid="{00000000-0005-0000-0000-0000AA070000}"/>
    <cellStyle name="Comma 5" xfId="22" xr:uid="{00000000-0005-0000-0000-0000AB070000}"/>
    <cellStyle name="Comma 5 10" xfId="1600" xr:uid="{00000000-0005-0000-0000-0000AC070000}"/>
    <cellStyle name="Comma 5 10 2" xfId="1601" xr:uid="{00000000-0005-0000-0000-0000AD070000}"/>
    <cellStyle name="Comma 5 10 2 2" xfId="12242" xr:uid="{00000000-0005-0000-0000-0000AE070000}"/>
    <cellStyle name="Comma 5 10 3" xfId="1602" xr:uid="{00000000-0005-0000-0000-0000AF070000}"/>
    <cellStyle name="Comma 5 10 3 2" xfId="1603" xr:uid="{00000000-0005-0000-0000-0000B0070000}"/>
    <cellStyle name="Comma 5 10 4" xfId="12243" xr:uid="{00000000-0005-0000-0000-0000B1070000}"/>
    <cellStyle name="Comma 5 100" xfId="1604" xr:uid="{00000000-0005-0000-0000-0000B2070000}"/>
    <cellStyle name="Comma 5 100 2" xfId="1605" xr:uid="{00000000-0005-0000-0000-0000B3070000}"/>
    <cellStyle name="Comma 5 101" xfId="1606" xr:uid="{00000000-0005-0000-0000-0000B4070000}"/>
    <cellStyle name="Comma 5 101 2" xfId="1607" xr:uid="{00000000-0005-0000-0000-0000B5070000}"/>
    <cellStyle name="Comma 5 102" xfId="1608" xr:uid="{00000000-0005-0000-0000-0000B6070000}"/>
    <cellStyle name="Comma 5 102 2" xfId="1609" xr:uid="{00000000-0005-0000-0000-0000B7070000}"/>
    <cellStyle name="Comma 5 103" xfId="1610" xr:uid="{00000000-0005-0000-0000-0000B8070000}"/>
    <cellStyle name="Comma 5 103 2" xfId="1611" xr:uid="{00000000-0005-0000-0000-0000B9070000}"/>
    <cellStyle name="Comma 5 104" xfId="1612" xr:uid="{00000000-0005-0000-0000-0000BA070000}"/>
    <cellStyle name="Comma 5 104 2" xfId="1613" xr:uid="{00000000-0005-0000-0000-0000BB070000}"/>
    <cellStyle name="Comma 5 105" xfId="1614" xr:uid="{00000000-0005-0000-0000-0000BC070000}"/>
    <cellStyle name="Comma 5 105 2" xfId="1615" xr:uid="{00000000-0005-0000-0000-0000BD070000}"/>
    <cellStyle name="Comma 5 106" xfId="1616" xr:uid="{00000000-0005-0000-0000-0000BE070000}"/>
    <cellStyle name="Comma 5 106 2" xfId="1617" xr:uid="{00000000-0005-0000-0000-0000BF070000}"/>
    <cellStyle name="Comma 5 107" xfId="1618" xr:uid="{00000000-0005-0000-0000-0000C0070000}"/>
    <cellStyle name="Comma 5 107 2" xfId="1619" xr:uid="{00000000-0005-0000-0000-0000C1070000}"/>
    <cellStyle name="Comma 5 108" xfId="1620" xr:uid="{00000000-0005-0000-0000-0000C2070000}"/>
    <cellStyle name="Comma 5 108 2" xfId="1621" xr:uid="{00000000-0005-0000-0000-0000C3070000}"/>
    <cellStyle name="Comma 5 109" xfId="1622" xr:uid="{00000000-0005-0000-0000-0000C4070000}"/>
    <cellStyle name="Comma 5 109 2" xfId="1623" xr:uid="{00000000-0005-0000-0000-0000C5070000}"/>
    <cellStyle name="Comma 5 11" xfId="1624" xr:uid="{00000000-0005-0000-0000-0000C6070000}"/>
    <cellStyle name="Comma 5 11 2" xfId="1625" xr:uid="{00000000-0005-0000-0000-0000C7070000}"/>
    <cellStyle name="Comma 5 11 2 2" xfId="12244" xr:uid="{00000000-0005-0000-0000-0000C8070000}"/>
    <cellStyle name="Comma 5 11 3" xfId="1626" xr:uid="{00000000-0005-0000-0000-0000C9070000}"/>
    <cellStyle name="Comma 5 11 3 2" xfId="1627" xr:uid="{00000000-0005-0000-0000-0000CA070000}"/>
    <cellStyle name="Comma 5 11 4" xfId="12245" xr:uid="{00000000-0005-0000-0000-0000CB070000}"/>
    <cellStyle name="Comma 5 110" xfId="1628" xr:uid="{00000000-0005-0000-0000-0000CC070000}"/>
    <cellStyle name="Comma 5 110 2" xfId="1629" xr:uid="{00000000-0005-0000-0000-0000CD070000}"/>
    <cellStyle name="Comma 5 111" xfId="1630" xr:uid="{00000000-0005-0000-0000-0000CE070000}"/>
    <cellStyle name="Comma 5 111 2" xfId="1631" xr:uid="{00000000-0005-0000-0000-0000CF070000}"/>
    <cellStyle name="Comma 5 112" xfId="1632" xr:uid="{00000000-0005-0000-0000-0000D0070000}"/>
    <cellStyle name="Comma 5 112 2" xfId="1633" xr:uid="{00000000-0005-0000-0000-0000D1070000}"/>
    <cellStyle name="Comma 5 113" xfId="1634" xr:uid="{00000000-0005-0000-0000-0000D2070000}"/>
    <cellStyle name="Comma 5 113 2" xfId="1635" xr:uid="{00000000-0005-0000-0000-0000D3070000}"/>
    <cellStyle name="Comma 5 114" xfId="1636" xr:uid="{00000000-0005-0000-0000-0000D4070000}"/>
    <cellStyle name="Comma 5 114 2" xfId="1637" xr:uid="{00000000-0005-0000-0000-0000D5070000}"/>
    <cellStyle name="Comma 5 115" xfId="1638" xr:uid="{00000000-0005-0000-0000-0000D6070000}"/>
    <cellStyle name="Comma 5 115 2" xfId="1639" xr:uid="{00000000-0005-0000-0000-0000D7070000}"/>
    <cellStyle name="Comma 5 116" xfId="1640" xr:uid="{00000000-0005-0000-0000-0000D8070000}"/>
    <cellStyle name="Comma 5 116 2" xfId="1641" xr:uid="{00000000-0005-0000-0000-0000D9070000}"/>
    <cellStyle name="Comma 5 117" xfId="1642" xr:uid="{00000000-0005-0000-0000-0000DA070000}"/>
    <cellStyle name="Comma 5 117 2" xfId="1643" xr:uid="{00000000-0005-0000-0000-0000DB070000}"/>
    <cellStyle name="Comma 5 118" xfId="1644" xr:uid="{00000000-0005-0000-0000-0000DC070000}"/>
    <cellStyle name="Comma 5 118 2" xfId="1645" xr:uid="{00000000-0005-0000-0000-0000DD070000}"/>
    <cellStyle name="Comma 5 119" xfId="1646" xr:uid="{00000000-0005-0000-0000-0000DE070000}"/>
    <cellStyle name="Comma 5 119 2" xfId="1647" xr:uid="{00000000-0005-0000-0000-0000DF070000}"/>
    <cellStyle name="Comma 5 12" xfId="1648" xr:uid="{00000000-0005-0000-0000-0000E0070000}"/>
    <cellStyle name="Comma 5 12 2" xfId="1649" xr:uid="{00000000-0005-0000-0000-0000E1070000}"/>
    <cellStyle name="Comma 5 12 2 2" xfId="12246" xr:uid="{00000000-0005-0000-0000-0000E2070000}"/>
    <cellStyle name="Comma 5 12 3" xfId="1650" xr:uid="{00000000-0005-0000-0000-0000E3070000}"/>
    <cellStyle name="Comma 5 12 3 2" xfId="1651" xr:uid="{00000000-0005-0000-0000-0000E4070000}"/>
    <cellStyle name="Comma 5 12 4" xfId="12247" xr:uid="{00000000-0005-0000-0000-0000E5070000}"/>
    <cellStyle name="Comma 5 120" xfId="1652" xr:uid="{00000000-0005-0000-0000-0000E6070000}"/>
    <cellStyle name="Comma 5 120 2" xfId="1653" xr:uid="{00000000-0005-0000-0000-0000E7070000}"/>
    <cellStyle name="Comma 5 121" xfId="1654" xr:uid="{00000000-0005-0000-0000-0000E8070000}"/>
    <cellStyle name="Comma 5 121 2" xfId="1655" xr:uid="{00000000-0005-0000-0000-0000E9070000}"/>
    <cellStyle name="Comma 5 122" xfId="1656" xr:uid="{00000000-0005-0000-0000-0000EA070000}"/>
    <cellStyle name="Comma 5 122 2" xfId="1657" xr:uid="{00000000-0005-0000-0000-0000EB070000}"/>
    <cellStyle name="Comma 5 123" xfId="1658" xr:uid="{00000000-0005-0000-0000-0000EC070000}"/>
    <cellStyle name="Comma 5 123 2" xfId="1659" xr:uid="{00000000-0005-0000-0000-0000ED070000}"/>
    <cellStyle name="Comma 5 124" xfId="1660" xr:uid="{00000000-0005-0000-0000-0000EE070000}"/>
    <cellStyle name="Comma 5 124 2" xfId="1661" xr:uid="{00000000-0005-0000-0000-0000EF070000}"/>
    <cellStyle name="Comma 5 125" xfId="1662" xr:uid="{00000000-0005-0000-0000-0000F0070000}"/>
    <cellStyle name="Comma 5 125 2" xfId="1663" xr:uid="{00000000-0005-0000-0000-0000F1070000}"/>
    <cellStyle name="Comma 5 126" xfId="1664" xr:uid="{00000000-0005-0000-0000-0000F2070000}"/>
    <cellStyle name="Comma 5 126 2" xfId="1665" xr:uid="{00000000-0005-0000-0000-0000F3070000}"/>
    <cellStyle name="Comma 5 127" xfId="1666" xr:uid="{00000000-0005-0000-0000-0000F4070000}"/>
    <cellStyle name="Comma 5 127 2" xfId="1667" xr:uid="{00000000-0005-0000-0000-0000F5070000}"/>
    <cellStyle name="Comma 5 128" xfId="1668" xr:uid="{00000000-0005-0000-0000-0000F6070000}"/>
    <cellStyle name="Comma 5 128 2" xfId="1669" xr:uid="{00000000-0005-0000-0000-0000F7070000}"/>
    <cellStyle name="Comma 5 129" xfId="1670" xr:uid="{00000000-0005-0000-0000-0000F8070000}"/>
    <cellStyle name="Comma 5 129 2" xfId="1671" xr:uid="{00000000-0005-0000-0000-0000F9070000}"/>
    <cellStyle name="Comma 5 13" xfId="1672" xr:uid="{00000000-0005-0000-0000-0000FA070000}"/>
    <cellStyle name="Comma 5 13 2" xfId="1673" xr:uid="{00000000-0005-0000-0000-0000FB070000}"/>
    <cellStyle name="Comma 5 13 2 2" xfId="12248" xr:uid="{00000000-0005-0000-0000-0000FC070000}"/>
    <cellStyle name="Comma 5 13 3" xfId="1674" xr:uid="{00000000-0005-0000-0000-0000FD070000}"/>
    <cellStyle name="Comma 5 13 3 2" xfId="1675" xr:uid="{00000000-0005-0000-0000-0000FE070000}"/>
    <cellStyle name="Comma 5 13 3 3" xfId="12249" xr:uid="{00000000-0005-0000-0000-0000FF070000}"/>
    <cellStyle name="Comma 5 13 4" xfId="1676" xr:uid="{00000000-0005-0000-0000-000000080000}"/>
    <cellStyle name="Comma 5 13 4 2" xfId="1677" xr:uid="{00000000-0005-0000-0000-000001080000}"/>
    <cellStyle name="Comma 5 13 5" xfId="12250" xr:uid="{00000000-0005-0000-0000-000002080000}"/>
    <cellStyle name="Comma 5 130" xfId="1678" xr:uid="{00000000-0005-0000-0000-000003080000}"/>
    <cellStyle name="Comma 5 130 2" xfId="1679" xr:uid="{00000000-0005-0000-0000-000004080000}"/>
    <cellStyle name="Comma 5 131" xfId="1680" xr:uid="{00000000-0005-0000-0000-000005080000}"/>
    <cellStyle name="Comma 5 131 2" xfId="1681" xr:uid="{00000000-0005-0000-0000-000006080000}"/>
    <cellStyle name="Comma 5 132" xfId="1682" xr:uid="{00000000-0005-0000-0000-000007080000}"/>
    <cellStyle name="Comma 5 132 2" xfId="1683" xr:uid="{00000000-0005-0000-0000-000008080000}"/>
    <cellStyle name="Comma 5 133" xfId="1684" xr:uid="{00000000-0005-0000-0000-000009080000}"/>
    <cellStyle name="Comma 5 133 2" xfId="1685" xr:uid="{00000000-0005-0000-0000-00000A080000}"/>
    <cellStyle name="Comma 5 134" xfId="1686" xr:uid="{00000000-0005-0000-0000-00000B080000}"/>
    <cellStyle name="Comma 5 134 2" xfId="1687" xr:uid="{00000000-0005-0000-0000-00000C080000}"/>
    <cellStyle name="Comma 5 135" xfId="1688" xr:uid="{00000000-0005-0000-0000-00000D080000}"/>
    <cellStyle name="Comma 5 135 2" xfId="1689" xr:uid="{00000000-0005-0000-0000-00000E080000}"/>
    <cellStyle name="Comma 5 136" xfId="1690" xr:uid="{00000000-0005-0000-0000-00000F080000}"/>
    <cellStyle name="Comma 5 136 2" xfId="1691" xr:uid="{00000000-0005-0000-0000-000010080000}"/>
    <cellStyle name="Comma 5 137" xfId="1692" xr:uid="{00000000-0005-0000-0000-000011080000}"/>
    <cellStyle name="Comma 5 137 2" xfId="1693" xr:uid="{00000000-0005-0000-0000-000012080000}"/>
    <cellStyle name="Comma 5 137 3" xfId="12251" xr:uid="{00000000-0005-0000-0000-000013080000}"/>
    <cellStyle name="Comma 5 138" xfId="12252" xr:uid="{00000000-0005-0000-0000-000014080000}"/>
    <cellStyle name="Comma 5 14" xfId="1694" xr:uid="{00000000-0005-0000-0000-000015080000}"/>
    <cellStyle name="Comma 5 14 2" xfId="1695" xr:uid="{00000000-0005-0000-0000-000016080000}"/>
    <cellStyle name="Comma 5 14 2 2" xfId="1696" xr:uid="{00000000-0005-0000-0000-000017080000}"/>
    <cellStyle name="Comma 5 14 3" xfId="12253" xr:uid="{00000000-0005-0000-0000-000018080000}"/>
    <cellStyle name="Comma 5 15" xfId="1697" xr:uid="{00000000-0005-0000-0000-000019080000}"/>
    <cellStyle name="Comma 5 15 2" xfId="1698" xr:uid="{00000000-0005-0000-0000-00001A080000}"/>
    <cellStyle name="Comma 5 15 3" xfId="12254" xr:uid="{00000000-0005-0000-0000-00001B080000}"/>
    <cellStyle name="Comma 5 16" xfId="1699" xr:uid="{00000000-0005-0000-0000-00001C080000}"/>
    <cellStyle name="Comma 5 16 2" xfId="1700" xr:uid="{00000000-0005-0000-0000-00001D080000}"/>
    <cellStyle name="Comma 5 16 3" xfId="12255" xr:uid="{00000000-0005-0000-0000-00001E080000}"/>
    <cellStyle name="Comma 5 17" xfId="1701" xr:uid="{00000000-0005-0000-0000-00001F080000}"/>
    <cellStyle name="Comma 5 17 2" xfId="1702" xr:uid="{00000000-0005-0000-0000-000020080000}"/>
    <cellStyle name="Comma 5 17 3" xfId="12256" xr:uid="{00000000-0005-0000-0000-000021080000}"/>
    <cellStyle name="Comma 5 18" xfId="1703" xr:uid="{00000000-0005-0000-0000-000022080000}"/>
    <cellStyle name="Comma 5 18 2" xfId="1704" xr:uid="{00000000-0005-0000-0000-000023080000}"/>
    <cellStyle name="Comma 5 18 3" xfId="12257" xr:uid="{00000000-0005-0000-0000-000024080000}"/>
    <cellStyle name="Comma 5 19" xfId="1705" xr:uid="{00000000-0005-0000-0000-000025080000}"/>
    <cellStyle name="Comma 5 19 2" xfId="1706" xr:uid="{00000000-0005-0000-0000-000026080000}"/>
    <cellStyle name="Comma 5 19 3" xfId="12258" xr:uid="{00000000-0005-0000-0000-000027080000}"/>
    <cellStyle name="Comma 5 2" xfId="1707" xr:uid="{00000000-0005-0000-0000-000028080000}"/>
    <cellStyle name="Comma 5 2 10" xfId="1708" xr:uid="{00000000-0005-0000-0000-000029080000}"/>
    <cellStyle name="Comma 5 2 10 2" xfId="1709" xr:uid="{00000000-0005-0000-0000-00002A080000}"/>
    <cellStyle name="Comma 5 2 11" xfId="1710" xr:uid="{00000000-0005-0000-0000-00002B080000}"/>
    <cellStyle name="Comma 5 2 11 2" xfId="1711" xr:uid="{00000000-0005-0000-0000-00002C080000}"/>
    <cellStyle name="Comma 5 2 12" xfId="1712" xr:uid="{00000000-0005-0000-0000-00002D080000}"/>
    <cellStyle name="Comma 5 2 13" xfId="1713" xr:uid="{00000000-0005-0000-0000-00002E080000}"/>
    <cellStyle name="Comma 5 2 14" xfId="1714" xr:uid="{00000000-0005-0000-0000-00002F080000}"/>
    <cellStyle name="Comma 5 2 14 2" xfId="1715" xr:uid="{00000000-0005-0000-0000-000030080000}"/>
    <cellStyle name="Comma 5 2 15" xfId="1716" xr:uid="{00000000-0005-0000-0000-000031080000}"/>
    <cellStyle name="Comma 5 2 15 2" xfId="1717" xr:uid="{00000000-0005-0000-0000-000032080000}"/>
    <cellStyle name="Comma 5 2 16" xfId="12259" xr:uid="{00000000-0005-0000-0000-000033080000}"/>
    <cellStyle name="Comma 5 2 17" xfId="12260" xr:uid="{00000000-0005-0000-0000-000034080000}"/>
    <cellStyle name="Comma 5 2 2" xfId="1718" xr:uid="{00000000-0005-0000-0000-000035080000}"/>
    <cellStyle name="Comma 5 2 2 10" xfId="1719" xr:uid="{00000000-0005-0000-0000-000036080000}"/>
    <cellStyle name="Comma 5 2 2 10 2" xfId="1720" xr:uid="{00000000-0005-0000-0000-000037080000}"/>
    <cellStyle name="Comma 5 2 2 10 2 2" xfId="1721" xr:uid="{00000000-0005-0000-0000-000038080000}"/>
    <cellStyle name="Comma 5 2 2 10 3" xfId="1722" xr:uid="{00000000-0005-0000-0000-000039080000}"/>
    <cellStyle name="Comma 5 2 2 10 4" xfId="12261" xr:uid="{00000000-0005-0000-0000-00003A080000}"/>
    <cellStyle name="Comma 5 2 2 10 5" xfId="12262" xr:uid="{00000000-0005-0000-0000-00003B080000}"/>
    <cellStyle name="Comma 5 2 2 11" xfId="1723" xr:uid="{00000000-0005-0000-0000-00003C080000}"/>
    <cellStyle name="Comma 5 2 2 11 2" xfId="1724" xr:uid="{00000000-0005-0000-0000-00003D080000}"/>
    <cellStyle name="Comma 5 2 2 11 2 2" xfId="1725" xr:uid="{00000000-0005-0000-0000-00003E080000}"/>
    <cellStyle name="Comma 5 2 2 11 3" xfId="1726" xr:uid="{00000000-0005-0000-0000-00003F080000}"/>
    <cellStyle name="Comma 5 2 2 11 4" xfId="12263" xr:uid="{00000000-0005-0000-0000-000040080000}"/>
    <cellStyle name="Comma 5 2 2 11 5" xfId="12264" xr:uid="{00000000-0005-0000-0000-000041080000}"/>
    <cellStyle name="Comma 5 2 2 12" xfId="1727" xr:uid="{00000000-0005-0000-0000-000042080000}"/>
    <cellStyle name="Comma 5 2 2 12 2" xfId="1728" xr:uid="{00000000-0005-0000-0000-000043080000}"/>
    <cellStyle name="Comma 5 2 2 12 2 2" xfId="12265" xr:uid="{00000000-0005-0000-0000-000044080000}"/>
    <cellStyle name="Comma 5 2 2 12 3" xfId="12266" xr:uid="{00000000-0005-0000-0000-000045080000}"/>
    <cellStyle name="Comma 5 2 2 12 4" xfId="12267" xr:uid="{00000000-0005-0000-0000-000046080000}"/>
    <cellStyle name="Comma 5 2 2 13" xfId="1729" xr:uid="{00000000-0005-0000-0000-000047080000}"/>
    <cellStyle name="Comma 5 2 2 13 2" xfId="1730" xr:uid="{00000000-0005-0000-0000-000048080000}"/>
    <cellStyle name="Comma 5 2 2 13 2 2" xfId="12268" xr:uid="{00000000-0005-0000-0000-000049080000}"/>
    <cellStyle name="Comma 5 2 2 13 3" xfId="12269" xr:uid="{00000000-0005-0000-0000-00004A080000}"/>
    <cellStyle name="Comma 5 2 2 13 4" xfId="12270" xr:uid="{00000000-0005-0000-0000-00004B080000}"/>
    <cellStyle name="Comma 5 2 2 14" xfId="1731" xr:uid="{00000000-0005-0000-0000-00004C080000}"/>
    <cellStyle name="Comma 5 2 2 15" xfId="1732" xr:uid="{00000000-0005-0000-0000-00004D080000}"/>
    <cellStyle name="Comma 5 2 2 16" xfId="1733" xr:uid="{00000000-0005-0000-0000-00004E080000}"/>
    <cellStyle name="Comma 5 2 2 16 2" xfId="1734" xr:uid="{00000000-0005-0000-0000-00004F080000}"/>
    <cellStyle name="Comma 5 2 2 16 3" xfId="12271" xr:uid="{00000000-0005-0000-0000-000050080000}"/>
    <cellStyle name="Comma 5 2 2 2" xfId="1735" xr:uid="{00000000-0005-0000-0000-000051080000}"/>
    <cellStyle name="Comma 5 2 2 2 2" xfId="1736" xr:uid="{00000000-0005-0000-0000-000052080000}"/>
    <cellStyle name="Comma 5 2 2 2 2 2" xfId="1737" xr:uid="{00000000-0005-0000-0000-000053080000}"/>
    <cellStyle name="Comma 5 2 2 2 2 3" xfId="12272" xr:uid="{00000000-0005-0000-0000-000054080000}"/>
    <cellStyle name="Comma 5 2 2 2 3" xfId="1738" xr:uid="{00000000-0005-0000-0000-000055080000}"/>
    <cellStyle name="Comma 5 2 2 2 4" xfId="12273" xr:uid="{00000000-0005-0000-0000-000056080000}"/>
    <cellStyle name="Comma 5 2 2 2 5" xfId="12274" xr:uid="{00000000-0005-0000-0000-000057080000}"/>
    <cellStyle name="Comma 5 2 2 3" xfId="1739" xr:uid="{00000000-0005-0000-0000-000058080000}"/>
    <cellStyle name="Comma 5 2 2 3 2" xfId="1740" xr:uid="{00000000-0005-0000-0000-000059080000}"/>
    <cellStyle name="Comma 5 2 2 3 2 2" xfId="1741" xr:uid="{00000000-0005-0000-0000-00005A080000}"/>
    <cellStyle name="Comma 5 2 2 3 3" xfId="1742" xr:uid="{00000000-0005-0000-0000-00005B080000}"/>
    <cellStyle name="Comma 5 2 2 3 4" xfId="12275" xr:uid="{00000000-0005-0000-0000-00005C080000}"/>
    <cellStyle name="Comma 5 2 2 3 5" xfId="12276" xr:uid="{00000000-0005-0000-0000-00005D080000}"/>
    <cellStyle name="Comma 5 2 2 4" xfId="1743" xr:uid="{00000000-0005-0000-0000-00005E080000}"/>
    <cellStyle name="Comma 5 2 2 4 2" xfId="1744" xr:uid="{00000000-0005-0000-0000-00005F080000}"/>
    <cellStyle name="Comma 5 2 2 4 2 2" xfId="1745" xr:uid="{00000000-0005-0000-0000-000060080000}"/>
    <cellStyle name="Comma 5 2 2 4 3" xfId="1746" xr:uid="{00000000-0005-0000-0000-000061080000}"/>
    <cellStyle name="Comma 5 2 2 4 4" xfId="12277" xr:uid="{00000000-0005-0000-0000-000062080000}"/>
    <cellStyle name="Comma 5 2 2 4 5" xfId="12278" xr:uid="{00000000-0005-0000-0000-000063080000}"/>
    <cellStyle name="Comma 5 2 2 5" xfId="1747" xr:uid="{00000000-0005-0000-0000-000064080000}"/>
    <cellStyle name="Comma 5 2 2 5 2" xfId="1748" xr:uid="{00000000-0005-0000-0000-000065080000}"/>
    <cellStyle name="Comma 5 2 2 5 2 2" xfId="1749" xr:uid="{00000000-0005-0000-0000-000066080000}"/>
    <cellStyle name="Comma 5 2 2 5 3" xfId="1750" xr:uid="{00000000-0005-0000-0000-000067080000}"/>
    <cellStyle name="Comma 5 2 2 5 4" xfId="12279" xr:uid="{00000000-0005-0000-0000-000068080000}"/>
    <cellStyle name="Comma 5 2 2 5 5" xfId="12280" xr:uid="{00000000-0005-0000-0000-000069080000}"/>
    <cellStyle name="Comma 5 2 2 6" xfId="1751" xr:uid="{00000000-0005-0000-0000-00006A080000}"/>
    <cellStyle name="Comma 5 2 2 6 2" xfId="1752" xr:uid="{00000000-0005-0000-0000-00006B080000}"/>
    <cellStyle name="Comma 5 2 2 6 2 2" xfId="1753" xr:uid="{00000000-0005-0000-0000-00006C080000}"/>
    <cellStyle name="Comma 5 2 2 6 3" xfId="1754" xr:uid="{00000000-0005-0000-0000-00006D080000}"/>
    <cellStyle name="Comma 5 2 2 6 4" xfId="12281" xr:uid="{00000000-0005-0000-0000-00006E080000}"/>
    <cellStyle name="Comma 5 2 2 6 5" xfId="12282" xr:uid="{00000000-0005-0000-0000-00006F080000}"/>
    <cellStyle name="Comma 5 2 2 7" xfId="1755" xr:uid="{00000000-0005-0000-0000-000070080000}"/>
    <cellStyle name="Comma 5 2 2 7 2" xfId="1756" xr:uid="{00000000-0005-0000-0000-000071080000}"/>
    <cellStyle name="Comma 5 2 2 7 2 2" xfId="1757" xr:uid="{00000000-0005-0000-0000-000072080000}"/>
    <cellStyle name="Comma 5 2 2 7 3" xfId="1758" xr:uid="{00000000-0005-0000-0000-000073080000}"/>
    <cellStyle name="Comma 5 2 2 7 4" xfId="12283" xr:uid="{00000000-0005-0000-0000-000074080000}"/>
    <cellStyle name="Comma 5 2 2 7 5" xfId="12284" xr:uid="{00000000-0005-0000-0000-000075080000}"/>
    <cellStyle name="Comma 5 2 2 8" xfId="1759" xr:uid="{00000000-0005-0000-0000-000076080000}"/>
    <cellStyle name="Comma 5 2 2 8 2" xfId="1760" xr:uid="{00000000-0005-0000-0000-000077080000}"/>
    <cellStyle name="Comma 5 2 2 8 2 2" xfId="1761" xr:uid="{00000000-0005-0000-0000-000078080000}"/>
    <cellStyle name="Comma 5 2 2 8 3" xfId="1762" xr:uid="{00000000-0005-0000-0000-000079080000}"/>
    <cellStyle name="Comma 5 2 2 8 4" xfId="12285" xr:uid="{00000000-0005-0000-0000-00007A080000}"/>
    <cellStyle name="Comma 5 2 2 8 5" xfId="12286" xr:uid="{00000000-0005-0000-0000-00007B080000}"/>
    <cellStyle name="Comma 5 2 2 9" xfId="1763" xr:uid="{00000000-0005-0000-0000-00007C080000}"/>
    <cellStyle name="Comma 5 2 2 9 2" xfId="1764" xr:uid="{00000000-0005-0000-0000-00007D080000}"/>
    <cellStyle name="Comma 5 2 2 9 2 2" xfId="1765" xr:uid="{00000000-0005-0000-0000-00007E080000}"/>
    <cellStyle name="Comma 5 2 2 9 3" xfId="1766" xr:uid="{00000000-0005-0000-0000-00007F080000}"/>
    <cellStyle name="Comma 5 2 2 9 4" xfId="12287" xr:uid="{00000000-0005-0000-0000-000080080000}"/>
    <cellStyle name="Comma 5 2 2 9 5" xfId="12288" xr:uid="{00000000-0005-0000-0000-000081080000}"/>
    <cellStyle name="Comma 5 2 3" xfId="1767" xr:uid="{00000000-0005-0000-0000-000082080000}"/>
    <cellStyle name="Comma 5 2 3 2" xfId="1768" xr:uid="{00000000-0005-0000-0000-000083080000}"/>
    <cellStyle name="Comma 5 2 3 3" xfId="1769" xr:uid="{00000000-0005-0000-0000-000084080000}"/>
    <cellStyle name="Comma 5 2 3 3 2" xfId="1770" xr:uid="{00000000-0005-0000-0000-000085080000}"/>
    <cellStyle name="Comma 5 2 3 3 3" xfId="12289" xr:uid="{00000000-0005-0000-0000-000086080000}"/>
    <cellStyle name="Comma 5 2 4" xfId="1771" xr:uid="{00000000-0005-0000-0000-000087080000}"/>
    <cellStyle name="Comma 5 2 4 2" xfId="1772" xr:uid="{00000000-0005-0000-0000-000088080000}"/>
    <cellStyle name="Comma 5 2 4 3" xfId="1773" xr:uid="{00000000-0005-0000-0000-000089080000}"/>
    <cellStyle name="Comma 5 2 4 3 2" xfId="1774" xr:uid="{00000000-0005-0000-0000-00008A080000}"/>
    <cellStyle name="Comma 5 2 4 3 3" xfId="12290" xr:uid="{00000000-0005-0000-0000-00008B080000}"/>
    <cellStyle name="Comma 5 2 5" xfId="1775" xr:uid="{00000000-0005-0000-0000-00008C080000}"/>
    <cellStyle name="Comma 5 2 5 2" xfId="1776" xr:uid="{00000000-0005-0000-0000-00008D080000}"/>
    <cellStyle name="Comma 5 2 5 3" xfId="1777" xr:uid="{00000000-0005-0000-0000-00008E080000}"/>
    <cellStyle name="Comma 5 2 5 3 2" xfId="1778" xr:uid="{00000000-0005-0000-0000-00008F080000}"/>
    <cellStyle name="Comma 5 2 5 3 3" xfId="12291" xr:uid="{00000000-0005-0000-0000-000090080000}"/>
    <cellStyle name="Comma 5 2 6" xfId="1779" xr:uid="{00000000-0005-0000-0000-000091080000}"/>
    <cellStyle name="Comma 5 2 6 2" xfId="1780" xr:uid="{00000000-0005-0000-0000-000092080000}"/>
    <cellStyle name="Comma 5 2 6 3" xfId="1781" xr:uid="{00000000-0005-0000-0000-000093080000}"/>
    <cellStyle name="Comma 5 2 6 3 2" xfId="1782" xr:uid="{00000000-0005-0000-0000-000094080000}"/>
    <cellStyle name="Comma 5 2 6 3 3" xfId="12292" xr:uid="{00000000-0005-0000-0000-000095080000}"/>
    <cellStyle name="Comma 5 2 7" xfId="1783" xr:uid="{00000000-0005-0000-0000-000096080000}"/>
    <cellStyle name="Comma 5 2 7 2" xfId="1784" xr:uid="{00000000-0005-0000-0000-000097080000}"/>
    <cellStyle name="Comma 5 2 7 3" xfId="1785" xr:uid="{00000000-0005-0000-0000-000098080000}"/>
    <cellStyle name="Comma 5 2 7 3 2" xfId="1786" xr:uid="{00000000-0005-0000-0000-000099080000}"/>
    <cellStyle name="Comma 5 2 7 3 3" xfId="12293" xr:uid="{00000000-0005-0000-0000-00009A080000}"/>
    <cellStyle name="Comma 5 2 8" xfId="1787" xr:uid="{00000000-0005-0000-0000-00009B080000}"/>
    <cellStyle name="Comma 5 2 8 2" xfId="1788" xr:uid="{00000000-0005-0000-0000-00009C080000}"/>
    <cellStyle name="Comma 5 2 8 3" xfId="1789" xr:uid="{00000000-0005-0000-0000-00009D080000}"/>
    <cellStyle name="Comma 5 2 8 3 2" xfId="1790" xr:uid="{00000000-0005-0000-0000-00009E080000}"/>
    <cellStyle name="Comma 5 2 8 3 3" xfId="12294" xr:uid="{00000000-0005-0000-0000-00009F080000}"/>
    <cellStyle name="Comma 5 2 9" xfId="1791" xr:uid="{00000000-0005-0000-0000-0000A0080000}"/>
    <cellStyle name="Comma 5 2 9 2" xfId="1792" xr:uid="{00000000-0005-0000-0000-0000A1080000}"/>
    <cellStyle name="Comma 5 2 9 3" xfId="1793" xr:uid="{00000000-0005-0000-0000-0000A2080000}"/>
    <cellStyle name="Comma 5 2 9 3 2" xfId="1794" xr:uid="{00000000-0005-0000-0000-0000A3080000}"/>
    <cellStyle name="Comma 5 2 9 3 3" xfId="12295" xr:uid="{00000000-0005-0000-0000-0000A4080000}"/>
    <cellStyle name="Comma 5 20" xfId="1795" xr:uid="{00000000-0005-0000-0000-0000A5080000}"/>
    <cellStyle name="Comma 5 20 2" xfId="1796" xr:uid="{00000000-0005-0000-0000-0000A6080000}"/>
    <cellStyle name="Comma 5 20 3" xfId="12296" xr:uid="{00000000-0005-0000-0000-0000A7080000}"/>
    <cellStyle name="Comma 5 21" xfId="1797" xr:uid="{00000000-0005-0000-0000-0000A8080000}"/>
    <cellStyle name="Comma 5 21 2" xfId="1798" xr:uid="{00000000-0005-0000-0000-0000A9080000}"/>
    <cellStyle name="Comma 5 21 3" xfId="12297" xr:uid="{00000000-0005-0000-0000-0000AA080000}"/>
    <cellStyle name="Comma 5 22" xfId="1799" xr:uid="{00000000-0005-0000-0000-0000AB080000}"/>
    <cellStyle name="Comma 5 22 2" xfId="1800" xr:uid="{00000000-0005-0000-0000-0000AC080000}"/>
    <cellStyle name="Comma 5 22 3" xfId="12298" xr:uid="{00000000-0005-0000-0000-0000AD080000}"/>
    <cellStyle name="Comma 5 23" xfId="1801" xr:uid="{00000000-0005-0000-0000-0000AE080000}"/>
    <cellStyle name="Comma 5 23 2" xfId="1802" xr:uid="{00000000-0005-0000-0000-0000AF080000}"/>
    <cellStyle name="Comma 5 23 3" xfId="12299" xr:uid="{00000000-0005-0000-0000-0000B0080000}"/>
    <cellStyle name="Comma 5 24" xfId="1803" xr:uid="{00000000-0005-0000-0000-0000B1080000}"/>
    <cellStyle name="Comma 5 24 2" xfId="1804" xr:uid="{00000000-0005-0000-0000-0000B2080000}"/>
    <cellStyle name="Comma 5 24 3" xfId="12300" xr:uid="{00000000-0005-0000-0000-0000B3080000}"/>
    <cellStyle name="Comma 5 25" xfId="1805" xr:uid="{00000000-0005-0000-0000-0000B4080000}"/>
    <cellStyle name="Comma 5 25 2" xfId="1806" xr:uid="{00000000-0005-0000-0000-0000B5080000}"/>
    <cellStyle name="Comma 5 25 3" xfId="12301" xr:uid="{00000000-0005-0000-0000-0000B6080000}"/>
    <cellStyle name="Comma 5 26" xfId="1807" xr:uid="{00000000-0005-0000-0000-0000B7080000}"/>
    <cellStyle name="Comma 5 26 2" xfId="1808" xr:uid="{00000000-0005-0000-0000-0000B8080000}"/>
    <cellStyle name="Comma 5 26 3" xfId="12302" xr:uid="{00000000-0005-0000-0000-0000B9080000}"/>
    <cellStyle name="Comma 5 27" xfId="1809" xr:uid="{00000000-0005-0000-0000-0000BA080000}"/>
    <cellStyle name="Comma 5 27 2" xfId="1810" xr:uid="{00000000-0005-0000-0000-0000BB080000}"/>
    <cellStyle name="Comma 5 27 3" xfId="12303" xr:uid="{00000000-0005-0000-0000-0000BC080000}"/>
    <cellStyle name="Comma 5 28" xfId="1811" xr:uid="{00000000-0005-0000-0000-0000BD080000}"/>
    <cellStyle name="Comma 5 28 2" xfId="1812" xr:uid="{00000000-0005-0000-0000-0000BE080000}"/>
    <cellStyle name="Comma 5 28 3" xfId="12304" xr:uid="{00000000-0005-0000-0000-0000BF080000}"/>
    <cellStyle name="Comma 5 29" xfId="1813" xr:uid="{00000000-0005-0000-0000-0000C0080000}"/>
    <cellStyle name="Comma 5 29 2" xfId="1814" xr:uid="{00000000-0005-0000-0000-0000C1080000}"/>
    <cellStyle name="Comma 5 29 3" xfId="12305" xr:uid="{00000000-0005-0000-0000-0000C2080000}"/>
    <cellStyle name="Comma 5 3" xfId="1815" xr:uid="{00000000-0005-0000-0000-0000C3080000}"/>
    <cellStyle name="Comma 5 3 10" xfId="1816" xr:uid="{00000000-0005-0000-0000-0000C4080000}"/>
    <cellStyle name="Comma 5 3 10 2" xfId="1817" xr:uid="{00000000-0005-0000-0000-0000C5080000}"/>
    <cellStyle name="Comma 5 3 10 2 2" xfId="1818" xr:uid="{00000000-0005-0000-0000-0000C6080000}"/>
    <cellStyle name="Comma 5 3 10 2 3" xfId="12306" xr:uid="{00000000-0005-0000-0000-0000C7080000}"/>
    <cellStyle name="Comma 5 3 10 3" xfId="1819" xr:uid="{00000000-0005-0000-0000-0000C8080000}"/>
    <cellStyle name="Comma 5 3 10 4" xfId="12307" xr:uid="{00000000-0005-0000-0000-0000C9080000}"/>
    <cellStyle name="Comma 5 3 11" xfId="1820" xr:uid="{00000000-0005-0000-0000-0000CA080000}"/>
    <cellStyle name="Comma 5 3 11 2" xfId="1821" xr:uid="{00000000-0005-0000-0000-0000CB080000}"/>
    <cellStyle name="Comma 5 3 11 2 2" xfId="1822" xr:uid="{00000000-0005-0000-0000-0000CC080000}"/>
    <cellStyle name="Comma 5 3 11 2 3" xfId="12308" xr:uid="{00000000-0005-0000-0000-0000CD080000}"/>
    <cellStyle name="Comma 5 3 11 3" xfId="1823" xr:uid="{00000000-0005-0000-0000-0000CE080000}"/>
    <cellStyle name="Comma 5 3 11 4" xfId="12309" xr:uid="{00000000-0005-0000-0000-0000CF080000}"/>
    <cellStyle name="Comma 5 3 12" xfId="1824" xr:uid="{00000000-0005-0000-0000-0000D0080000}"/>
    <cellStyle name="Comma 5 3 12 2" xfId="1825" xr:uid="{00000000-0005-0000-0000-0000D1080000}"/>
    <cellStyle name="Comma 5 3 12 3" xfId="12310" xr:uid="{00000000-0005-0000-0000-0000D2080000}"/>
    <cellStyle name="Comma 5 3 13" xfId="1826" xr:uid="{00000000-0005-0000-0000-0000D3080000}"/>
    <cellStyle name="Comma 5 3 13 2" xfId="1827" xr:uid="{00000000-0005-0000-0000-0000D4080000}"/>
    <cellStyle name="Comma 5 3 13 3" xfId="12311" xr:uid="{00000000-0005-0000-0000-0000D5080000}"/>
    <cellStyle name="Comma 5 3 14" xfId="1828" xr:uid="{00000000-0005-0000-0000-0000D6080000}"/>
    <cellStyle name="Comma 5 3 14 2" xfId="1829" xr:uid="{00000000-0005-0000-0000-0000D7080000}"/>
    <cellStyle name="Comma 5 3 15" xfId="12312" xr:uid="{00000000-0005-0000-0000-0000D8080000}"/>
    <cellStyle name="Comma 5 3 2" xfId="1830" xr:uid="{00000000-0005-0000-0000-0000D9080000}"/>
    <cellStyle name="Comma 5 3 2 2" xfId="1831" xr:uid="{00000000-0005-0000-0000-0000DA080000}"/>
    <cellStyle name="Comma 5 3 2 2 2" xfId="1832" xr:uid="{00000000-0005-0000-0000-0000DB080000}"/>
    <cellStyle name="Comma 5 3 2 2 3" xfId="12313" xr:uid="{00000000-0005-0000-0000-0000DC080000}"/>
    <cellStyle name="Comma 5 3 2 3" xfId="1833" xr:uid="{00000000-0005-0000-0000-0000DD080000}"/>
    <cellStyle name="Comma 5 3 2 3 2" xfId="1834" xr:uid="{00000000-0005-0000-0000-0000DE080000}"/>
    <cellStyle name="Comma 5 3 2 4" xfId="1835" xr:uid="{00000000-0005-0000-0000-0000DF080000}"/>
    <cellStyle name="Comma 5 3 2 5" xfId="12314" xr:uid="{00000000-0005-0000-0000-0000E0080000}"/>
    <cellStyle name="Comma 5 3 3" xfId="1836" xr:uid="{00000000-0005-0000-0000-0000E1080000}"/>
    <cellStyle name="Comma 5 3 3 2" xfId="1837" xr:uid="{00000000-0005-0000-0000-0000E2080000}"/>
    <cellStyle name="Comma 5 3 3 2 2" xfId="1838" xr:uid="{00000000-0005-0000-0000-0000E3080000}"/>
    <cellStyle name="Comma 5 3 3 2 3" xfId="12315" xr:uid="{00000000-0005-0000-0000-0000E4080000}"/>
    <cellStyle name="Comma 5 3 3 3" xfId="1839" xr:uid="{00000000-0005-0000-0000-0000E5080000}"/>
    <cellStyle name="Comma 5 3 3 4" xfId="12316" xr:uid="{00000000-0005-0000-0000-0000E6080000}"/>
    <cellStyle name="Comma 5 3 4" xfId="1840" xr:uid="{00000000-0005-0000-0000-0000E7080000}"/>
    <cellStyle name="Comma 5 3 4 2" xfId="1841" xr:uid="{00000000-0005-0000-0000-0000E8080000}"/>
    <cellStyle name="Comma 5 3 4 2 2" xfId="1842" xr:uid="{00000000-0005-0000-0000-0000E9080000}"/>
    <cellStyle name="Comma 5 3 4 2 3" xfId="12317" xr:uid="{00000000-0005-0000-0000-0000EA080000}"/>
    <cellStyle name="Comma 5 3 4 3" xfId="1843" xr:uid="{00000000-0005-0000-0000-0000EB080000}"/>
    <cellStyle name="Comma 5 3 4 4" xfId="12318" xr:uid="{00000000-0005-0000-0000-0000EC080000}"/>
    <cellStyle name="Comma 5 3 5" xfId="1844" xr:uid="{00000000-0005-0000-0000-0000ED080000}"/>
    <cellStyle name="Comma 5 3 5 2" xfId="1845" xr:uid="{00000000-0005-0000-0000-0000EE080000}"/>
    <cellStyle name="Comma 5 3 5 2 2" xfId="1846" xr:uid="{00000000-0005-0000-0000-0000EF080000}"/>
    <cellStyle name="Comma 5 3 5 2 3" xfId="12319" xr:uid="{00000000-0005-0000-0000-0000F0080000}"/>
    <cellStyle name="Comma 5 3 5 3" xfId="1847" xr:uid="{00000000-0005-0000-0000-0000F1080000}"/>
    <cellStyle name="Comma 5 3 5 4" xfId="12320" xr:uid="{00000000-0005-0000-0000-0000F2080000}"/>
    <cellStyle name="Comma 5 3 6" xfId="1848" xr:uid="{00000000-0005-0000-0000-0000F3080000}"/>
    <cellStyle name="Comma 5 3 6 2" xfId="1849" xr:uid="{00000000-0005-0000-0000-0000F4080000}"/>
    <cellStyle name="Comma 5 3 6 2 2" xfId="1850" xr:uid="{00000000-0005-0000-0000-0000F5080000}"/>
    <cellStyle name="Comma 5 3 6 2 3" xfId="12321" xr:uid="{00000000-0005-0000-0000-0000F6080000}"/>
    <cellStyle name="Comma 5 3 6 3" xfId="1851" xr:uid="{00000000-0005-0000-0000-0000F7080000}"/>
    <cellStyle name="Comma 5 3 6 4" xfId="12322" xr:uid="{00000000-0005-0000-0000-0000F8080000}"/>
    <cellStyle name="Comma 5 3 7" xfId="1852" xr:uid="{00000000-0005-0000-0000-0000F9080000}"/>
    <cellStyle name="Comma 5 3 7 2" xfId="1853" xr:uid="{00000000-0005-0000-0000-0000FA080000}"/>
    <cellStyle name="Comma 5 3 7 2 2" xfId="1854" xr:uid="{00000000-0005-0000-0000-0000FB080000}"/>
    <cellStyle name="Comma 5 3 7 2 3" xfId="12323" xr:uid="{00000000-0005-0000-0000-0000FC080000}"/>
    <cellStyle name="Comma 5 3 7 3" xfId="1855" xr:uid="{00000000-0005-0000-0000-0000FD080000}"/>
    <cellStyle name="Comma 5 3 7 4" xfId="12324" xr:uid="{00000000-0005-0000-0000-0000FE080000}"/>
    <cellStyle name="Comma 5 3 8" xfId="1856" xr:uid="{00000000-0005-0000-0000-0000FF080000}"/>
    <cellStyle name="Comma 5 3 8 2" xfId="1857" xr:uid="{00000000-0005-0000-0000-000000090000}"/>
    <cellStyle name="Comma 5 3 8 2 2" xfId="1858" xr:uid="{00000000-0005-0000-0000-000001090000}"/>
    <cellStyle name="Comma 5 3 8 2 3" xfId="12325" xr:uid="{00000000-0005-0000-0000-000002090000}"/>
    <cellStyle name="Comma 5 3 8 3" xfId="1859" xr:uid="{00000000-0005-0000-0000-000003090000}"/>
    <cellStyle name="Comma 5 3 8 4" xfId="12326" xr:uid="{00000000-0005-0000-0000-000004090000}"/>
    <cellStyle name="Comma 5 3 9" xfId="1860" xr:uid="{00000000-0005-0000-0000-000005090000}"/>
    <cellStyle name="Comma 5 3 9 2" xfId="1861" xr:uid="{00000000-0005-0000-0000-000006090000}"/>
    <cellStyle name="Comma 5 3 9 2 2" xfId="1862" xr:uid="{00000000-0005-0000-0000-000007090000}"/>
    <cellStyle name="Comma 5 3 9 2 3" xfId="12327" xr:uid="{00000000-0005-0000-0000-000008090000}"/>
    <cellStyle name="Comma 5 3 9 3" xfId="1863" xr:uid="{00000000-0005-0000-0000-000009090000}"/>
    <cellStyle name="Comma 5 3 9 4" xfId="12328" xr:uid="{00000000-0005-0000-0000-00000A090000}"/>
    <cellStyle name="Comma 5 30" xfId="1864" xr:uid="{00000000-0005-0000-0000-00000B090000}"/>
    <cellStyle name="Comma 5 30 2" xfId="1865" xr:uid="{00000000-0005-0000-0000-00000C090000}"/>
    <cellStyle name="Comma 5 30 3" xfId="12329" xr:uid="{00000000-0005-0000-0000-00000D090000}"/>
    <cellStyle name="Comma 5 31" xfId="1866" xr:uid="{00000000-0005-0000-0000-00000E090000}"/>
    <cellStyle name="Comma 5 31 2" xfId="1867" xr:uid="{00000000-0005-0000-0000-00000F090000}"/>
    <cellStyle name="Comma 5 31 3" xfId="12330" xr:uid="{00000000-0005-0000-0000-000010090000}"/>
    <cellStyle name="Comma 5 32" xfId="1868" xr:uid="{00000000-0005-0000-0000-000011090000}"/>
    <cellStyle name="Comma 5 32 2" xfId="1869" xr:uid="{00000000-0005-0000-0000-000012090000}"/>
    <cellStyle name="Comma 5 32 3" xfId="12331" xr:uid="{00000000-0005-0000-0000-000013090000}"/>
    <cellStyle name="Comma 5 33" xfId="1870" xr:uid="{00000000-0005-0000-0000-000014090000}"/>
    <cellStyle name="Comma 5 33 2" xfId="1871" xr:uid="{00000000-0005-0000-0000-000015090000}"/>
    <cellStyle name="Comma 5 33 3" xfId="12332" xr:uid="{00000000-0005-0000-0000-000016090000}"/>
    <cellStyle name="Comma 5 34" xfId="1872" xr:uid="{00000000-0005-0000-0000-000017090000}"/>
    <cellStyle name="Comma 5 34 2" xfId="1873" xr:uid="{00000000-0005-0000-0000-000018090000}"/>
    <cellStyle name="Comma 5 34 3" xfId="12333" xr:uid="{00000000-0005-0000-0000-000019090000}"/>
    <cellStyle name="Comma 5 35" xfId="1874" xr:uid="{00000000-0005-0000-0000-00001A090000}"/>
    <cellStyle name="Comma 5 35 2" xfId="1875" xr:uid="{00000000-0005-0000-0000-00001B090000}"/>
    <cellStyle name="Comma 5 35 3" xfId="12334" xr:uid="{00000000-0005-0000-0000-00001C090000}"/>
    <cellStyle name="Comma 5 36" xfId="1876" xr:uid="{00000000-0005-0000-0000-00001D090000}"/>
    <cellStyle name="Comma 5 36 2" xfId="1877" xr:uid="{00000000-0005-0000-0000-00001E090000}"/>
    <cellStyle name="Comma 5 36 3" xfId="12335" xr:uid="{00000000-0005-0000-0000-00001F090000}"/>
    <cellStyle name="Comma 5 37" xfId="1878" xr:uid="{00000000-0005-0000-0000-000020090000}"/>
    <cellStyle name="Comma 5 37 2" xfId="1879" xr:uid="{00000000-0005-0000-0000-000021090000}"/>
    <cellStyle name="Comma 5 37 3" xfId="12336" xr:uid="{00000000-0005-0000-0000-000022090000}"/>
    <cellStyle name="Comma 5 38" xfId="1880" xr:uid="{00000000-0005-0000-0000-000023090000}"/>
    <cellStyle name="Comma 5 38 2" xfId="1881" xr:uid="{00000000-0005-0000-0000-000024090000}"/>
    <cellStyle name="Comma 5 38 3" xfId="12337" xr:uid="{00000000-0005-0000-0000-000025090000}"/>
    <cellStyle name="Comma 5 39" xfId="1882" xr:uid="{00000000-0005-0000-0000-000026090000}"/>
    <cellStyle name="Comma 5 39 2" xfId="1883" xr:uid="{00000000-0005-0000-0000-000027090000}"/>
    <cellStyle name="Comma 5 39 3" xfId="12338" xr:uid="{00000000-0005-0000-0000-000028090000}"/>
    <cellStyle name="Comma 5 4" xfId="1884" xr:uid="{00000000-0005-0000-0000-000029090000}"/>
    <cellStyle name="Comma 5 4 2" xfId="1885" xr:uid="{00000000-0005-0000-0000-00002A090000}"/>
    <cellStyle name="Comma 5 4 2 2" xfId="12339" xr:uid="{00000000-0005-0000-0000-00002B090000}"/>
    <cellStyle name="Comma 5 4 3" xfId="1886" xr:uid="{00000000-0005-0000-0000-00002C090000}"/>
    <cellStyle name="Comma 5 4 3 2" xfId="1887" xr:uid="{00000000-0005-0000-0000-00002D090000}"/>
    <cellStyle name="Comma 5 4 4" xfId="12340" xr:uid="{00000000-0005-0000-0000-00002E090000}"/>
    <cellStyle name="Comma 5 40" xfId="1888" xr:uid="{00000000-0005-0000-0000-00002F090000}"/>
    <cellStyle name="Comma 5 40 2" xfId="1889" xr:uid="{00000000-0005-0000-0000-000030090000}"/>
    <cellStyle name="Comma 5 40 3" xfId="12341" xr:uid="{00000000-0005-0000-0000-000031090000}"/>
    <cellStyle name="Comma 5 41" xfId="1890" xr:uid="{00000000-0005-0000-0000-000032090000}"/>
    <cellStyle name="Comma 5 41 2" xfId="1891" xr:uid="{00000000-0005-0000-0000-000033090000}"/>
    <cellStyle name="Comma 5 41 3" xfId="12342" xr:uid="{00000000-0005-0000-0000-000034090000}"/>
    <cellStyle name="Comma 5 42" xfId="1892" xr:uid="{00000000-0005-0000-0000-000035090000}"/>
    <cellStyle name="Comma 5 42 2" xfId="1893" xr:uid="{00000000-0005-0000-0000-000036090000}"/>
    <cellStyle name="Comma 5 42 3" xfId="12343" xr:uid="{00000000-0005-0000-0000-000037090000}"/>
    <cellStyle name="Comma 5 43" xfId="1894" xr:uid="{00000000-0005-0000-0000-000038090000}"/>
    <cellStyle name="Comma 5 43 2" xfId="1895" xr:uid="{00000000-0005-0000-0000-000039090000}"/>
    <cellStyle name="Comma 5 43 3" xfId="12344" xr:uid="{00000000-0005-0000-0000-00003A090000}"/>
    <cellStyle name="Comma 5 44" xfId="1896" xr:uid="{00000000-0005-0000-0000-00003B090000}"/>
    <cellStyle name="Comma 5 44 2" xfId="1897" xr:uid="{00000000-0005-0000-0000-00003C090000}"/>
    <cellStyle name="Comma 5 44 3" xfId="12345" xr:uid="{00000000-0005-0000-0000-00003D090000}"/>
    <cellStyle name="Comma 5 45" xfId="1898" xr:uid="{00000000-0005-0000-0000-00003E090000}"/>
    <cellStyle name="Comma 5 45 2" xfId="1899" xr:uid="{00000000-0005-0000-0000-00003F090000}"/>
    <cellStyle name="Comma 5 45 3" xfId="12346" xr:uid="{00000000-0005-0000-0000-000040090000}"/>
    <cellStyle name="Comma 5 46" xfId="1900" xr:uid="{00000000-0005-0000-0000-000041090000}"/>
    <cellStyle name="Comma 5 46 2" xfId="1901" xr:uid="{00000000-0005-0000-0000-000042090000}"/>
    <cellStyle name="Comma 5 46 3" xfId="12347" xr:uid="{00000000-0005-0000-0000-000043090000}"/>
    <cellStyle name="Comma 5 47" xfId="1902" xr:uid="{00000000-0005-0000-0000-000044090000}"/>
    <cellStyle name="Comma 5 47 2" xfId="1903" xr:uid="{00000000-0005-0000-0000-000045090000}"/>
    <cellStyle name="Comma 5 47 3" xfId="12348" xr:uid="{00000000-0005-0000-0000-000046090000}"/>
    <cellStyle name="Comma 5 48" xfId="1904" xr:uid="{00000000-0005-0000-0000-000047090000}"/>
    <cellStyle name="Comma 5 48 2" xfId="1905" xr:uid="{00000000-0005-0000-0000-000048090000}"/>
    <cellStyle name="Comma 5 48 3" xfId="12349" xr:uid="{00000000-0005-0000-0000-000049090000}"/>
    <cellStyle name="Comma 5 49" xfId="1906" xr:uid="{00000000-0005-0000-0000-00004A090000}"/>
    <cellStyle name="Comma 5 49 2" xfId="1907" xr:uid="{00000000-0005-0000-0000-00004B090000}"/>
    <cellStyle name="Comma 5 49 3" xfId="12350" xr:uid="{00000000-0005-0000-0000-00004C090000}"/>
    <cellStyle name="Comma 5 5" xfId="1908" xr:uid="{00000000-0005-0000-0000-00004D090000}"/>
    <cellStyle name="Comma 5 5 2" xfId="1909" xr:uid="{00000000-0005-0000-0000-00004E090000}"/>
    <cellStyle name="Comma 5 5 2 2" xfId="12351" xr:uid="{00000000-0005-0000-0000-00004F090000}"/>
    <cellStyle name="Comma 5 5 3" xfId="1910" xr:uid="{00000000-0005-0000-0000-000050090000}"/>
    <cellStyle name="Comma 5 5 3 2" xfId="1911" xr:uid="{00000000-0005-0000-0000-000051090000}"/>
    <cellStyle name="Comma 5 5 4" xfId="12352" xr:uid="{00000000-0005-0000-0000-000052090000}"/>
    <cellStyle name="Comma 5 50" xfId="1912" xr:uid="{00000000-0005-0000-0000-000053090000}"/>
    <cellStyle name="Comma 5 50 2" xfId="1913" xr:uid="{00000000-0005-0000-0000-000054090000}"/>
    <cellStyle name="Comma 5 50 3" xfId="12353" xr:uid="{00000000-0005-0000-0000-000055090000}"/>
    <cellStyle name="Comma 5 51" xfId="1914" xr:uid="{00000000-0005-0000-0000-000056090000}"/>
    <cellStyle name="Comma 5 51 2" xfId="1915" xr:uid="{00000000-0005-0000-0000-000057090000}"/>
    <cellStyle name="Comma 5 51 3" xfId="12354" xr:uid="{00000000-0005-0000-0000-000058090000}"/>
    <cellStyle name="Comma 5 52" xfId="1916" xr:uid="{00000000-0005-0000-0000-000059090000}"/>
    <cellStyle name="Comma 5 52 2" xfId="1917" xr:uid="{00000000-0005-0000-0000-00005A090000}"/>
    <cellStyle name="Comma 5 52 3" xfId="12355" xr:uid="{00000000-0005-0000-0000-00005B090000}"/>
    <cellStyle name="Comma 5 53" xfId="1918" xr:uid="{00000000-0005-0000-0000-00005C090000}"/>
    <cellStyle name="Comma 5 53 2" xfId="1919" xr:uid="{00000000-0005-0000-0000-00005D090000}"/>
    <cellStyle name="Comma 5 53 3" xfId="12356" xr:uid="{00000000-0005-0000-0000-00005E090000}"/>
    <cellStyle name="Comma 5 54" xfId="1920" xr:uid="{00000000-0005-0000-0000-00005F090000}"/>
    <cellStyle name="Comma 5 54 2" xfId="1921" xr:uid="{00000000-0005-0000-0000-000060090000}"/>
    <cellStyle name="Comma 5 54 3" xfId="12357" xr:uid="{00000000-0005-0000-0000-000061090000}"/>
    <cellStyle name="Comma 5 55" xfId="1922" xr:uid="{00000000-0005-0000-0000-000062090000}"/>
    <cellStyle name="Comma 5 55 2" xfId="1923" xr:uid="{00000000-0005-0000-0000-000063090000}"/>
    <cellStyle name="Comma 5 55 3" xfId="12358" xr:uid="{00000000-0005-0000-0000-000064090000}"/>
    <cellStyle name="Comma 5 56" xfId="1924" xr:uid="{00000000-0005-0000-0000-000065090000}"/>
    <cellStyle name="Comma 5 56 2" xfId="1925" xr:uid="{00000000-0005-0000-0000-000066090000}"/>
    <cellStyle name="Comma 5 56 3" xfId="12359" xr:uid="{00000000-0005-0000-0000-000067090000}"/>
    <cellStyle name="Comma 5 57" xfId="1926" xr:uid="{00000000-0005-0000-0000-000068090000}"/>
    <cellStyle name="Comma 5 57 2" xfId="1927" xr:uid="{00000000-0005-0000-0000-000069090000}"/>
    <cellStyle name="Comma 5 57 3" xfId="12360" xr:uid="{00000000-0005-0000-0000-00006A090000}"/>
    <cellStyle name="Comma 5 58" xfId="1928" xr:uid="{00000000-0005-0000-0000-00006B090000}"/>
    <cellStyle name="Comma 5 58 2" xfId="1929" xr:uid="{00000000-0005-0000-0000-00006C090000}"/>
    <cellStyle name="Comma 5 58 3" xfId="12361" xr:uid="{00000000-0005-0000-0000-00006D090000}"/>
    <cellStyle name="Comma 5 59" xfId="1930" xr:uid="{00000000-0005-0000-0000-00006E090000}"/>
    <cellStyle name="Comma 5 59 2" xfId="1931" xr:uid="{00000000-0005-0000-0000-00006F090000}"/>
    <cellStyle name="Comma 5 59 3" xfId="12362" xr:uid="{00000000-0005-0000-0000-000070090000}"/>
    <cellStyle name="Comma 5 6" xfId="1932" xr:uid="{00000000-0005-0000-0000-000071090000}"/>
    <cellStyle name="Comma 5 6 2" xfId="1933" xr:uid="{00000000-0005-0000-0000-000072090000}"/>
    <cellStyle name="Comma 5 6 2 2" xfId="12363" xr:uid="{00000000-0005-0000-0000-000073090000}"/>
    <cellStyle name="Comma 5 6 3" xfId="1934" xr:uid="{00000000-0005-0000-0000-000074090000}"/>
    <cellStyle name="Comma 5 6 3 2" xfId="1935" xr:uid="{00000000-0005-0000-0000-000075090000}"/>
    <cellStyle name="Comma 5 6 4" xfId="12364" xr:uid="{00000000-0005-0000-0000-000076090000}"/>
    <cellStyle name="Comma 5 60" xfId="1936" xr:uid="{00000000-0005-0000-0000-000077090000}"/>
    <cellStyle name="Comma 5 60 2" xfId="1937" xr:uid="{00000000-0005-0000-0000-000078090000}"/>
    <cellStyle name="Comma 5 60 3" xfId="12365" xr:uid="{00000000-0005-0000-0000-000079090000}"/>
    <cellStyle name="Comma 5 61" xfId="1938" xr:uid="{00000000-0005-0000-0000-00007A090000}"/>
    <cellStyle name="Comma 5 61 2" xfId="1939" xr:uid="{00000000-0005-0000-0000-00007B090000}"/>
    <cellStyle name="Comma 5 61 3" xfId="12366" xr:uid="{00000000-0005-0000-0000-00007C090000}"/>
    <cellStyle name="Comma 5 62" xfId="1940" xr:uid="{00000000-0005-0000-0000-00007D090000}"/>
    <cellStyle name="Comma 5 62 2" xfId="1941" xr:uid="{00000000-0005-0000-0000-00007E090000}"/>
    <cellStyle name="Comma 5 63" xfId="1942" xr:uid="{00000000-0005-0000-0000-00007F090000}"/>
    <cellStyle name="Comma 5 63 2" xfId="1943" xr:uid="{00000000-0005-0000-0000-000080090000}"/>
    <cellStyle name="Comma 5 64" xfId="1944" xr:uid="{00000000-0005-0000-0000-000081090000}"/>
    <cellStyle name="Comma 5 64 2" xfId="1945" xr:uid="{00000000-0005-0000-0000-000082090000}"/>
    <cellStyle name="Comma 5 65" xfId="1946" xr:uid="{00000000-0005-0000-0000-000083090000}"/>
    <cellStyle name="Comma 5 65 2" xfId="1947" xr:uid="{00000000-0005-0000-0000-000084090000}"/>
    <cellStyle name="Comma 5 66" xfId="1948" xr:uid="{00000000-0005-0000-0000-000085090000}"/>
    <cellStyle name="Comma 5 66 2" xfId="1949" xr:uid="{00000000-0005-0000-0000-000086090000}"/>
    <cellStyle name="Comma 5 67" xfId="1950" xr:uid="{00000000-0005-0000-0000-000087090000}"/>
    <cellStyle name="Comma 5 67 2" xfId="1951" xr:uid="{00000000-0005-0000-0000-000088090000}"/>
    <cellStyle name="Comma 5 68" xfId="1952" xr:uid="{00000000-0005-0000-0000-000089090000}"/>
    <cellStyle name="Comma 5 68 2" xfId="1953" xr:uid="{00000000-0005-0000-0000-00008A090000}"/>
    <cellStyle name="Comma 5 69" xfId="1954" xr:uid="{00000000-0005-0000-0000-00008B090000}"/>
    <cellStyle name="Comma 5 69 2" xfId="1955" xr:uid="{00000000-0005-0000-0000-00008C090000}"/>
    <cellStyle name="Comma 5 7" xfId="1956" xr:uid="{00000000-0005-0000-0000-00008D090000}"/>
    <cellStyle name="Comma 5 7 2" xfId="1957" xr:uid="{00000000-0005-0000-0000-00008E090000}"/>
    <cellStyle name="Comma 5 7 2 2" xfId="12367" xr:uid="{00000000-0005-0000-0000-00008F090000}"/>
    <cellStyle name="Comma 5 7 3" xfId="1958" xr:uid="{00000000-0005-0000-0000-000090090000}"/>
    <cellStyle name="Comma 5 7 3 2" xfId="1959" xr:uid="{00000000-0005-0000-0000-000091090000}"/>
    <cellStyle name="Comma 5 7 4" xfId="12368" xr:uid="{00000000-0005-0000-0000-000092090000}"/>
    <cellStyle name="Comma 5 70" xfId="1960" xr:uid="{00000000-0005-0000-0000-000093090000}"/>
    <cellStyle name="Comma 5 70 2" xfId="1961" xr:uid="{00000000-0005-0000-0000-000094090000}"/>
    <cellStyle name="Comma 5 71" xfId="1962" xr:uid="{00000000-0005-0000-0000-000095090000}"/>
    <cellStyle name="Comma 5 71 2" xfId="1963" xr:uid="{00000000-0005-0000-0000-000096090000}"/>
    <cellStyle name="Comma 5 72" xfId="1964" xr:uid="{00000000-0005-0000-0000-000097090000}"/>
    <cellStyle name="Comma 5 72 2" xfId="1965" xr:uid="{00000000-0005-0000-0000-000098090000}"/>
    <cellStyle name="Comma 5 73" xfId="1966" xr:uid="{00000000-0005-0000-0000-000099090000}"/>
    <cellStyle name="Comma 5 73 2" xfId="1967" xr:uid="{00000000-0005-0000-0000-00009A090000}"/>
    <cellStyle name="Comma 5 74" xfId="1968" xr:uid="{00000000-0005-0000-0000-00009B090000}"/>
    <cellStyle name="Comma 5 74 2" xfId="1969" xr:uid="{00000000-0005-0000-0000-00009C090000}"/>
    <cellStyle name="Comma 5 75" xfId="1970" xr:uid="{00000000-0005-0000-0000-00009D090000}"/>
    <cellStyle name="Comma 5 75 2" xfId="1971" xr:uid="{00000000-0005-0000-0000-00009E090000}"/>
    <cellStyle name="Comma 5 76" xfId="1972" xr:uid="{00000000-0005-0000-0000-00009F090000}"/>
    <cellStyle name="Comma 5 76 2" xfId="1973" xr:uid="{00000000-0005-0000-0000-0000A0090000}"/>
    <cellStyle name="Comma 5 77" xfId="1974" xr:uid="{00000000-0005-0000-0000-0000A1090000}"/>
    <cellStyle name="Comma 5 77 2" xfId="1975" xr:uid="{00000000-0005-0000-0000-0000A2090000}"/>
    <cellStyle name="Comma 5 78" xfId="1976" xr:uid="{00000000-0005-0000-0000-0000A3090000}"/>
    <cellStyle name="Comma 5 78 2" xfId="1977" xr:uid="{00000000-0005-0000-0000-0000A4090000}"/>
    <cellStyle name="Comma 5 79" xfId="1978" xr:uid="{00000000-0005-0000-0000-0000A5090000}"/>
    <cellStyle name="Comma 5 79 2" xfId="1979" xr:uid="{00000000-0005-0000-0000-0000A6090000}"/>
    <cellStyle name="Comma 5 8" xfId="1980" xr:uid="{00000000-0005-0000-0000-0000A7090000}"/>
    <cellStyle name="Comma 5 8 2" xfId="1981" xr:uid="{00000000-0005-0000-0000-0000A8090000}"/>
    <cellStyle name="Comma 5 8 2 2" xfId="12369" xr:uid="{00000000-0005-0000-0000-0000A9090000}"/>
    <cellStyle name="Comma 5 8 3" xfId="1982" xr:uid="{00000000-0005-0000-0000-0000AA090000}"/>
    <cellStyle name="Comma 5 8 3 2" xfId="1983" xr:uid="{00000000-0005-0000-0000-0000AB090000}"/>
    <cellStyle name="Comma 5 8 4" xfId="12370" xr:uid="{00000000-0005-0000-0000-0000AC090000}"/>
    <cellStyle name="Comma 5 80" xfId="1984" xr:uid="{00000000-0005-0000-0000-0000AD090000}"/>
    <cellStyle name="Comma 5 80 2" xfId="1985" xr:uid="{00000000-0005-0000-0000-0000AE090000}"/>
    <cellStyle name="Comma 5 81" xfId="1986" xr:uid="{00000000-0005-0000-0000-0000AF090000}"/>
    <cellStyle name="Comma 5 81 2" xfId="1987" xr:uid="{00000000-0005-0000-0000-0000B0090000}"/>
    <cellStyle name="Comma 5 82" xfId="1988" xr:uid="{00000000-0005-0000-0000-0000B1090000}"/>
    <cellStyle name="Comma 5 82 2" xfId="1989" xr:uid="{00000000-0005-0000-0000-0000B2090000}"/>
    <cellStyle name="Comma 5 83" xfId="1990" xr:uid="{00000000-0005-0000-0000-0000B3090000}"/>
    <cellStyle name="Comma 5 83 2" xfId="1991" xr:uid="{00000000-0005-0000-0000-0000B4090000}"/>
    <cellStyle name="Comma 5 84" xfId="1992" xr:uid="{00000000-0005-0000-0000-0000B5090000}"/>
    <cellStyle name="Comma 5 84 2" xfId="1993" xr:uid="{00000000-0005-0000-0000-0000B6090000}"/>
    <cellStyle name="Comma 5 85" xfId="1994" xr:uid="{00000000-0005-0000-0000-0000B7090000}"/>
    <cellStyle name="Comma 5 85 2" xfId="1995" xr:uid="{00000000-0005-0000-0000-0000B8090000}"/>
    <cellStyle name="Comma 5 86" xfId="1996" xr:uid="{00000000-0005-0000-0000-0000B9090000}"/>
    <cellStyle name="Comma 5 86 2" xfId="1997" xr:uid="{00000000-0005-0000-0000-0000BA090000}"/>
    <cellStyle name="Comma 5 87" xfId="1998" xr:uid="{00000000-0005-0000-0000-0000BB090000}"/>
    <cellStyle name="Comma 5 87 2" xfId="1999" xr:uid="{00000000-0005-0000-0000-0000BC090000}"/>
    <cellStyle name="Comma 5 88" xfId="2000" xr:uid="{00000000-0005-0000-0000-0000BD090000}"/>
    <cellStyle name="Comma 5 88 2" xfId="2001" xr:uid="{00000000-0005-0000-0000-0000BE090000}"/>
    <cellStyle name="Comma 5 89" xfId="2002" xr:uid="{00000000-0005-0000-0000-0000BF090000}"/>
    <cellStyle name="Comma 5 89 2" xfId="2003" xr:uid="{00000000-0005-0000-0000-0000C0090000}"/>
    <cellStyle name="Comma 5 9" xfId="2004" xr:uid="{00000000-0005-0000-0000-0000C1090000}"/>
    <cellStyle name="Comma 5 9 2" xfId="2005" xr:uid="{00000000-0005-0000-0000-0000C2090000}"/>
    <cellStyle name="Comma 5 9 2 2" xfId="12371" xr:uid="{00000000-0005-0000-0000-0000C3090000}"/>
    <cellStyle name="Comma 5 9 3" xfId="2006" xr:uid="{00000000-0005-0000-0000-0000C4090000}"/>
    <cellStyle name="Comma 5 9 3 2" xfId="2007" xr:uid="{00000000-0005-0000-0000-0000C5090000}"/>
    <cellStyle name="Comma 5 9 4" xfId="12372" xr:uid="{00000000-0005-0000-0000-0000C6090000}"/>
    <cellStyle name="Comma 5 90" xfId="2008" xr:uid="{00000000-0005-0000-0000-0000C7090000}"/>
    <cellStyle name="Comma 5 90 2" xfId="2009" xr:uid="{00000000-0005-0000-0000-0000C8090000}"/>
    <cellStyle name="Comma 5 91" xfId="2010" xr:uid="{00000000-0005-0000-0000-0000C9090000}"/>
    <cellStyle name="Comma 5 91 2" xfId="2011" xr:uid="{00000000-0005-0000-0000-0000CA090000}"/>
    <cellStyle name="Comma 5 92" xfId="2012" xr:uid="{00000000-0005-0000-0000-0000CB090000}"/>
    <cellStyle name="Comma 5 92 2" xfId="2013" xr:uid="{00000000-0005-0000-0000-0000CC090000}"/>
    <cellStyle name="Comma 5 92 3" xfId="12373" xr:uid="{00000000-0005-0000-0000-0000CD090000}"/>
    <cellStyle name="Comma 5 93" xfId="2014" xr:uid="{00000000-0005-0000-0000-0000CE090000}"/>
    <cellStyle name="Comma 5 93 2" xfId="2015" xr:uid="{00000000-0005-0000-0000-0000CF090000}"/>
    <cellStyle name="Comma 5 94" xfId="2016" xr:uid="{00000000-0005-0000-0000-0000D0090000}"/>
    <cellStyle name="Comma 5 94 2" xfId="2017" xr:uid="{00000000-0005-0000-0000-0000D1090000}"/>
    <cellStyle name="Comma 5 95" xfId="2018" xr:uid="{00000000-0005-0000-0000-0000D2090000}"/>
    <cellStyle name="Comma 5 95 2" xfId="2019" xr:uid="{00000000-0005-0000-0000-0000D3090000}"/>
    <cellStyle name="Comma 5 96" xfId="2020" xr:uid="{00000000-0005-0000-0000-0000D4090000}"/>
    <cellStyle name="Comma 5 96 2" xfId="2021" xr:uid="{00000000-0005-0000-0000-0000D5090000}"/>
    <cellStyle name="Comma 5 97" xfId="2022" xr:uid="{00000000-0005-0000-0000-0000D6090000}"/>
    <cellStyle name="Comma 5 97 2" xfId="2023" xr:uid="{00000000-0005-0000-0000-0000D7090000}"/>
    <cellStyle name="Comma 5 98" xfId="2024" xr:uid="{00000000-0005-0000-0000-0000D8090000}"/>
    <cellStyle name="Comma 5 98 2" xfId="2025" xr:uid="{00000000-0005-0000-0000-0000D9090000}"/>
    <cellStyle name="Comma 5 99" xfId="2026" xr:uid="{00000000-0005-0000-0000-0000DA090000}"/>
    <cellStyle name="Comma 5 99 2" xfId="2027" xr:uid="{00000000-0005-0000-0000-0000DB090000}"/>
    <cellStyle name="Comma 50" xfId="12374" xr:uid="{00000000-0005-0000-0000-0000DC090000}"/>
    <cellStyle name="Comma 51" xfId="12375" xr:uid="{00000000-0005-0000-0000-0000DD090000}"/>
    <cellStyle name="Comma 52" xfId="12376" xr:uid="{00000000-0005-0000-0000-0000DE090000}"/>
    <cellStyle name="Comma 53" xfId="12377" xr:uid="{00000000-0005-0000-0000-0000DF090000}"/>
    <cellStyle name="Comma 54" xfId="12378" xr:uid="{00000000-0005-0000-0000-0000E0090000}"/>
    <cellStyle name="Comma 55" xfId="12379" xr:uid="{00000000-0005-0000-0000-0000E1090000}"/>
    <cellStyle name="Comma 56" xfId="12380" xr:uid="{00000000-0005-0000-0000-0000E2090000}"/>
    <cellStyle name="Comma 57" xfId="12381" xr:uid="{00000000-0005-0000-0000-0000E3090000}"/>
    <cellStyle name="Comma 58" xfId="12382" xr:uid="{00000000-0005-0000-0000-0000E4090000}"/>
    <cellStyle name="Comma 59" xfId="12383" xr:uid="{00000000-0005-0000-0000-0000E5090000}"/>
    <cellStyle name="Comma 6" xfId="128" xr:uid="{00000000-0005-0000-0000-0000E6090000}"/>
    <cellStyle name="Comma 6 2" xfId="2028" xr:uid="{00000000-0005-0000-0000-0000E7090000}"/>
    <cellStyle name="Comma 6 2 2" xfId="12384" xr:uid="{00000000-0005-0000-0000-0000E8090000}"/>
    <cellStyle name="Comma 6 3" xfId="2029" xr:uid="{00000000-0005-0000-0000-0000E9090000}"/>
    <cellStyle name="Comma 6 3 2" xfId="2030" xr:uid="{00000000-0005-0000-0000-0000EA090000}"/>
    <cellStyle name="Comma 6 3 2 2" xfId="12385" xr:uid="{00000000-0005-0000-0000-0000EB090000}"/>
    <cellStyle name="Comma 6 3 3" xfId="12386" xr:uid="{00000000-0005-0000-0000-0000EC090000}"/>
    <cellStyle name="Comma 6 3 4" xfId="12387" xr:uid="{00000000-0005-0000-0000-0000ED090000}"/>
    <cellStyle name="Comma 6 4" xfId="2031" xr:uid="{00000000-0005-0000-0000-0000EE090000}"/>
    <cellStyle name="Comma 6 4 2" xfId="12388" xr:uid="{00000000-0005-0000-0000-0000EF090000}"/>
    <cellStyle name="Comma 6 5" xfId="12389" xr:uid="{00000000-0005-0000-0000-0000F0090000}"/>
    <cellStyle name="Comma 60" xfId="12390" xr:uid="{00000000-0005-0000-0000-0000F1090000}"/>
    <cellStyle name="Comma 61" xfId="12391" xr:uid="{00000000-0005-0000-0000-0000F2090000}"/>
    <cellStyle name="Comma 62" xfId="12392" xr:uid="{00000000-0005-0000-0000-0000F3090000}"/>
    <cellStyle name="Comma 63" xfId="12393" xr:uid="{00000000-0005-0000-0000-0000F4090000}"/>
    <cellStyle name="Comma 64" xfId="12394" xr:uid="{00000000-0005-0000-0000-0000F5090000}"/>
    <cellStyle name="Comma 65" xfId="12395" xr:uid="{00000000-0005-0000-0000-0000F6090000}"/>
    <cellStyle name="Comma 66" xfId="12396" xr:uid="{00000000-0005-0000-0000-0000F7090000}"/>
    <cellStyle name="Comma 67" xfId="12397" xr:uid="{00000000-0005-0000-0000-0000F8090000}"/>
    <cellStyle name="Comma 68" xfId="12398" xr:uid="{00000000-0005-0000-0000-0000F9090000}"/>
    <cellStyle name="Comma 69" xfId="12399" xr:uid="{00000000-0005-0000-0000-0000FA090000}"/>
    <cellStyle name="Comma 7" xfId="187" xr:uid="{00000000-0005-0000-0000-0000FB090000}"/>
    <cellStyle name="Comma 7 10" xfId="2032" xr:uid="{00000000-0005-0000-0000-0000FC090000}"/>
    <cellStyle name="Comma 7 11" xfId="2033" xr:uid="{00000000-0005-0000-0000-0000FD090000}"/>
    <cellStyle name="Comma 7 12" xfId="2034" xr:uid="{00000000-0005-0000-0000-0000FE090000}"/>
    <cellStyle name="Comma 7 12 2" xfId="12400" xr:uid="{00000000-0005-0000-0000-0000FF090000}"/>
    <cellStyle name="Comma 7 13" xfId="2035" xr:uid="{00000000-0005-0000-0000-0000000A0000}"/>
    <cellStyle name="Comma 7 14" xfId="2036" xr:uid="{00000000-0005-0000-0000-0000010A0000}"/>
    <cellStyle name="Comma 7 14 2" xfId="2037" xr:uid="{00000000-0005-0000-0000-0000020A0000}"/>
    <cellStyle name="Comma 7 14 3" xfId="12401" xr:uid="{00000000-0005-0000-0000-0000030A0000}"/>
    <cellStyle name="Comma 7 15" xfId="12402" xr:uid="{00000000-0005-0000-0000-0000040A0000}"/>
    <cellStyle name="Comma 7 2" xfId="2038" xr:uid="{00000000-0005-0000-0000-0000050A0000}"/>
    <cellStyle name="Comma 7 2 10" xfId="2039" xr:uid="{00000000-0005-0000-0000-0000060A0000}"/>
    <cellStyle name="Comma 7 2 10 2" xfId="2040" xr:uid="{00000000-0005-0000-0000-0000070A0000}"/>
    <cellStyle name="Comma 7 2 10 2 2" xfId="2041" xr:uid="{00000000-0005-0000-0000-0000080A0000}"/>
    <cellStyle name="Comma 7 2 10 2 3" xfId="12403" xr:uid="{00000000-0005-0000-0000-0000090A0000}"/>
    <cellStyle name="Comma 7 2 10 3" xfId="2042" xr:uid="{00000000-0005-0000-0000-00000A0A0000}"/>
    <cellStyle name="Comma 7 2 10 4" xfId="12404" xr:uid="{00000000-0005-0000-0000-00000B0A0000}"/>
    <cellStyle name="Comma 7 2 11" xfId="2043" xr:uid="{00000000-0005-0000-0000-00000C0A0000}"/>
    <cellStyle name="Comma 7 2 11 2" xfId="2044" xr:uid="{00000000-0005-0000-0000-00000D0A0000}"/>
    <cellStyle name="Comma 7 2 11 2 2" xfId="2045" xr:uid="{00000000-0005-0000-0000-00000E0A0000}"/>
    <cellStyle name="Comma 7 2 11 2 3" xfId="12405" xr:uid="{00000000-0005-0000-0000-00000F0A0000}"/>
    <cellStyle name="Comma 7 2 11 3" xfId="2046" xr:uid="{00000000-0005-0000-0000-0000100A0000}"/>
    <cellStyle name="Comma 7 2 11 4" xfId="12406" xr:uid="{00000000-0005-0000-0000-0000110A0000}"/>
    <cellStyle name="Comma 7 2 12" xfId="2047" xr:uid="{00000000-0005-0000-0000-0000120A0000}"/>
    <cellStyle name="Comma 7 2 12 2" xfId="2048" xr:uid="{00000000-0005-0000-0000-0000130A0000}"/>
    <cellStyle name="Comma 7 2 12 3" xfId="12407" xr:uid="{00000000-0005-0000-0000-0000140A0000}"/>
    <cellStyle name="Comma 7 2 13" xfId="2049" xr:uid="{00000000-0005-0000-0000-0000150A0000}"/>
    <cellStyle name="Comma 7 2 13 2" xfId="2050" xr:uid="{00000000-0005-0000-0000-0000160A0000}"/>
    <cellStyle name="Comma 7 2 13 3" xfId="12408" xr:uid="{00000000-0005-0000-0000-0000170A0000}"/>
    <cellStyle name="Comma 7 2 14" xfId="2051" xr:uid="{00000000-0005-0000-0000-0000180A0000}"/>
    <cellStyle name="Comma 7 2 14 2" xfId="2052" xr:uid="{00000000-0005-0000-0000-0000190A0000}"/>
    <cellStyle name="Comma 7 2 14 3" xfId="12409" xr:uid="{00000000-0005-0000-0000-00001A0A0000}"/>
    <cellStyle name="Comma 7 2 15" xfId="12410" xr:uid="{00000000-0005-0000-0000-00001B0A0000}"/>
    <cellStyle name="Comma 7 2 2" xfId="2053" xr:uid="{00000000-0005-0000-0000-00001C0A0000}"/>
    <cellStyle name="Comma 7 2 2 2" xfId="2054" xr:uid="{00000000-0005-0000-0000-00001D0A0000}"/>
    <cellStyle name="Comma 7 2 2 2 2" xfId="2055" xr:uid="{00000000-0005-0000-0000-00001E0A0000}"/>
    <cellStyle name="Comma 7 2 2 2 3" xfId="12411" xr:uid="{00000000-0005-0000-0000-00001F0A0000}"/>
    <cellStyle name="Comma 7 2 2 3" xfId="2056" xr:uid="{00000000-0005-0000-0000-0000200A0000}"/>
    <cellStyle name="Comma 7 2 2 4" xfId="12412" xr:uid="{00000000-0005-0000-0000-0000210A0000}"/>
    <cellStyle name="Comma 7 2 3" xfId="2057" xr:uid="{00000000-0005-0000-0000-0000220A0000}"/>
    <cellStyle name="Comma 7 2 3 2" xfId="2058" xr:uid="{00000000-0005-0000-0000-0000230A0000}"/>
    <cellStyle name="Comma 7 2 3 2 2" xfId="2059" xr:uid="{00000000-0005-0000-0000-0000240A0000}"/>
    <cellStyle name="Comma 7 2 3 2 3" xfId="12413" xr:uid="{00000000-0005-0000-0000-0000250A0000}"/>
    <cellStyle name="Comma 7 2 3 3" xfId="2060" xr:uid="{00000000-0005-0000-0000-0000260A0000}"/>
    <cellStyle name="Comma 7 2 3 4" xfId="12414" xr:uid="{00000000-0005-0000-0000-0000270A0000}"/>
    <cellStyle name="Comma 7 2 4" xfId="2061" xr:uid="{00000000-0005-0000-0000-0000280A0000}"/>
    <cellStyle name="Comma 7 2 4 2" xfId="2062" xr:uid="{00000000-0005-0000-0000-0000290A0000}"/>
    <cellStyle name="Comma 7 2 4 2 2" xfId="2063" xr:uid="{00000000-0005-0000-0000-00002A0A0000}"/>
    <cellStyle name="Comma 7 2 4 2 3" xfId="12415" xr:uid="{00000000-0005-0000-0000-00002B0A0000}"/>
    <cellStyle name="Comma 7 2 4 3" xfId="2064" xr:uid="{00000000-0005-0000-0000-00002C0A0000}"/>
    <cellStyle name="Comma 7 2 4 4" xfId="12416" xr:uid="{00000000-0005-0000-0000-00002D0A0000}"/>
    <cellStyle name="Comma 7 2 5" xfId="2065" xr:uid="{00000000-0005-0000-0000-00002E0A0000}"/>
    <cellStyle name="Comma 7 2 5 2" xfId="2066" xr:uid="{00000000-0005-0000-0000-00002F0A0000}"/>
    <cellStyle name="Comma 7 2 5 2 2" xfId="2067" xr:uid="{00000000-0005-0000-0000-0000300A0000}"/>
    <cellStyle name="Comma 7 2 5 2 3" xfId="12417" xr:uid="{00000000-0005-0000-0000-0000310A0000}"/>
    <cellStyle name="Comma 7 2 5 3" xfId="2068" xr:uid="{00000000-0005-0000-0000-0000320A0000}"/>
    <cellStyle name="Comma 7 2 5 4" xfId="12418" xr:uid="{00000000-0005-0000-0000-0000330A0000}"/>
    <cellStyle name="Comma 7 2 6" xfId="2069" xr:uid="{00000000-0005-0000-0000-0000340A0000}"/>
    <cellStyle name="Comma 7 2 6 2" xfId="2070" xr:uid="{00000000-0005-0000-0000-0000350A0000}"/>
    <cellStyle name="Comma 7 2 6 2 2" xfId="2071" xr:uid="{00000000-0005-0000-0000-0000360A0000}"/>
    <cellStyle name="Comma 7 2 6 2 3" xfId="12419" xr:uid="{00000000-0005-0000-0000-0000370A0000}"/>
    <cellStyle name="Comma 7 2 6 3" xfId="2072" xr:uid="{00000000-0005-0000-0000-0000380A0000}"/>
    <cellStyle name="Comma 7 2 6 4" xfId="12420" xr:uid="{00000000-0005-0000-0000-0000390A0000}"/>
    <cellStyle name="Comma 7 2 7" xfId="2073" xr:uid="{00000000-0005-0000-0000-00003A0A0000}"/>
    <cellStyle name="Comma 7 2 7 2" xfId="2074" xr:uid="{00000000-0005-0000-0000-00003B0A0000}"/>
    <cellStyle name="Comma 7 2 7 2 2" xfId="2075" xr:uid="{00000000-0005-0000-0000-00003C0A0000}"/>
    <cellStyle name="Comma 7 2 7 2 3" xfId="12421" xr:uid="{00000000-0005-0000-0000-00003D0A0000}"/>
    <cellStyle name="Comma 7 2 7 3" xfId="2076" xr:uid="{00000000-0005-0000-0000-00003E0A0000}"/>
    <cellStyle name="Comma 7 2 7 4" xfId="12422" xr:uid="{00000000-0005-0000-0000-00003F0A0000}"/>
    <cellStyle name="Comma 7 2 8" xfId="2077" xr:uid="{00000000-0005-0000-0000-0000400A0000}"/>
    <cellStyle name="Comma 7 2 8 2" xfId="2078" xr:uid="{00000000-0005-0000-0000-0000410A0000}"/>
    <cellStyle name="Comma 7 2 8 2 2" xfId="2079" xr:uid="{00000000-0005-0000-0000-0000420A0000}"/>
    <cellStyle name="Comma 7 2 8 2 3" xfId="12423" xr:uid="{00000000-0005-0000-0000-0000430A0000}"/>
    <cellStyle name="Comma 7 2 8 3" xfId="2080" xr:uid="{00000000-0005-0000-0000-0000440A0000}"/>
    <cellStyle name="Comma 7 2 8 4" xfId="12424" xr:uid="{00000000-0005-0000-0000-0000450A0000}"/>
    <cellStyle name="Comma 7 2 9" xfId="2081" xr:uid="{00000000-0005-0000-0000-0000460A0000}"/>
    <cellStyle name="Comma 7 2 9 2" xfId="2082" xr:uid="{00000000-0005-0000-0000-0000470A0000}"/>
    <cellStyle name="Comma 7 2 9 2 2" xfId="2083" xr:uid="{00000000-0005-0000-0000-0000480A0000}"/>
    <cellStyle name="Comma 7 2 9 2 3" xfId="12425" xr:uid="{00000000-0005-0000-0000-0000490A0000}"/>
    <cellStyle name="Comma 7 2 9 3" xfId="2084" xr:uid="{00000000-0005-0000-0000-00004A0A0000}"/>
    <cellStyle name="Comma 7 2 9 4" xfId="12426" xr:uid="{00000000-0005-0000-0000-00004B0A0000}"/>
    <cellStyle name="Comma 7 3" xfId="2085" xr:uid="{00000000-0005-0000-0000-00004C0A0000}"/>
    <cellStyle name="Comma 7 4" xfId="2086" xr:uid="{00000000-0005-0000-0000-00004D0A0000}"/>
    <cellStyle name="Comma 7 5" xfId="2087" xr:uid="{00000000-0005-0000-0000-00004E0A0000}"/>
    <cellStyle name="Comma 7 6" xfId="2088" xr:uid="{00000000-0005-0000-0000-00004F0A0000}"/>
    <cellStyle name="Comma 7 7" xfId="2089" xr:uid="{00000000-0005-0000-0000-0000500A0000}"/>
    <cellStyle name="Comma 7 8" xfId="2090" xr:uid="{00000000-0005-0000-0000-0000510A0000}"/>
    <cellStyle name="Comma 7 9" xfId="2091" xr:uid="{00000000-0005-0000-0000-0000520A0000}"/>
    <cellStyle name="Comma 70" xfId="12427" xr:uid="{00000000-0005-0000-0000-0000530A0000}"/>
    <cellStyle name="Comma 71" xfId="12428" xr:uid="{00000000-0005-0000-0000-0000540A0000}"/>
    <cellStyle name="Comma 72" xfId="12429" xr:uid="{00000000-0005-0000-0000-0000550A0000}"/>
    <cellStyle name="Comma 73" xfId="12430" xr:uid="{00000000-0005-0000-0000-0000560A0000}"/>
    <cellStyle name="Comma 74" xfId="12431" xr:uid="{00000000-0005-0000-0000-0000570A0000}"/>
    <cellStyle name="Comma 75" xfId="12432" xr:uid="{00000000-0005-0000-0000-0000580A0000}"/>
    <cellStyle name="Comma 76" xfId="12433" xr:uid="{00000000-0005-0000-0000-0000590A0000}"/>
    <cellStyle name="Comma 77" xfId="12434" xr:uid="{00000000-0005-0000-0000-00005A0A0000}"/>
    <cellStyle name="Comma 78" xfId="12435" xr:uid="{00000000-0005-0000-0000-00005B0A0000}"/>
    <cellStyle name="Comma 79" xfId="12436" xr:uid="{00000000-0005-0000-0000-00005C0A0000}"/>
    <cellStyle name="Comma 8" xfId="2092" xr:uid="{00000000-0005-0000-0000-00005D0A0000}"/>
    <cellStyle name="Comma 8 2" xfId="2093" xr:uid="{00000000-0005-0000-0000-00005E0A0000}"/>
    <cellStyle name="Comma 8 2 2" xfId="2094" xr:uid="{00000000-0005-0000-0000-00005F0A0000}"/>
    <cellStyle name="Comma 8 2 2 2" xfId="2095" xr:uid="{00000000-0005-0000-0000-0000600A0000}"/>
    <cellStyle name="Comma 8 2 2 3" xfId="12437" xr:uid="{00000000-0005-0000-0000-0000610A0000}"/>
    <cellStyle name="Comma 8 2 3" xfId="12438" xr:uid="{00000000-0005-0000-0000-0000620A0000}"/>
    <cellStyle name="Comma 8 3" xfId="2096" xr:uid="{00000000-0005-0000-0000-0000630A0000}"/>
    <cellStyle name="Comma 8 3 2" xfId="2097" xr:uid="{00000000-0005-0000-0000-0000640A0000}"/>
    <cellStyle name="Comma 8 3 3" xfId="12439" xr:uid="{00000000-0005-0000-0000-0000650A0000}"/>
    <cellStyle name="Comma 80" xfId="12440" xr:uid="{00000000-0005-0000-0000-0000660A0000}"/>
    <cellStyle name="Comma 81" xfId="12441" xr:uid="{00000000-0005-0000-0000-0000670A0000}"/>
    <cellStyle name="Comma 82" xfId="12442" xr:uid="{00000000-0005-0000-0000-0000680A0000}"/>
    <cellStyle name="Comma 83" xfId="12443" xr:uid="{00000000-0005-0000-0000-0000690A0000}"/>
    <cellStyle name="Comma 84" xfId="12444" xr:uid="{00000000-0005-0000-0000-00006A0A0000}"/>
    <cellStyle name="Comma 85" xfId="12445" xr:uid="{00000000-0005-0000-0000-00006B0A0000}"/>
    <cellStyle name="Comma 86" xfId="12446" xr:uid="{00000000-0005-0000-0000-00006C0A0000}"/>
    <cellStyle name="Comma 87" xfId="12447" xr:uid="{00000000-0005-0000-0000-00006D0A0000}"/>
    <cellStyle name="Comma 88" xfId="12448" xr:uid="{00000000-0005-0000-0000-00006E0A0000}"/>
    <cellStyle name="Comma 89" xfId="12449" xr:uid="{00000000-0005-0000-0000-00006F0A0000}"/>
    <cellStyle name="Comma 9" xfId="2098" xr:uid="{00000000-0005-0000-0000-0000700A0000}"/>
    <cellStyle name="Comma 9 2" xfId="2099" xr:uid="{00000000-0005-0000-0000-0000710A0000}"/>
    <cellStyle name="Comma 9 3" xfId="2100" xr:uid="{00000000-0005-0000-0000-0000720A0000}"/>
    <cellStyle name="Comma 9 3 2" xfId="2101" xr:uid="{00000000-0005-0000-0000-0000730A0000}"/>
    <cellStyle name="Comma 9 4" xfId="2102" xr:uid="{00000000-0005-0000-0000-0000740A0000}"/>
    <cellStyle name="Comma 90" xfId="12450" xr:uid="{00000000-0005-0000-0000-0000750A0000}"/>
    <cellStyle name="Comma 91" xfId="16945" xr:uid="{49DE9D4A-CC3B-8146-998A-6C57745CF13C}"/>
    <cellStyle name="Comma0" xfId="23" xr:uid="{00000000-0005-0000-0000-0000760A0000}"/>
    <cellStyle name="corpload" xfId="2103" xr:uid="{00000000-0005-0000-0000-0000770A0000}"/>
    <cellStyle name="Currency" xfId="16948" builtinId="4"/>
    <cellStyle name="Currency [0] 2" xfId="2104" xr:uid="{00000000-0005-0000-0000-0000780A0000}"/>
    <cellStyle name="Currency [0] 2 2" xfId="2105" xr:uid="{00000000-0005-0000-0000-0000790A0000}"/>
    <cellStyle name="Currency [0] 2 2 2" xfId="12451" xr:uid="{00000000-0005-0000-0000-00007A0A0000}"/>
    <cellStyle name="Currency [0] 3" xfId="2106" xr:uid="{00000000-0005-0000-0000-00007B0A0000}"/>
    <cellStyle name="Currency 10" xfId="2107" xr:uid="{00000000-0005-0000-0000-00007C0A0000}"/>
    <cellStyle name="Currency 11" xfId="2108" xr:uid="{00000000-0005-0000-0000-00007D0A0000}"/>
    <cellStyle name="Currency 12" xfId="2109" xr:uid="{00000000-0005-0000-0000-00007E0A0000}"/>
    <cellStyle name="Currency 12 2" xfId="2110" xr:uid="{00000000-0005-0000-0000-00007F0A0000}"/>
    <cellStyle name="Currency 13" xfId="2111" xr:uid="{00000000-0005-0000-0000-0000800A0000}"/>
    <cellStyle name="Currency 14" xfId="2112" xr:uid="{00000000-0005-0000-0000-0000810A0000}"/>
    <cellStyle name="Currency 15" xfId="2113" xr:uid="{00000000-0005-0000-0000-0000820A0000}"/>
    <cellStyle name="Currency 16" xfId="2114" xr:uid="{00000000-0005-0000-0000-0000830A0000}"/>
    <cellStyle name="Currency 17" xfId="2115" xr:uid="{00000000-0005-0000-0000-0000840A0000}"/>
    <cellStyle name="Currency 18" xfId="2116" xr:uid="{00000000-0005-0000-0000-0000850A0000}"/>
    <cellStyle name="Currency 19" xfId="2117" xr:uid="{00000000-0005-0000-0000-0000860A0000}"/>
    <cellStyle name="Currency 2" xfId="24" xr:uid="{00000000-0005-0000-0000-0000870A0000}"/>
    <cellStyle name="Currency 2 10" xfId="2118" xr:uid="{00000000-0005-0000-0000-0000880A0000}"/>
    <cellStyle name="Currency 2 10 2" xfId="2119" xr:uid="{00000000-0005-0000-0000-0000890A0000}"/>
    <cellStyle name="Currency 2 10 2 2" xfId="12452" xr:uid="{00000000-0005-0000-0000-00008A0A0000}"/>
    <cellStyle name="Currency 2 10 2 3" xfId="12453" xr:uid="{00000000-0005-0000-0000-00008B0A0000}"/>
    <cellStyle name="Currency 2 10 3" xfId="2120" xr:uid="{00000000-0005-0000-0000-00008C0A0000}"/>
    <cellStyle name="Currency 2 10 3 2" xfId="2121" xr:uid="{00000000-0005-0000-0000-00008D0A0000}"/>
    <cellStyle name="Currency 2 10 4" xfId="12454" xr:uid="{00000000-0005-0000-0000-00008E0A0000}"/>
    <cellStyle name="Currency 2 100" xfId="2122" xr:uid="{00000000-0005-0000-0000-00008F0A0000}"/>
    <cellStyle name="Currency 2 100 2" xfId="2123" xr:uid="{00000000-0005-0000-0000-0000900A0000}"/>
    <cellStyle name="Currency 2 101" xfId="2124" xr:uid="{00000000-0005-0000-0000-0000910A0000}"/>
    <cellStyle name="Currency 2 101 2" xfId="2125" xr:uid="{00000000-0005-0000-0000-0000920A0000}"/>
    <cellStyle name="Currency 2 102" xfId="2126" xr:uid="{00000000-0005-0000-0000-0000930A0000}"/>
    <cellStyle name="Currency 2 102 2" xfId="2127" xr:uid="{00000000-0005-0000-0000-0000940A0000}"/>
    <cellStyle name="Currency 2 103" xfId="2128" xr:uid="{00000000-0005-0000-0000-0000950A0000}"/>
    <cellStyle name="Currency 2 103 2" xfId="2129" xr:uid="{00000000-0005-0000-0000-0000960A0000}"/>
    <cellStyle name="Currency 2 104" xfId="2130" xr:uid="{00000000-0005-0000-0000-0000970A0000}"/>
    <cellStyle name="Currency 2 104 2" xfId="2131" xr:uid="{00000000-0005-0000-0000-0000980A0000}"/>
    <cellStyle name="Currency 2 105" xfId="2132" xr:uid="{00000000-0005-0000-0000-0000990A0000}"/>
    <cellStyle name="Currency 2 105 2" xfId="2133" xr:uid="{00000000-0005-0000-0000-00009A0A0000}"/>
    <cellStyle name="Currency 2 106" xfId="2134" xr:uid="{00000000-0005-0000-0000-00009B0A0000}"/>
    <cellStyle name="Currency 2 106 2" xfId="2135" xr:uid="{00000000-0005-0000-0000-00009C0A0000}"/>
    <cellStyle name="Currency 2 107" xfId="2136" xr:uid="{00000000-0005-0000-0000-00009D0A0000}"/>
    <cellStyle name="Currency 2 107 2" xfId="2137" xr:uid="{00000000-0005-0000-0000-00009E0A0000}"/>
    <cellStyle name="Currency 2 108" xfId="2138" xr:uid="{00000000-0005-0000-0000-00009F0A0000}"/>
    <cellStyle name="Currency 2 108 2" xfId="2139" xr:uid="{00000000-0005-0000-0000-0000A00A0000}"/>
    <cellStyle name="Currency 2 109" xfId="2140" xr:uid="{00000000-0005-0000-0000-0000A10A0000}"/>
    <cellStyle name="Currency 2 109 2" xfId="2141" xr:uid="{00000000-0005-0000-0000-0000A20A0000}"/>
    <cellStyle name="Currency 2 11" xfId="2142" xr:uid="{00000000-0005-0000-0000-0000A30A0000}"/>
    <cellStyle name="Currency 2 11 2" xfId="2143" xr:uid="{00000000-0005-0000-0000-0000A40A0000}"/>
    <cellStyle name="Currency 2 11 2 2" xfId="12455" xr:uid="{00000000-0005-0000-0000-0000A50A0000}"/>
    <cellStyle name="Currency 2 11 3" xfId="2144" xr:uid="{00000000-0005-0000-0000-0000A60A0000}"/>
    <cellStyle name="Currency 2 11 3 2" xfId="2145" xr:uid="{00000000-0005-0000-0000-0000A70A0000}"/>
    <cellStyle name="Currency 2 11 4" xfId="12456" xr:uid="{00000000-0005-0000-0000-0000A80A0000}"/>
    <cellStyle name="Currency 2 110" xfId="2146" xr:uid="{00000000-0005-0000-0000-0000A90A0000}"/>
    <cellStyle name="Currency 2 110 2" xfId="2147" xr:uid="{00000000-0005-0000-0000-0000AA0A0000}"/>
    <cellStyle name="Currency 2 111" xfId="2148" xr:uid="{00000000-0005-0000-0000-0000AB0A0000}"/>
    <cellStyle name="Currency 2 111 2" xfId="2149" xr:uid="{00000000-0005-0000-0000-0000AC0A0000}"/>
    <cellStyle name="Currency 2 112" xfId="2150" xr:uid="{00000000-0005-0000-0000-0000AD0A0000}"/>
    <cellStyle name="Currency 2 112 2" xfId="2151" xr:uid="{00000000-0005-0000-0000-0000AE0A0000}"/>
    <cellStyle name="Currency 2 113" xfId="2152" xr:uid="{00000000-0005-0000-0000-0000AF0A0000}"/>
    <cellStyle name="Currency 2 113 2" xfId="2153" xr:uid="{00000000-0005-0000-0000-0000B00A0000}"/>
    <cellStyle name="Currency 2 114" xfId="2154" xr:uid="{00000000-0005-0000-0000-0000B10A0000}"/>
    <cellStyle name="Currency 2 114 2" xfId="2155" xr:uid="{00000000-0005-0000-0000-0000B20A0000}"/>
    <cellStyle name="Currency 2 115" xfId="2156" xr:uid="{00000000-0005-0000-0000-0000B30A0000}"/>
    <cellStyle name="Currency 2 115 2" xfId="2157" xr:uid="{00000000-0005-0000-0000-0000B40A0000}"/>
    <cellStyle name="Currency 2 116" xfId="2158" xr:uid="{00000000-0005-0000-0000-0000B50A0000}"/>
    <cellStyle name="Currency 2 116 2" xfId="2159" xr:uid="{00000000-0005-0000-0000-0000B60A0000}"/>
    <cellStyle name="Currency 2 117" xfId="2160" xr:uid="{00000000-0005-0000-0000-0000B70A0000}"/>
    <cellStyle name="Currency 2 117 2" xfId="2161" xr:uid="{00000000-0005-0000-0000-0000B80A0000}"/>
    <cellStyle name="Currency 2 118" xfId="2162" xr:uid="{00000000-0005-0000-0000-0000B90A0000}"/>
    <cellStyle name="Currency 2 118 2" xfId="2163" xr:uid="{00000000-0005-0000-0000-0000BA0A0000}"/>
    <cellStyle name="Currency 2 119" xfId="2164" xr:uid="{00000000-0005-0000-0000-0000BB0A0000}"/>
    <cellStyle name="Currency 2 119 2" xfId="2165" xr:uid="{00000000-0005-0000-0000-0000BC0A0000}"/>
    <cellStyle name="Currency 2 12" xfId="2166" xr:uid="{00000000-0005-0000-0000-0000BD0A0000}"/>
    <cellStyle name="Currency 2 12 2" xfId="2167" xr:uid="{00000000-0005-0000-0000-0000BE0A0000}"/>
    <cellStyle name="Currency 2 12 2 2" xfId="12457" xr:uid="{00000000-0005-0000-0000-0000BF0A0000}"/>
    <cellStyle name="Currency 2 12 3" xfId="2168" xr:uid="{00000000-0005-0000-0000-0000C00A0000}"/>
    <cellStyle name="Currency 2 12 3 2" xfId="2169" xr:uid="{00000000-0005-0000-0000-0000C10A0000}"/>
    <cellStyle name="Currency 2 12 4" xfId="12458" xr:uid="{00000000-0005-0000-0000-0000C20A0000}"/>
    <cellStyle name="Currency 2 120" xfId="2170" xr:uid="{00000000-0005-0000-0000-0000C30A0000}"/>
    <cellStyle name="Currency 2 120 2" xfId="2171" xr:uid="{00000000-0005-0000-0000-0000C40A0000}"/>
    <cellStyle name="Currency 2 121" xfId="2172" xr:uid="{00000000-0005-0000-0000-0000C50A0000}"/>
    <cellStyle name="Currency 2 121 2" xfId="2173" xr:uid="{00000000-0005-0000-0000-0000C60A0000}"/>
    <cellStyle name="Currency 2 122" xfId="2174" xr:uid="{00000000-0005-0000-0000-0000C70A0000}"/>
    <cellStyle name="Currency 2 122 2" xfId="2175" xr:uid="{00000000-0005-0000-0000-0000C80A0000}"/>
    <cellStyle name="Currency 2 123" xfId="2176" xr:uid="{00000000-0005-0000-0000-0000C90A0000}"/>
    <cellStyle name="Currency 2 123 2" xfId="2177" xr:uid="{00000000-0005-0000-0000-0000CA0A0000}"/>
    <cellStyle name="Currency 2 124" xfId="2178" xr:uid="{00000000-0005-0000-0000-0000CB0A0000}"/>
    <cellStyle name="Currency 2 124 2" xfId="2179" xr:uid="{00000000-0005-0000-0000-0000CC0A0000}"/>
    <cellStyle name="Currency 2 125" xfId="2180" xr:uid="{00000000-0005-0000-0000-0000CD0A0000}"/>
    <cellStyle name="Currency 2 125 2" xfId="2181" xr:uid="{00000000-0005-0000-0000-0000CE0A0000}"/>
    <cellStyle name="Currency 2 126" xfId="2182" xr:uid="{00000000-0005-0000-0000-0000CF0A0000}"/>
    <cellStyle name="Currency 2 126 2" xfId="2183" xr:uid="{00000000-0005-0000-0000-0000D00A0000}"/>
    <cellStyle name="Currency 2 127" xfId="2184" xr:uid="{00000000-0005-0000-0000-0000D10A0000}"/>
    <cellStyle name="Currency 2 127 2" xfId="2185" xr:uid="{00000000-0005-0000-0000-0000D20A0000}"/>
    <cellStyle name="Currency 2 128" xfId="2186" xr:uid="{00000000-0005-0000-0000-0000D30A0000}"/>
    <cellStyle name="Currency 2 128 2" xfId="2187" xr:uid="{00000000-0005-0000-0000-0000D40A0000}"/>
    <cellStyle name="Currency 2 129" xfId="2188" xr:uid="{00000000-0005-0000-0000-0000D50A0000}"/>
    <cellStyle name="Currency 2 129 2" xfId="2189" xr:uid="{00000000-0005-0000-0000-0000D60A0000}"/>
    <cellStyle name="Currency 2 13" xfId="2190" xr:uid="{00000000-0005-0000-0000-0000D70A0000}"/>
    <cellStyle name="Currency 2 13 2" xfId="2191" xr:uid="{00000000-0005-0000-0000-0000D80A0000}"/>
    <cellStyle name="Currency 2 13 2 2" xfId="12459" xr:uid="{00000000-0005-0000-0000-0000D90A0000}"/>
    <cellStyle name="Currency 2 13 3" xfId="2192" xr:uid="{00000000-0005-0000-0000-0000DA0A0000}"/>
    <cellStyle name="Currency 2 13 3 2" xfId="2193" xr:uid="{00000000-0005-0000-0000-0000DB0A0000}"/>
    <cellStyle name="Currency 2 13 4" xfId="12460" xr:uid="{00000000-0005-0000-0000-0000DC0A0000}"/>
    <cellStyle name="Currency 2 130" xfId="2194" xr:uid="{00000000-0005-0000-0000-0000DD0A0000}"/>
    <cellStyle name="Currency 2 130 2" xfId="2195" xr:uid="{00000000-0005-0000-0000-0000DE0A0000}"/>
    <cellStyle name="Currency 2 131" xfId="2196" xr:uid="{00000000-0005-0000-0000-0000DF0A0000}"/>
    <cellStyle name="Currency 2 131 2" xfId="2197" xr:uid="{00000000-0005-0000-0000-0000E00A0000}"/>
    <cellStyle name="Currency 2 132" xfId="2198" xr:uid="{00000000-0005-0000-0000-0000E10A0000}"/>
    <cellStyle name="Currency 2 132 2" xfId="2199" xr:uid="{00000000-0005-0000-0000-0000E20A0000}"/>
    <cellStyle name="Currency 2 133" xfId="2200" xr:uid="{00000000-0005-0000-0000-0000E30A0000}"/>
    <cellStyle name="Currency 2 133 2" xfId="2201" xr:uid="{00000000-0005-0000-0000-0000E40A0000}"/>
    <cellStyle name="Currency 2 134" xfId="2202" xr:uid="{00000000-0005-0000-0000-0000E50A0000}"/>
    <cellStyle name="Currency 2 134 2" xfId="2203" xr:uid="{00000000-0005-0000-0000-0000E60A0000}"/>
    <cellStyle name="Currency 2 135" xfId="2204" xr:uid="{00000000-0005-0000-0000-0000E70A0000}"/>
    <cellStyle name="Currency 2 135 2" xfId="2205" xr:uid="{00000000-0005-0000-0000-0000E80A0000}"/>
    <cellStyle name="Currency 2 136" xfId="2206" xr:uid="{00000000-0005-0000-0000-0000E90A0000}"/>
    <cellStyle name="Currency 2 136 2" xfId="2207" xr:uid="{00000000-0005-0000-0000-0000EA0A0000}"/>
    <cellStyle name="Currency 2 137" xfId="2208" xr:uid="{00000000-0005-0000-0000-0000EB0A0000}"/>
    <cellStyle name="Currency 2 138" xfId="2209" xr:uid="{00000000-0005-0000-0000-0000EC0A0000}"/>
    <cellStyle name="Currency 2 138 2" xfId="2210" xr:uid="{00000000-0005-0000-0000-0000ED0A0000}"/>
    <cellStyle name="Currency 2 138 2 2" xfId="12461" xr:uid="{00000000-0005-0000-0000-0000EE0A0000}"/>
    <cellStyle name="Currency 2 138 3" xfId="12462" xr:uid="{00000000-0005-0000-0000-0000EF0A0000}"/>
    <cellStyle name="Currency 2 139" xfId="2211" xr:uid="{00000000-0005-0000-0000-0000F00A0000}"/>
    <cellStyle name="Currency 2 139 2" xfId="12463" xr:uid="{00000000-0005-0000-0000-0000F10A0000}"/>
    <cellStyle name="Currency 2 14" xfId="2212" xr:uid="{00000000-0005-0000-0000-0000F20A0000}"/>
    <cellStyle name="Currency 2 14 2" xfId="2213" xr:uid="{00000000-0005-0000-0000-0000F30A0000}"/>
    <cellStyle name="Currency 2 14 2 2" xfId="12464" xr:uid="{00000000-0005-0000-0000-0000F40A0000}"/>
    <cellStyle name="Currency 2 14 3" xfId="2214" xr:uid="{00000000-0005-0000-0000-0000F50A0000}"/>
    <cellStyle name="Currency 2 14 3 2" xfId="2215" xr:uid="{00000000-0005-0000-0000-0000F60A0000}"/>
    <cellStyle name="Currency 2 14 4" xfId="12465" xr:uid="{00000000-0005-0000-0000-0000F70A0000}"/>
    <cellStyle name="Currency 2 140" xfId="12466" xr:uid="{00000000-0005-0000-0000-0000F80A0000}"/>
    <cellStyle name="Currency 2 141" xfId="12467" xr:uid="{00000000-0005-0000-0000-0000F90A0000}"/>
    <cellStyle name="Currency 2 15" xfId="2216" xr:uid="{00000000-0005-0000-0000-0000FA0A0000}"/>
    <cellStyle name="Currency 2 15 2" xfId="2217" xr:uid="{00000000-0005-0000-0000-0000FB0A0000}"/>
    <cellStyle name="Currency 2 15 2 2" xfId="12468" xr:uid="{00000000-0005-0000-0000-0000FC0A0000}"/>
    <cellStyle name="Currency 2 15 3" xfId="2218" xr:uid="{00000000-0005-0000-0000-0000FD0A0000}"/>
    <cellStyle name="Currency 2 15 3 2" xfId="2219" xr:uid="{00000000-0005-0000-0000-0000FE0A0000}"/>
    <cellStyle name="Currency 2 15 4" xfId="12469" xr:uid="{00000000-0005-0000-0000-0000FF0A0000}"/>
    <cellStyle name="Currency 2 16" xfId="2220" xr:uid="{00000000-0005-0000-0000-0000000B0000}"/>
    <cellStyle name="Currency 2 16 2" xfId="2221" xr:uid="{00000000-0005-0000-0000-0000010B0000}"/>
    <cellStyle name="Currency 2 16 2 2" xfId="12470" xr:uid="{00000000-0005-0000-0000-0000020B0000}"/>
    <cellStyle name="Currency 2 16 3" xfId="2222" xr:uid="{00000000-0005-0000-0000-0000030B0000}"/>
    <cellStyle name="Currency 2 16 3 2" xfId="2223" xr:uid="{00000000-0005-0000-0000-0000040B0000}"/>
    <cellStyle name="Currency 2 16 4" xfId="12471" xr:uid="{00000000-0005-0000-0000-0000050B0000}"/>
    <cellStyle name="Currency 2 17" xfId="2224" xr:uid="{00000000-0005-0000-0000-0000060B0000}"/>
    <cellStyle name="Currency 2 17 2" xfId="2225" xr:uid="{00000000-0005-0000-0000-0000070B0000}"/>
    <cellStyle name="Currency 2 17 2 2" xfId="2226" xr:uid="{00000000-0005-0000-0000-0000080B0000}"/>
    <cellStyle name="Currency 2 17 3" xfId="12472" xr:uid="{00000000-0005-0000-0000-0000090B0000}"/>
    <cellStyle name="Currency 2 18" xfId="2227" xr:uid="{00000000-0005-0000-0000-00000A0B0000}"/>
    <cellStyle name="Currency 2 18 2" xfId="2228" xr:uid="{00000000-0005-0000-0000-00000B0B0000}"/>
    <cellStyle name="Currency 2 18 3" xfId="12473" xr:uid="{00000000-0005-0000-0000-00000C0B0000}"/>
    <cellStyle name="Currency 2 19" xfId="2229" xr:uid="{00000000-0005-0000-0000-00000D0B0000}"/>
    <cellStyle name="Currency 2 19 2" xfId="2230" xr:uid="{00000000-0005-0000-0000-00000E0B0000}"/>
    <cellStyle name="Currency 2 19 3" xfId="12474" xr:uid="{00000000-0005-0000-0000-00000F0B0000}"/>
    <cellStyle name="Currency 2 2" xfId="2231" xr:uid="{00000000-0005-0000-0000-0000100B0000}"/>
    <cellStyle name="Currency 2 2 10" xfId="2232" xr:uid="{00000000-0005-0000-0000-0000110B0000}"/>
    <cellStyle name="Currency 2 2 10 2" xfId="2233" xr:uid="{00000000-0005-0000-0000-0000120B0000}"/>
    <cellStyle name="Currency 2 2 11" xfId="2234" xr:uid="{00000000-0005-0000-0000-0000130B0000}"/>
    <cellStyle name="Currency 2 2 11 2" xfId="2235" xr:uid="{00000000-0005-0000-0000-0000140B0000}"/>
    <cellStyle name="Currency 2 2 12" xfId="2236" xr:uid="{00000000-0005-0000-0000-0000150B0000}"/>
    <cellStyle name="Currency 2 2 12 2" xfId="2237" xr:uid="{00000000-0005-0000-0000-0000160B0000}"/>
    <cellStyle name="Currency 2 2 12 2 2" xfId="2238" xr:uid="{00000000-0005-0000-0000-0000170B0000}"/>
    <cellStyle name="Currency 2 2 12 3" xfId="2239" xr:uid="{00000000-0005-0000-0000-0000180B0000}"/>
    <cellStyle name="Currency 2 2 12 4" xfId="12475" xr:uid="{00000000-0005-0000-0000-0000190B0000}"/>
    <cellStyle name="Currency 2 2 12 5" xfId="12476" xr:uid="{00000000-0005-0000-0000-00001A0B0000}"/>
    <cellStyle name="Currency 2 2 13" xfId="2240" xr:uid="{00000000-0005-0000-0000-00001B0B0000}"/>
    <cellStyle name="Currency 2 2 13 2" xfId="2241" xr:uid="{00000000-0005-0000-0000-00001C0B0000}"/>
    <cellStyle name="Currency 2 2 14" xfId="2242" xr:uid="{00000000-0005-0000-0000-00001D0B0000}"/>
    <cellStyle name="Currency 2 2 14 2" xfId="2243" xr:uid="{00000000-0005-0000-0000-00001E0B0000}"/>
    <cellStyle name="Currency 2 2 14 2 2" xfId="2244" xr:uid="{00000000-0005-0000-0000-00001F0B0000}"/>
    <cellStyle name="Currency 2 2 14 3" xfId="2245" xr:uid="{00000000-0005-0000-0000-0000200B0000}"/>
    <cellStyle name="Currency 2 2 14 4" xfId="12477" xr:uid="{00000000-0005-0000-0000-0000210B0000}"/>
    <cellStyle name="Currency 2 2 14 5" xfId="12478" xr:uid="{00000000-0005-0000-0000-0000220B0000}"/>
    <cellStyle name="Currency 2 2 15" xfId="2246" xr:uid="{00000000-0005-0000-0000-0000230B0000}"/>
    <cellStyle name="Currency 2 2 15 2" xfId="2247" xr:uid="{00000000-0005-0000-0000-0000240B0000}"/>
    <cellStyle name="Currency 2 2 15 2 2" xfId="2248" xr:uid="{00000000-0005-0000-0000-0000250B0000}"/>
    <cellStyle name="Currency 2 2 15 3" xfId="2249" xr:uid="{00000000-0005-0000-0000-0000260B0000}"/>
    <cellStyle name="Currency 2 2 15 4" xfId="12479" xr:uid="{00000000-0005-0000-0000-0000270B0000}"/>
    <cellStyle name="Currency 2 2 15 5" xfId="12480" xr:uid="{00000000-0005-0000-0000-0000280B0000}"/>
    <cellStyle name="Currency 2 2 16" xfId="2250" xr:uid="{00000000-0005-0000-0000-0000290B0000}"/>
    <cellStyle name="Currency 2 2 16 2" xfId="2251" xr:uid="{00000000-0005-0000-0000-00002A0B0000}"/>
    <cellStyle name="Currency 2 2 16 2 2" xfId="2252" xr:uid="{00000000-0005-0000-0000-00002B0B0000}"/>
    <cellStyle name="Currency 2 2 16 3" xfId="2253" xr:uid="{00000000-0005-0000-0000-00002C0B0000}"/>
    <cellStyle name="Currency 2 2 16 4" xfId="12481" xr:uid="{00000000-0005-0000-0000-00002D0B0000}"/>
    <cellStyle name="Currency 2 2 16 5" xfId="12482" xr:uid="{00000000-0005-0000-0000-00002E0B0000}"/>
    <cellStyle name="Currency 2 2 17" xfId="2254" xr:uid="{00000000-0005-0000-0000-00002F0B0000}"/>
    <cellStyle name="Currency 2 2 17 2" xfId="2255" xr:uid="{00000000-0005-0000-0000-0000300B0000}"/>
    <cellStyle name="Currency 2 2 17 2 2" xfId="2256" xr:uid="{00000000-0005-0000-0000-0000310B0000}"/>
    <cellStyle name="Currency 2 2 17 3" xfId="2257" xr:uid="{00000000-0005-0000-0000-0000320B0000}"/>
    <cellStyle name="Currency 2 2 17 4" xfId="12483" xr:uid="{00000000-0005-0000-0000-0000330B0000}"/>
    <cellStyle name="Currency 2 2 17 5" xfId="12484" xr:uid="{00000000-0005-0000-0000-0000340B0000}"/>
    <cellStyle name="Currency 2 2 18" xfId="2258" xr:uid="{00000000-0005-0000-0000-0000350B0000}"/>
    <cellStyle name="Currency 2 2 19" xfId="2259" xr:uid="{00000000-0005-0000-0000-0000360B0000}"/>
    <cellStyle name="Currency 2 2 2" xfId="2260" xr:uid="{00000000-0005-0000-0000-0000370B0000}"/>
    <cellStyle name="Currency 2 2 2 10" xfId="2261" xr:uid="{00000000-0005-0000-0000-0000380B0000}"/>
    <cellStyle name="Currency 2 2 2 11" xfId="2262" xr:uid="{00000000-0005-0000-0000-0000390B0000}"/>
    <cellStyle name="Currency 2 2 2 12" xfId="2263" xr:uid="{00000000-0005-0000-0000-00003A0B0000}"/>
    <cellStyle name="Currency 2 2 2 13" xfId="2264" xr:uid="{00000000-0005-0000-0000-00003B0B0000}"/>
    <cellStyle name="Currency 2 2 2 14" xfId="2265" xr:uid="{00000000-0005-0000-0000-00003C0B0000}"/>
    <cellStyle name="Currency 2 2 2 15" xfId="2266" xr:uid="{00000000-0005-0000-0000-00003D0B0000}"/>
    <cellStyle name="Currency 2 2 2 16" xfId="2267" xr:uid="{00000000-0005-0000-0000-00003E0B0000}"/>
    <cellStyle name="Currency 2 2 2 17" xfId="2268" xr:uid="{00000000-0005-0000-0000-00003F0B0000}"/>
    <cellStyle name="Currency 2 2 2 18" xfId="2269" xr:uid="{00000000-0005-0000-0000-0000400B0000}"/>
    <cellStyle name="Currency 2 2 2 18 2" xfId="2270" xr:uid="{00000000-0005-0000-0000-0000410B0000}"/>
    <cellStyle name="Currency 2 2 2 19" xfId="2271" xr:uid="{00000000-0005-0000-0000-0000420B0000}"/>
    <cellStyle name="Currency 2 2 2 19 2" xfId="2272" xr:uid="{00000000-0005-0000-0000-0000430B0000}"/>
    <cellStyle name="Currency 2 2 2 2" xfId="2273" xr:uid="{00000000-0005-0000-0000-0000440B0000}"/>
    <cellStyle name="Currency 2 2 2 2 10" xfId="2274" xr:uid="{00000000-0005-0000-0000-0000450B0000}"/>
    <cellStyle name="Currency 2 2 2 2 10 2" xfId="2275" xr:uid="{00000000-0005-0000-0000-0000460B0000}"/>
    <cellStyle name="Currency 2 2 2 2 10 2 2" xfId="2276" xr:uid="{00000000-0005-0000-0000-0000470B0000}"/>
    <cellStyle name="Currency 2 2 2 2 10 3" xfId="2277" xr:uid="{00000000-0005-0000-0000-0000480B0000}"/>
    <cellStyle name="Currency 2 2 2 2 10 4" xfId="12485" xr:uid="{00000000-0005-0000-0000-0000490B0000}"/>
    <cellStyle name="Currency 2 2 2 2 10 5" xfId="12486" xr:uid="{00000000-0005-0000-0000-00004A0B0000}"/>
    <cellStyle name="Currency 2 2 2 2 11" xfId="2278" xr:uid="{00000000-0005-0000-0000-00004B0B0000}"/>
    <cellStyle name="Currency 2 2 2 2 11 2" xfId="2279" xr:uid="{00000000-0005-0000-0000-00004C0B0000}"/>
    <cellStyle name="Currency 2 2 2 2 11 2 2" xfId="2280" xr:uid="{00000000-0005-0000-0000-00004D0B0000}"/>
    <cellStyle name="Currency 2 2 2 2 11 3" xfId="2281" xr:uid="{00000000-0005-0000-0000-00004E0B0000}"/>
    <cellStyle name="Currency 2 2 2 2 11 4" xfId="12487" xr:uid="{00000000-0005-0000-0000-00004F0B0000}"/>
    <cellStyle name="Currency 2 2 2 2 11 5" xfId="12488" xr:uid="{00000000-0005-0000-0000-0000500B0000}"/>
    <cellStyle name="Currency 2 2 2 2 12" xfId="2282" xr:uid="{00000000-0005-0000-0000-0000510B0000}"/>
    <cellStyle name="Currency 2 2 2 2 12 2" xfId="2283" xr:uid="{00000000-0005-0000-0000-0000520B0000}"/>
    <cellStyle name="Currency 2 2 2 2 12 2 2" xfId="2284" xr:uid="{00000000-0005-0000-0000-0000530B0000}"/>
    <cellStyle name="Currency 2 2 2 2 12 3" xfId="2285" xr:uid="{00000000-0005-0000-0000-0000540B0000}"/>
    <cellStyle name="Currency 2 2 2 2 12 4" xfId="12489" xr:uid="{00000000-0005-0000-0000-0000550B0000}"/>
    <cellStyle name="Currency 2 2 2 2 12 5" xfId="12490" xr:uid="{00000000-0005-0000-0000-0000560B0000}"/>
    <cellStyle name="Currency 2 2 2 2 13" xfId="2286" xr:uid="{00000000-0005-0000-0000-0000570B0000}"/>
    <cellStyle name="Currency 2 2 2 2 13 2" xfId="2287" xr:uid="{00000000-0005-0000-0000-0000580B0000}"/>
    <cellStyle name="Currency 2 2 2 2 13 2 2" xfId="2288" xr:uid="{00000000-0005-0000-0000-0000590B0000}"/>
    <cellStyle name="Currency 2 2 2 2 13 3" xfId="2289" xr:uid="{00000000-0005-0000-0000-00005A0B0000}"/>
    <cellStyle name="Currency 2 2 2 2 13 4" xfId="12491" xr:uid="{00000000-0005-0000-0000-00005B0B0000}"/>
    <cellStyle name="Currency 2 2 2 2 13 5" xfId="12492" xr:uid="{00000000-0005-0000-0000-00005C0B0000}"/>
    <cellStyle name="Currency 2 2 2 2 14" xfId="2290" xr:uid="{00000000-0005-0000-0000-00005D0B0000}"/>
    <cellStyle name="Currency 2 2 2 2 14 2" xfId="2291" xr:uid="{00000000-0005-0000-0000-00005E0B0000}"/>
    <cellStyle name="Currency 2 2 2 2 14 2 2" xfId="2292" xr:uid="{00000000-0005-0000-0000-00005F0B0000}"/>
    <cellStyle name="Currency 2 2 2 2 14 3" xfId="2293" xr:uid="{00000000-0005-0000-0000-0000600B0000}"/>
    <cellStyle name="Currency 2 2 2 2 14 4" xfId="12493" xr:uid="{00000000-0005-0000-0000-0000610B0000}"/>
    <cellStyle name="Currency 2 2 2 2 14 5" xfId="12494" xr:uid="{00000000-0005-0000-0000-0000620B0000}"/>
    <cellStyle name="Currency 2 2 2 2 15" xfId="2294" xr:uid="{00000000-0005-0000-0000-0000630B0000}"/>
    <cellStyle name="Currency 2 2 2 2 15 2" xfId="2295" xr:uid="{00000000-0005-0000-0000-0000640B0000}"/>
    <cellStyle name="Currency 2 2 2 2 15 2 2" xfId="2296" xr:uid="{00000000-0005-0000-0000-0000650B0000}"/>
    <cellStyle name="Currency 2 2 2 2 15 3" xfId="2297" xr:uid="{00000000-0005-0000-0000-0000660B0000}"/>
    <cellStyle name="Currency 2 2 2 2 15 4" xfId="12495" xr:uid="{00000000-0005-0000-0000-0000670B0000}"/>
    <cellStyle name="Currency 2 2 2 2 15 5" xfId="12496" xr:uid="{00000000-0005-0000-0000-0000680B0000}"/>
    <cellStyle name="Currency 2 2 2 2 16" xfId="2298" xr:uid="{00000000-0005-0000-0000-0000690B0000}"/>
    <cellStyle name="Currency 2 2 2 2 16 2" xfId="2299" xr:uid="{00000000-0005-0000-0000-00006A0B0000}"/>
    <cellStyle name="Currency 2 2 2 2 16 2 2" xfId="12497" xr:uid="{00000000-0005-0000-0000-00006B0B0000}"/>
    <cellStyle name="Currency 2 2 2 2 16 3" xfId="12498" xr:uid="{00000000-0005-0000-0000-00006C0B0000}"/>
    <cellStyle name="Currency 2 2 2 2 16 4" xfId="12499" xr:uid="{00000000-0005-0000-0000-00006D0B0000}"/>
    <cellStyle name="Currency 2 2 2 2 17" xfId="2300" xr:uid="{00000000-0005-0000-0000-00006E0B0000}"/>
    <cellStyle name="Currency 2 2 2 2 17 2" xfId="2301" xr:uid="{00000000-0005-0000-0000-00006F0B0000}"/>
    <cellStyle name="Currency 2 2 2 2 17 2 2" xfId="12500" xr:uid="{00000000-0005-0000-0000-0000700B0000}"/>
    <cellStyle name="Currency 2 2 2 2 17 3" xfId="12501" xr:uid="{00000000-0005-0000-0000-0000710B0000}"/>
    <cellStyle name="Currency 2 2 2 2 17 4" xfId="12502" xr:uid="{00000000-0005-0000-0000-0000720B0000}"/>
    <cellStyle name="Currency 2 2 2 2 2" xfId="2302" xr:uid="{00000000-0005-0000-0000-0000730B0000}"/>
    <cellStyle name="Currency 2 2 2 2 2 2" xfId="2303" xr:uid="{00000000-0005-0000-0000-0000740B0000}"/>
    <cellStyle name="Currency 2 2 2 2 2 2 2" xfId="2304" xr:uid="{00000000-0005-0000-0000-0000750B0000}"/>
    <cellStyle name="Currency 2 2 2 2 2 2 2 2" xfId="2305" xr:uid="{00000000-0005-0000-0000-0000760B0000}"/>
    <cellStyle name="Currency 2 2 2 2 2 2 2 2 2" xfId="2306" xr:uid="{00000000-0005-0000-0000-0000770B0000}"/>
    <cellStyle name="Currency 2 2 2 2 2 2 2 3" xfId="2307" xr:uid="{00000000-0005-0000-0000-0000780B0000}"/>
    <cellStyle name="Currency 2 2 2 2 2 2 2 4" xfId="12503" xr:uid="{00000000-0005-0000-0000-0000790B0000}"/>
    <cellStyle name="Currency 2 2 2 2 2 2 2 5" xfId="12504" xr:uid="{00000000-0005-0000-0000-00007A0B0000}"/>
    <cellStyle name="Currency 2 2 2 2 2 2 3" xfId="2308" xr:uid="{00000000-0005-0000-0000-00007B0B0000}"/>
    <cellStyle name="Currency 2 2 2 2 2 2 3 2" xfId="2309" xr:uid="{00000000-0005-0000-0000-00007C0B0000}"/>
    <cellStyle name="Currency 2 2 2 2 2 2 3 2 2" xfId="2310" xr:uid="{00000000-0005-0000-0000-00007D0B0000}"/>
    <cellStyle name="Currency 2 2 2 2 2 2 3 3" xfId="2311" xr:uid="{00000000-0005-0000-0000-00007E0B0000}"/>
    <cellStyle name="Currency 2 2 2 2 2 2 3 4" xfId="12505" xr:uid="{00000000-0005-0000-0000-00007F0B0000}"/>
    <cellStyle name="Currency 2 2 2 2 2 2 3 5" xfId="12506" xr:uid="{00000000-0005-0000-0000-0000800B0000}"/>
    <cellStyle name="Currency 2 2 2 2 2 2 4" xfId="2312" xr:uid="{00000000-0005-0000-0000-0000810B0000}"/>
    <cellStyle name="Currency 2 2 2 2 2 2 4 2" xfId="2313" xr:uid="{00000000-0005-0000-0000-0000820B0000}"/>
    <cellStyle name="Currency 2 2 2 2 2 2 4 2 2" xfId="2314" xr:uid="{00000000-0005-0000-0000-0000830B0000}"/>
    <cellStyle name="Currency 2 2 2 2 2 2 4 3" xfId="2315" xr:uid="{00000000-0005-0000-0000-0000840B0000}"/>
    <cellStyle name="Currency 2 2 2 2 2 2 4 4" xfId="12507" xr:uid="{00000000-0005-0000-0000-0000850B0000}"/>
    <cellStyle name="Currency 2 2 2 2 2 2 4 5" xfId="12508" xr:uid="{00000000-0005-0000-0000-0000860B0000}"/>
    <cellStyle name="Currency 2 2 2 2 2 2 5" xfId="2316" xr:uid="{00000000-0005-0000-0000-0000870B0000}"/>
    <cellStyle name="Currency 2 2 2 2 2 2 5 2" xfId="2317" xr:uid="{00000000-0005-0000-0000-0000880B0000}"/>
    <cellStyle name="Currency 2 2 2 2 2 2 5 2 2" xfId="2318" xr:uid="{00000000-0005-0000-0000-0000890B0000}"/>
    <cellStyle name="Currency 2 2 2 2 2 2 5 3" xfId="2319" xr:uid="{00000000-0005-0000-0000-00008A0B0000}"/>
    <cellStyle name="Currency 2 2 2 2 2 2 5 4" xfId="12509" xr:uid="{00000000-0005-0000-0000-00008B0B0000}"/>
    <cellStyle name="Currency 2 2 2 2 2 2 5 5" xfId="12510" xr:uid="{00000000-0005-0000-0000-00008C0B0000}"/>
    <cellStyle name="Currency 2 2 2 2 2 3" xfId="2320" xr:uid="{00000000-0005-0000-0000-00008D0B0000}"/>
    <cellStyle name="Currency 2 2 2 2 2 4" xfId="2321" xr:uid="{00000000-0005-0000-0000-00008E0B0000}"/>
    <cellStyle name="Currency 2 2 2 2 2 5" xfId="2322" xr:uid="{00000000-0005-0000-0000-00008F0B0000}"/>
    <cellStyle name="Currency 2 2 2 2 2 6" xfId="2323" xr:uid="{00000000-0005-0000-0000-0000900B0000}"/>
    <cellStyle name="Currency 2 2 2 2 2 6 2" xfId="2324" xr:uid="{00000000-0005-0000-0000-0000910B0000}"/>
    <cellStyle name="Currency 2 2 2 2 2 7" xfId="2325" xr:uid="{00000000-0005-0000-0000-0000920B0000}"/>
    <cellStyle name="Currency 2 2 2 2 2 8" xfId="12511" xr:uid="{00000000-0005-0000-0000-0000930B0000}"/>
    <cellStyle name="Currency 2 2 2 2 2 9" xfId="12512" xr:uid="{00000000-0005-0000-0000-0000940B0000}"/>
    <cellStyle name="Currency 2 2 2 2 3" xfId="2326" xr:uid="{00000000-0005-0000-0000-0000950B0000}"/>
    <cellStyle name="Currency 2 2 2 2 3 2" xfId="2327" xr:uid="{00000000-0005-0000-0000-0000960B0000}"/>
    <cellStyle name="Currency 2 2 2 2 3 2 2" xfId="2328" xr:uid="{00000000-0005-0000-0000-0000970B0000}"/>
    <cellStyle name="Currency 2 2 2 2 3 3" xfId="2329" xr:uid="{00000000-0005-0000-0000-0000980B0000}"/>
    <cellStyle name="Currency 2 2 2 2 3 4" xfId="12513" xr:uid="{00000000-0005-0000-0000-0000990B0000}"/>
    <cellStyle name="Currency 2 2 2 2 3 5" xfId="12514" xr:uid="{00000000-0005-0000-0000-00009A0B0000}"/>
    <cellStyle name="Currency 2 2 2 2 4" xfId="2330" xr:uid="{00000000-0005-0000-0000-00009B0B0000}"/>
    <cellStyle name="Currency 2 2 2 2 4 2" xfId="2331" xr:uid="{00000000-0005-0000-0000-00009C0B0000}"/>
    <cellStyle name="Currency 2 2 2 2 4 2 2" xfId="2332" xr:uid="{00000000-0005-0000-0000-00009D0B0000}"/>
    <cellStyle name="Currency 2 2 2 2 4 3" xfId="2333" xr:uid="{00000000-0005-0000-0000-00009E0B0000}"/>
    <cellStyle name="Currency 2 2 2 2 4 4" xfId="12515" xr:uid="{00000000-0005-0000-0000-00009F0B0000}"/>
    <cellStyle name="Currency 2 2 2 2 4 5" xfId="12516" xr:uid="{00000000-0005-0000-0000-0000A00B0000}"/>
    <cellStyle name="Currency 2 2 2 2 5" xfId="2334" xr:uid="{00000000-0005-0000-0000-0000A10B0000}"/>
    <cellStyle name="Currency 2 2 2 2 5 2" xfId="2335" xr:uid="{00000000-0005-0000-0000-0000A20B0000}"/>
    <cellStyle name="Currency 2 2 2 2 5 2 2" xfId="2336" xr:uid="{00000000-0005-0000-0000-0000A30B0000}"/>
    <cellStyle name="Currency 2 2 2 2 5 3" xfId="2337" xr:uid="{00000000-0005-0000-0000-0000A40B0000}"/>
    <cellStyle name="Currency 2 2 2 2 5 4" xfId="12517" xr:uid="{00000000-0005-0000-0000-0000A50B0000}"/>
    <cellStyle name="Currency 2 2 2 2 5 5" xfId="12518" xr:uid="{00000000-0005-0000-0000-0000A60B0000}"/>
    <cellStyle name="Currency 2 2 2 2 6" xfId="2338" xr:uid="{00000000-0005-0000-0000-0000A70B0000}"/>
    <cellStyle name="Currency 2 2 2 2 6 2" xfId="2339" xr:uid="{00000000-0005-0000-0000-0000A80B0000}"/>
    <cellStyle name="Currency 2 2 2 2 6 2 2" xfId="2340" xr:uid="{00000000-0005-0000-0000-0000A90B0000}"/>
    <cellStyle name="Currency 2 2 2 2 6 3" xfId="2341" xr:uid="{00000000-0005-0000-0000-0000AA0B0000}"/>
    <cellStyle name="Currency 2 2 2 2 6 4" xfId="12519" xr:uid="{00000000-0005-0000-0000-0000AB0B0000}"/>
    <cellStyle name="Currency 2 2 2 2 6 5" xfId="12520" xr:uid="{00000000-0005-0000-0000-0000AC0B0000}"/>
    <cellStyle name="Currency 2 2 2 2 7" xfId="2342" xr:uid="{00000000-0005-0000-0000-0000AD0B0000}"/>
    <cellStyle name="Currency 2 2 2 2 7 2" xfId="2343" xr:uid="{00000000-0005-0000-0000-0000AE0B0000}"/>
    <cellStyle name="Currency 2 2 2 2 7 2 2" xfId="2344" xr:uid="{00000000-0005-0000-0000-0000AF0B0000}"/>
    <cellStyle name="Currency 2 2 2 2 7 3" xfId="2345" xr:uid="{00000000-0005-0000-0000-0000B00B0000}"/>
    <cellStyle name="Currency 2 2 2 2 7 4" xfId="12521" xr:uid="{00000000-0005-0000-0000-0000B10B0000}"/>
    <cellStyle name="Currency 2 2 2 2 7 5" xfId="12522" xr:uid="{00000000-0005-0000-0000-0000B20B0000}"/>
    <cellStyle name="Currency 2 2 2 2 8" xfId="2346" xr:uid="{00000000-0005-0000-0000-0000B30B0000}"/>
    <cellStyle name="Currency 2 2 2 2 8 2" xfId="2347" xr:uid="{00000000-0005-0000-0000-0000B40B0000}"/>
    <cellStyle name="Currency 2 2 2 2 8 2 2" xfId="2348" xr:uid="{00000000-0005-0000-0000-0000B50B0000}"/>
    <cellStyle name="Currency 2 2 2 2 8 3" xfId="2349" xr:uid="{00000000-0005-0000-0000-0000B60B0000}"/>
    <cellStyle name="Currency 2 2 2 2 8 4" xfId="12523" xr:uid="{00000000-0005-0000-0000-0000B70B0000}"/>
    <cellStyle name="Currency 2 2 2 2 8 5" xfId="12524" xr:uid="{00000000-0005-0000-0000-0000B80B0000}"/>
    <cellStyle name="Currency 2 2 2 2 9" xfId="2350" xr:uid="{00000000-0005-0000-0000-0000B90B0000}"/>
    <cellStyle name="Currency 2 2 2 2 9 2" xfId="2351" xr:uid="{00000000-0005-0000-0000-0000BA0B0000}"/>
    <cellStyle name="Currency 2 2 2 2 9 2 2" xfId="2352" xr:uid="{00000000-0005-0000-0000-0000BB0B0000}"/>
    <cellStyle name="Currency 2 2 2 2 9 3" xfId="2353" xr:uid="{00000000-0005-0000-0000-0000BC0B0000}"/>
    <cellStyle name="Currency 2 2 2 2 9 4" xfId="12525" xr:uid="{00000000-0005-0000-0000-0000BD0B0000}"/>
    <cellStyle name="Currency 2 2 2 2 9 5" xfId="12526" xr:uid="{00000000-0005-0000-0000-0000BE0B0000}"/>
    <cellStyle name="Currency 2 2 2 20" xfId="2354" xr:uid="{00000000-0005-0000-0000-0000BF0B0000}"/>
    <cellStyle name="Currency 2 2 2 21" xfId="12527" xr:uid="{00000000-0005-0000-0000-0000C00B0000}"/>
    <cellStyle name="Currency 2 2 2 3" xfId="2355" xr:uid="{00000000-0005-0000-0000-0000C10B0000}"/>
    <cellStyle name="Currency 2 2 2 3 2" xfId="2356" xr:uid="{00000000-0005-0000-0000-0000C20B0000}"/>
    <cellStyle name="Currency 2 2 2 3 2 2" xfId="2357" xr:uid="{00000000-0005-0000-0000-0000C30B0000}"/>
    <cellStyle name="Currency 2 2 2 4" xfId="2358" xr:uid="{00000000-0005-0000-0000-0000C40B0000}"/>
    <cellStyle name="Currency 2 2 2 4 2" xfId="2359" xr:uid="{00000000-0005-0000-0000-0000C50B0000}"/>
    <cellStyle name="Currency 2 2 2 4 2 2" xfId="2360" xr:uid="{00000000-0005-0000-0000-0000C60B0000}"/>
    <cellStyle name="Currency 2 2 2 5" xfId="2361" xr:uid="{00000000-0005-0000-0000-0000C70B0000}"/>
    <cellStyle name="Currency 2 2 2 5 2" xfId="2362" xr:uid="{00000000-0005-0000-0000-0000C80B0000}"/>
    <cellStyle name="Currency 2 2 2 5 2 2" xfId="2363" xr:uid="{00000000-0005-0000-0000-0000C90B0000}"/>
    <cellStyle name="Currency 2 2 2 6" xfId="2364" xr:uid="{00000000-0005-0000-0000-0000CA0B0000}"/>
    <cellStyle name="Currency 2 2 2 6 2" xfId="2365" xr:uid="{00000000-0005-0000-0000-0000CB0B0000}"/>
    <cellStyle name="Currency 2 2 2 6 2 2" xfId="2366" xr:uid="{00000000-0005-0000-0000-0000CC0B0000}"/>
    <cellStyle name="Currency 2 2 2 7" xfId="2367" xr:uid="{00000000-0005-0000-0000-0000CD0B0000}"/>
    <cellStyle name="Currency 2 2 2 7 2" xfId="2368" xr:uid="{00000000-0005-0000-0000-0000CE0B0000}"/>
    <cellStyle name="Currency 2 2 2 7 2 2" xfId="2369" xr:uid="{00000000-0005-0000-0000-0000CF0B0000}"/>
    <cellStyle name="Currency 2 2 2 8" xfId="2370" xr:uid="{00000000-0005-0000-0000-0000D00B0000}"/>
    <cellStyle name="Currency 2 2 2 8 2" xfId="2371" xr:uid="{00000000-0005-0000-0000-0000D10B0000}"/>
    <cellStyle name="Currency 2 2 2 8 2 2" xfId="2372" xr:uid="{00000000-0005-0000-0000-0000D20B0000}"/>
    <cellStyle name="Currency 2 2 2 9" xfId="2373" xr:uid="{00000000-0005-0000-0000-0000D30B0000}"/>
    <cellStyle name="Currency 2 2 2 9 2" xfId="2374" xr:uid="{00000000-0005-0000-0000-0000D40B0000}"/>
    <cellStyle name="Currency 2 2 2 9 2 2" xfId="2375" xr:uid="{00000000-0005-0000-0000-0000D50B0000}"/>
    <cellStyle name="Currency 2 2 20" xfId="2376" xr:uid="{00000000-0005-0000-0000-0000D60B0000}"/>
    <cellStyle name="Currency 2 2 21" xfId="16934" xr:uid="{00000000-0005-0000-0000-0000D70B0000}"/>
    <cellStyle name="Currency 2 2 3" xfId="2377" xr:uid="{00000000-0005-0000-0000-0000D80B0000}"/>
    <cellStyle name="Currency 2 2 3 2" xfId="2378" xr:uid="{00000000-0005-0000-0000-0000D90B0000}"/>
    <cellStyle name="Currency 2 2 3 3" xfId="2379" xr:uid="{00000000-0005-0000-0000-0000DA0B0000}"/>
    <cellStyle name="Currency 2 2 4" xfId="2380" xr:uid="{00000000-0005-0000-0000-0000DB0B0000}"/>
    <cellStyle name="Currency 2 2 4 2" xfId="2381" xr:uid="{00000000-0005-0000-0000-0000DC0B0000}"/>
    <cellStyle name="Currency 2 2 4 3" xfId="2382" xr:uid="{00000000-0005-0000-0000-0000DD0B0000}"/>
    <cellStyle name="Currency 2 2 5" xfId="2383" xr:uid="{00000000-0005-0000-0000-0000DE0B0000}"/>
    <cellStyle name="Currency 2 2 5 2" xfId="2384" xr:uid="{00000000-0005-0000-0000-0000DF0B0000}"/>
    <cellStyle name="Currency 2 2 5 3" xfId="2385" xr:uid="{00000000-0005-0000-0000-0000E00B0000}"/>
    <cellStyle name="Currency 2 2 6" xfId="2386" xr:uid="{00000000-0005-0000-0000-0000E10B0000}"/>
    <cellStyle name="Currency 2 2 6 2" xfId="2387" xr:uid="{00000000-0005-0000-0000-0000E20B0000}"/>
    <cellStyle name="Currency 2 2 6 3" xfId="2388" xr:uid="{00000000-0005-0000-0000-0000E30B0000}"/>
    <cellStyle name="Currency 2 2 7" xfId="2389" xr:uid="{00000000-0005-0000-0000-0000E40B0000}"/>
    <cellStyle name="Currency 2 2 7 2" xfId="2390" xr:uid="{00000000-0005-0000-0000-0000E50B0000}"/>
    <cellStyle name="Currency 2 2 7 3" xfId="2391" xr:uid="{00000000-0005-0000-0000-0000E60B0000}"/>
    <cellStyle name="Currency 2 2 8" xfId="2392" xr:uid="{00000000-0005-0000-0000-0000E70B0000}"/>
    <cellStyle name="Currency 2 2 8 2" xfId="2393" xr:uid="{00000000-0005-0000-0000-0000E80B0000}"/>
    <cellStyle name="Currency 2 2 8 3" xfId="2394" xr:uid="{00000000-0005-0000-0000-0000E90B0000}"/>
    <cellStyle name="Currency 2 2 9" xfId="2395" xr:uid="{00000000-0005-0000-0000-0000EA0B0000}"/>
    <cellStyle name="Currency 2 2 9 2" xfId="2396" xr:uid="{00000000-0005-0000-0000-0000EB0B0000}"/>
    <cellStyle name="Currency 2 2 9 3" xfId="2397" xr:uid="{00000000-0005-0000-0000-0000EC0B0000}"/>
    <cellStyle name="Currency 2 20" xfId="2398" xr:uid="{00000000-0005-0000-0000-0000ED0B0000}"/>
    <cellStyle name="Currency 2 20 2" xfId="2399" xr:uid="{00000000-0005-0000-0000-0000EE0B0000}"/>
    <cellStyle name="Currency 2 20 3" xfId="12528" xr:uid="{00000000-0005-0000-0000-0000EF0B0000}"/>
    <cellStyle name="Currency 2 21" xfId="2400" xr:uid="{00000000-0005-0000-0000-0000F00B0000}"/>
    <cellStyle name="Currency 2 21 2" xfId="2401" xr:uid="{00000000-0005-0000-0000-0000F10B0000}"/>
    <cellStyle name="Currency 2 21 3" xfId="12529" xr:uid="{00000000-0005-0000-0000-0000F20B0000}"/>
    <cellStyle name="Currency 2 22" xfId="2402" xr:uid="{00000000-0005-0000-0000-0000F30B0000}"/>
    <cellStyle name="Currency 2 22 2" xfId="2403" xr:uid="{00000000-0005-0000-0000-0000F40B0000}"/>
    <cellStyle name="Currency 2 22 3" xfId="12530" xr:uid="{00000000-0005-0000-0000-0000F50B0000}"/>
    <cellStyle name="Currency 2 23" xfId="2404" xr:uid="{00000000-0005-0000-0000-0000F60B0000}"/>
    <cellStyle name="Currency 2 23 2" xfId="2405" xr:uid="{00000000-0005-0000-0000-0000F70B0000}"/>
    <cellStyle name="Currency 2 23 3" xfId="12531" xr:uid="{00000000-0005-0000-0000-0000F80B0000}"/>
    <cellStyle name="Currency 2 24" xfId="2406" xr:uid="{00000000-0005-0000-0000-0000F90B0000}"/>
    <cellStyle name="Currency 2 24 2" xfId="2407" xr:uid="{00000000-0005-0000-0000-0000FA0B0000}"/>
    <cellStyle name="Currency 2 24 3" xfId="12532" xr:uid="{00000000-0005-0000-0000-0000FB0B0000}"/>
    <cellStyle name="Currency 2 25" xfId="2408" xr:uid="{00000000-0005-0000-0000-0000FC0B0000}"/>
    <cellStyle name="Currency 2 25 2" xfId="2409" xr:uid="{00000000-0005-0000-0000-0000FD0B0000}"/>
    <cellStyle name="Currency 2 25 3" xfId="12533" xr:uid="{00000000-0005-0000-0000-0000FE0B0000}"/>
    <cellStyle name="Currency 2 26" xfId="2410" xr:uid="{00000000-0005-0000-0000-0000FF0B0000}"/>
    <cellStyle name="Currency 2 26 2" xfId="2411" xr:uid="{00000000-0005-0000-0000-0000000C0000}"/>
    <cellStyle name="Currency 2 26 3" xfId="12534" xr:uid="{00000000-0005-0000-0000-0000010C0000}"/>
    <cellStyle name="Currency 2 27" xfId="2412" xr:uid="{00000000-0005-0000-0000-0000020C0000}"/>
    <cellStyle name="Currency 2 27 2" xfId="2413" xr:uid="{00000000-0005-0000-0000-0000030C0000}"/>
    <cellStyle name="Currency 2 27 3" xfId="12535" xr:uid="{00000000-0005-0000-0000-0000040C0000}"/>
    <cellStyle name="Currency 2 28" xfId="2414" xr:uid="{00000000-0005-0000-0000-0000050C0000}"/>
    <cellStyle name="Currency 2 28 2" xfId="2415" xr:uid="{00000000-0005-0000-0000-0000060C0000}"/>
    <cellStyle name="Currency 2 28 3" xfId="12536" xr:uid="{00000000-0005-0000-0000-0000070C0000}"/>
    <cellStyle name="Currency 2 29" xfId="2416" xr:uid="{00000000-0005-0000-0000-0000080C0000}"/>
    <cellStyle name="Currency 2 29 2" xfId="2417" xr:uid="{00000000-0005-0000-0000-0000090C0000}"/>
    <cellStyle name="Currency 2 29 3" xfId="12537" xr:uid="{00000000-0005-0000-0000-00000A0C0000}"/>
    <cellStyle name="Currency 2 3" xfId="2418" xr:uid="{00000000-0005-0000-0000-00000B0C0000}"/>
    <cellStyle name="Currency 2 3 2" xfId="2419" xr:uid="{00000000-0005-0000-0000-00000C0C0000}"/>
    <cellStyle name="Currency 2 3 2 2" xfId="12538" xr:uid="{00000000-0005-0000-0000-00000D0C0000}"/>
    <cellStyle name="Currency 2 3 3" xfId="2420" xr:uid="{00000000-0005-0000-0000-00000E0C0000}"/>
    <cellStyle name="Currency 2 3 3 2" xfId="2421" xr:uid="{00000000-0005-0000-0000-00000F0C0000}"/>
    <cellStyle name="Currency 2 3 4" xfId="12539" xr:uid="{00000000-0005-0000-0000-0000100C0000}"/>
    <cellStyle name="Currency 2 30" xfId="2422" xr:uid="{00000000-0005-0000-0000-0000110C0000}"/>
    <cellStyle name="Currency 2 30 2" xfId="2423" xr:uid="{00000000-0005-0000-0000-0000120C0000}"/>
    <cellStyle name="Currency 2 30 3" xfId="12540" xr:uid="{00000000-0005-0000-0000-0000130C0000}"/>
    <cellStyle name="Currency 2 31" xfId="2424" xr:uid="{00000000-0005-0000-0000-0000140C0000}"/>
    <cellStyle name="Currency 2 31 2" xfId="2425" xr:uid="{00000000-0005-0000-0000-0000150C0000}"/>
    <cellStyle name="Currency 2 31 3" xfId="12541" xr:uid="{00000000-0005-0000-0000-0000160C0000}"/>
    <cellStyle name="Currency 2 32" xfId="2426" xr:uid="{00000000-0005-0000-0000-0000170C0000}"/>
    <cellStyle name="Currency 2 32 2" xfId="2427" xr:uid="{00000000-0005-0000-0000-0000180C0000}"/>
    <cellStyle name="Currency 2 32 3" xfId="12542" xr:uid="{00000000-0005-0000-0000-0000190C0000}"/>
    <cellStyle name="Currency 2 33" xfId="2428" xr:uid="{00000000-0005-0000-0000-00001A0C0000}"/>
    <cellStyle name="Currency 2 33 2" xfId="2429" xr:uid="{00000000-0005-0000-0000-00001B0C0000}"/>
    <cellStyle name="Currency 2 33 3" xfId="12543" xr:uid="{00000000-0005-0000-0000-00001C0C0000}"/>
    <cellStyle name="Currency 2 34" xfId="2430" xr:uid="{00000000-0005-0000-0000-00001D0C0000}"/>
    <cellStyle name="Currency 2 34 2" xfId="2431" xr:uid="{00000000-0005-0000-0000-00001E0C0000}"/>
    <cellStyle name="Currency 2 34 3" xfId="12544" xr:uid="{00000000-0005-0000-0000-00001F0C0000}"/>
    <cellStyle name="Currency 2 35" xfId="2432" xr:uid="{00000000-0005-0000-0000-0000200C0000}"/>
    <cellStyle name="Currency 2 35 2" xfId="2433" xr:uid="{00000000-0005-0000-0000-0000210C0000}"/>
    <cellStyle name="Currency 2 35 3" xfId="12545" xr:uid="{00000000-0005-0000-0000-0000220C0000}"/>
    <cellStyle name="Currency 2 36" xfId="2434" xr:uid="{00000000-0005-0000-0000-0000230C0000}"/>
    <cellStyle name="Currency 2 36 2" xfId="2435" xr:uid="{00000000-0005-0000-0000-0000240C0000}"/>
    <cellStyle name="Currency 2 36 3" xfId="12546" xr:uid="{00000000-0005-0000-0000-0000250C0000}"/>
    <cellStyle name="Currency 2 37" xfId="2436" xr:uid="{00000000-0005-0000-0000-0000260C0000}"/>
    <cellStyle name="Currency 2 37 2" xfId="2437" xr:uid="{00000000-0005-0000-0000-0000270C0000}"/>
    <cellStyle name="Currency 2 37 3" xfId="12547" xr:uid="{00000000-0005-0000-0000-0000280C0000}"/>
    <cellStyle name="Currency 2 38" xfId="2438" xr:uid="{00000000-0005-0000-0000-0000290C0000}"/>
    <cellStyle name="Currency 2 38 2" xfId="2439" xr:uid="{00000000-0005-0000-0000-00002A0C0000}"/>
    <cellStyle name="Currency 2 38 3" xfId="12548" xr:uid="{00000000-0005-0000-0000-00002B0C0000}"/>
    <cellStyle name="Currency 2 39" xfId="2440" xr:uid="{00000000-0005-0000-0000-00002C0C0000}"/>
    <cellStyle name="Currency 2 39 2" xfId="2441" xr:uid="{00000000-0005-0000-0000-00002D0C0000}"/>
    <cellStyle name="Currency 2 39 3" xfId="12549" xr:uid="{00000000-0005-0000-0000-00002E0C0000}"/>
    <cellStyle name="Currency 2 4" xfId="2442" xr:uid="{00000000-0005-0000-0000-00002F0C0000}"/>
    <cellStyle name="Currency 2 4 2" xfId="2443" xr:uid="{00000000-0005-0000-0000-0000300C0000}"/>
    <cellStyle name="Currency 2 4 2 2" xfId="12550" xr:uid="{00000000-0005-0000-0000-0000310C0000}"/>
    <cellStyle name="Currency 2 4 3" xfId="2444" xr:uid="{00000000-0005-0000-0000-0000320C0000}"/>
    <cellStyle name="Currency 2 4 3 2" xfId="2445" xr:uid="{00000000-0005-0000-0000-0000330C0000}"/>
    <cellStyle name="Currency 2 4 4" xfId="12551" xr:uid="{00000000-0005-0000-0000-0000340C0000}"/>
    <cellStyle name="Currency 2 40" xfId="2446" xr:uid="{00000000-0005-0000-0000-0000350C0000}"/>
    <cellStyle name="Currency 2 40 2" xfId="2447" xr:uid="{00000000-0005-0000-0000-0000360C0000}"/>
    <cellStyle name="Currency 2 40 3" xfId="12552" xr:uid="{00000000-0005-0000-0000-0000370C0000}"/>
    <cellStyle name="Currency 2 41" xfId="2448" xr:uid="{00000000-0005-0000-0000-0000380C0000}"/>
    <cellStyle name="Currency 2 41 2" xfId="2449" xr:uid="{00000000-0005-0000-0000-0000390C0000}"/>
    <cellStyle name="Currency 2 41 3" xfId="12553" xr:uid="{00000000-0005-0000-0000-00003A0C0000}"/>
    <cellStyle name="Currency 2 42" xfId="2450" xr:uid="{00000000-0005-0000-0000-00003B0C0000}"/>
    <cellStyle name="Currency 2 42 2" xfId="2451" xr:uid="{00000000-0005-0000-0000-00003C0C0000}"/>
    <cellStyle name="Currency 2 42 3" xfId="12554" xr:uid="{00000000-0005-0000-0000-00003D0C0000}"/>
    <cellStyle name="Currency 2 43" xfId="2452" xr:uid="{00000000-0005-0000-0000-00003E0C0000}"/>
    <cellStyle name="Currency 2 43 2" xfId="2453" xr:uid="{00000000-0005-0000-0000-00003F0C0000}"/>
    <cellStyle name="Currency 2 43 3" xfId="12555" xr:uid="{00000000-0005-0000-0000-0000400C0000}"/>
    <cellStyle name="Currency 2 44" xfId="2454" xr:uid="{00000000-0005-0000-0000-0000410C0000}"/>
    <cellStyle name="Currency 2 44 2" xfId="2455" xr:uid="{00000000-0005-0000-0000-0000420C0000}"/>
    <cellStyle name="Currency 2 44 3" xfId="12556" xr:uid="{00000000-0005-0000-0000-0000430C0000}"/>
    <cellStyle name="Currency 2 45" xfId="2456" xr:uid="{00000000-0005-0000-0000-0000440C0000}"/>
    <cellStyle name="Currency 2 45 2" xfId="2457" xr:uid="{00000000-0005-0000-0000-0000450C0000}"/>
    <cellStyle name="Currency 2 45 3" xfId="12557" xr:uid="{00000000-0005-0000-0000-0000460C0000}"/>
    <cellStyle name="Currency 2 46" xfId="2458" xr:uid="{00000000-0005-0000-0000-0000470C0000}"/>
    <cellStyle name="Currency 2 46 2" xfId="2459" xr:uid="{00000000-0005-0000-0000-0000480C0000}"/>
    <cellStyle name="Currency 2 46 3" xfId="12558" xr:uid="{00000000-0005-0000-0000-0000490C0000}"/>
    <cellStyle name="Currency 2 47" xfId="2460" xr:uid="{00000000-0005-0000-0000-00004A0C0000}"/>
    <cellStyle name="Currency 2 47 2" xfId="2461" xr:uid="{00000000-0005-0000-0000-00004B0C0000}"/>
    <cellStyle name="Currency 2 47 3" xfId="12559" xr:uid="{00000000-0005-0000-0000-00004C0C0000}"/>
    <cellStyle name="Currency 2 48" xfId="2462" xr:uid="{00000000-0005-0000-0000-00004D0C0000}"/>
    <cellStyle name="Currency 2 48 2" xfId="2463" xr:uid="{00000000-0005-0000-0000-00004E0C0000}"/>
    <cellStyle name="Currency 2 48 3" xfId="12560" xr:uid="{00000000-0005-0000-0000-00004F0C0000}"/>
    <cellStyle name="Currency 2 49" xfId="2464" xr:uid="{00000000-0005-0000-0000-0000500C0000}"/>
    <cellStyle name="Currency 2 49 2" xfId="2465" xr:uid="{00000000-0005-0000-0000-0000510C0000}"/>
    <cellStyle name="Currency 2 49 3" xfId="12561" xr:uid="{00000000-0005-0000-0000-0000520C0000}"/>
    <cellStyle name="Currency 2 5" xfId="2466" xr:uid="{00000000-0005-0000-0000-0000530C0000}"/>
    <cellStyle name="Currency 2 5 2" xfId="2467" xr:uid="{00000000-0005-0000-0000-0000540C0000}"/>
    <cellStyle name="Currency 2 5 2 2" xfId="12562" xr:uid="{00000000-0005-0000-0000-0000550C0000}"/>
    <cellStyle name="Currency 2 5 3" xfId="2468" xr:uid="{00000000-0005-0000-0000-0000560C0000}"/>
    <cellStyle name="Currency 2 5 3 2" xfId="2469" xr:uid="{00000000-0005-0000-0000-0000570C0000}"/>
    <cellStyle name="Currency 2 5 4" xfId="12563" xr:uid="{00000000-0005-0000-0000-0000580C0000}"/>
    <cellStyle name="Currency 2 50" xfId="2470" xr:uid="{00000000-0005-0000-0000-0000590C0000}"/>
    <cellStyle name="Currency 2 50 2" xfId="2471" xr:uid="{00000000-0005-0000-0000-00005A0C0000}"/>
    <cellStyle name="Currency 2 50 3" xfId="12564" xr:uid="{00000000-0005-0000-0000-00005B0C0000}"/>
    <cellStyle name="Currency 2 51" xfId="2472" xr:uid="{00000000-0005-0000-0000-00005C0C0000}"/>
    <cellStyle name="Currency 2 51 2" xfId="2473" xr:uid="{00000000-0005-0000-0000-00005D0C0000}"/>
    <cellStyle name="Currency 2 51 3" xfId="12565" xr:uid="{00000000-0005-0000-0000-00005E0C0000}"/>
    <cellStyle name="Currency 2 52" xfId="2474" xr:uid="{00000000-0005-0000-0000-00005F0C0000}"/>
    <cellStyle name="Currency 2 52 2" xfId="2475" xr:uid="{00000000-0005-0000-0000-0000600C0000}"/>
    <cellStyle name="Currency 2 52 3" xfId="12566" xr:uid="{00000000-0005-0000-0000-0000610C0000}"/>
    <cellStyle name="Currency 2 53" xfId="2476" xr:uid="{00000000-0005-0000-0000-0000620C0000}"/>
    <cellStyle name="Currency 2 53 2" xfId="2477" xr:uid="{00000000-0005-0000-0000-0000630C0000}"/>
    <cellStyle name="Currency 2 53 3" xfId="12567" xr:uid="{00000000-0005-0000-0000-0000640C0000}"/>
    <cellStyle name="Currency 2 54" xfId="2478" xr:uid="{00000000-0005-0000-0000-0000650C0000}"/>
    <cellStyle name="Currency 2 54 2" xfId="2479" xr:uid="{00000000-0005-0000-0000-0000660C0000}"/>
    <cellStyle name="Currency 2 54 3" xfId="12568" xr:uid="{00000000-0005-0000-0000-0000670C0000}"/>
    <cellStyle name="Currency 2 55" xfId="2480" xr:uid="{00000000-0005-0000-0000-0000680C0000}"/>
    <cellStyle name="Currency 2 55 2" xfId="2481" xr:uid="{00000000-0005-0000-0000-0000690C0000}"/>
    <cellStyle name="Currency 2 55 3" xfId="12569" xr:uid="{00000000-0005-0000-0000-00006A0C0000}"/>
    <cellStyle name="Currency 2 56" xfId="2482" xr:uid="{00000000-0005-0000-0000-00006B0C0000}"/>
    <cellStyle name="Currency 2 56 2" xfId="2483" xr:uid="{00000000-0005-0000-0000-00006C0C0000}"/>
    <cellStyle name="Currency 2 56 3" xfId="12570" xr:uid="{00000000-0005-0000-0000-00006D0C0000}"/>
    <cellStyle name="Currency 2 57" xfId="2484" xr:uid="{00000000-0005-0000-0000-00006E0C0000}"/>
    <cellStyle name="Currency 2 57 2" xfId="2485" xr:uid="{00000000-0005-0000-0000-00006F0C0000}"/>
    <cellStyle name="Currency 2 57 3" xfId="12571" xr:uid="{00000000-0005-0000-0000-0000700C0000}"/>
    <cellStyle name="Currency 2 58" xfId="2486" xr:uid="{00000000-0005-0000-0000-0000710C0000}"/>
    <cellStyle name="Currency 2 58 2" xfId="2487" xr:uid="{00000000-0005-0000-0000-0000720C0000}"/>
    <cellStyle name="Currency 2 58 3" xfId="12572" xr:uid="{00000000-0005-0000-0000-0000730C0000}"/>
    <cellStyle name="Currency 2 59" xfId="2488" xr:uid="{00000000-0005-0000-0000-0000740C0000}"/>
    <cellStyle name="Currency 2 59 2" xfId="2489" xr:uid="{00000000-0005-0000-0000-0000750C0000}"/>
    <cellStyle name="Currency 2 59 3" xfId="12573" xr:uid="{00000000-0005-0000-0000-0000760C0000}"/>
    <cellStyle name="Currency 2 6" xfId="2490" xr:uid="{00000000-0005-0000-0000-0000770C0000}"/>
    <cellStyle name="Currency 2 6 2" xfId="2491" xr:uid="{00000000-0005-0000-0000-0000780C0000}"/>
    <cellStyle name="Currency 2 6 2 2" xfId="12574" xr:uid="{00000000-0005-0000-0000-0000790C0000}"/>
    <cellStyle name="Currency 2 6 3" xfId="2492" xr:uid="{00000000-0005-0000-0000-00007A0C0000}"/>
    <cellStyle name="Currency 2 6 3 2" xfId="2493" xr:uid="{00000000-0005-0000-0000-00007B0C0000}"/>
    <cellStyle name="Currency 2 6 4" xfId="12575" xr:uid="{00000000-0005-0000-0000-00007C0C0000}"/>
    <cellStyle name="Currency 2 60" xfId="2494" xr:uid="{00000000-0005-0000-0000-00007D0C0000}"/>
    <cellStyle name="Currency 2 60 2" xfId="2495" xr:uid="{00000000-0005-0000-0000-00007E0C0000}"/>
    <cellStyle name="Currency 2 60 3" xfId="12576" xr:uid="{00000000-0005-0000-0000-00007F0C0000}"/>
    <cellStyle name="Currency 2 61" xfId="2496" xr:uid="{00000000-0005-0000-0000-0000800C0000}"/>
    <cellStyle name="Currency 2 61 2" xfId="2497" xr:uid="{00000000-0005-0000-0000-0000810C0000}"/>
    <cellStyle name="Currency 2 61 3" xfId="12577" xr:uid="{00000000-0005-0000-0000-0000820C0000}"/>
    <cellStyle name="Currency 2 62" xfId="2498" xr:uid="{00000000-0005-0000-0000-0000830C0000}"/>
    <cellStyle name="Currency 2 62 2" xfId="2499" xr:uid="{00000000-0005-0000-0000-0000840C0000}"/>
    <cellStyle name="Currency 2 63" xfId="2500" xr:uid="{00000000-0005-0000-0000-0000850C0000}"/>
    <cellStyle name="Currency 2 63 2" xfId="2501" xr:uid="{00000000-0005-0000-0000-0000860C0000}"/>
    <cellStyle name="Currency 2 64" xfId="2502" xr:uid="{00000000-0005-0000-0000-0000870C0000}"/>
    <cellStyle name="Currency 2 64 2" xfId="2503" xr:uid="{00000000-0005-0000-0000-0000880C0000}"/>
    <cellStyle name="Currency 2 65" xfId="2504" xr:uid="{00000000-0005-0000-0000-0000890C0000}"/>
    <cellStyle name="Currency 2 65 2" xfId="2505" xr:uid="{00000000-0005-0000-0000-00008A0C0000}"/>
    <cellStyle name="Currency 2 66" xfId="2506" xr:uid="{00000000-0005-0000-0000-00008B0C0000}"/>
    <cellStyle name="Currency 2 66 2" xfId="2507" xr:uid="{00000000-0005-0000-0000-00008C0C0000}"/>
    <cellStyle name="Currency 2 67" xfId="2508" xr:uid="{00000000-0005-0000-0000-00008D0C0000}"/>
    <cellStyle name="Currency 2 67 2" xfId="2509" xr:uid="{00000000-0005-0000-0000-00008E0C0000}"/>
    <cellStyle name="Currency 2 68" xfId="2510" xr:uid="{00000000-0005-0000-0000-00008F0C0000}"/>
    <cellStyle name="Currency 2 68 2" xfId="2511" xr:uid="{00000000-0005-0000-0000-0000900C0000}"/>
    <cellStyle name="Currency 2 69" xfId="2512" xr:uid="{00000000-0005-0000-0000-0000910C0000}"/>
    <cellStyle name="Currency 2 69 2" xfId="2513" xr:uid="{00000000-0005-0000-0000-0000920C0000}"/>
    <cellStyle name="Currency 2 7" xfId="2514" xr:uid="{00000000-0005-0000-0000-0000930C0000}"/>
    <cellStyle name="Currency 2 7 2" xfId="2515" xr:uid="{00000000-0005-0000-0000-0000940C0000}"/>
    <cellStyle name="Currency 2 7 2 2" xfId="12578" xr:uid="{00000000-0005-0000-0000-0000950C0000}"/>
    <cellStyle name="Currency 2 7 3" xfId="2516" xr:uid="{00000000-0005-0000-0000-0000960C0000}"/>
    <cellStyle name="Currency 2 7 3 2" xfId="2517" xr:uid="{00000000-0005-0000-0000-0000970C0000}"/>
    <cellStyle name="Currency 2 7 4" xfId="12579" xr:uid="{00000000-0005-0000-0000-0000980C0000}"/>
    <cellStyle name="Currency 2 70" xfId="2518" xr:uid="{00000000-0005-0000-0000-0000990C0000}"/>
    <cellStyle name="Currency 2 70 2" xfId="2519" xr:uid="{00000000-0005-0000-0000-00009A0C0000}"/>
    <cellStyle name="Currency 2 71" xfId="2520" xr:uid="{00000000-0005-0000-0000-00009B0C0000}"/>
    <cellStyle name="Currency 2 71 2" xfId="2521" xr:uid="{00000000-0005-0000-0000-00009C0C0000}"/>
    <cellStyle name="Currency 2 72" xfId="2522" xr:uid="{00000000-0005-0000-0000-00009D0C0000}"/>
    <cellStyle name="Currency 2 72 2" xfId="2523" xr:uid="{00000000-0005-0000-0000-00009E0C0000}"/>
    <cellStyle name="Currency 2 73" xfId="2524" xr:uid="{00000000-0005-0000-0000-00009F0C0000}"/>
    <cellStyle name="Currency 2 73 2" xfId="2525" xr:uid="{00000000-0005-0000-0000-0000A00C0000}"/>
    <cellStyle name="Currency 2 74" xfId="2526" xr:uid="{00000000-0005-0000-0000-0000A10C0000}"/>
    <cellStyle name="Currency 2 74 2" xfId="2527" xr:uid="{00000000-0005-0000-0000-0000A20C0000}"/>
    <cellStyle name="Currency 2 75" xfId="2528" xr:uid="{00000000-0005-0000-0000-0000A30C0000}"/>
    <cellStyle name="Currency 2 75 2" xfId="2529" xr:uid="{00000000-0005-0000-0000-0000A40C0000}"/>
    <cellStyle name="Currency 2 76" xfId="2530" xr:uid="{00000000-0005-0000-0000-0000A50C0000}"/>
    <cellStyle name="Currency 2 76 2" xfId="2531" xr:uid="{00000000-0005-0000-0000-0000A60C0000}"/>
    <cellStyle name="Currency 2 77" xfId="2532" xr:uid="{00000000-0005-0000-0000-0000A70C0000}"/>
    <cellStyle name="Currency 2 77 2" xfId="2533" xr:uid="{00000000-0005-0000-0000-0000A80C0000}"/>
    <cellStyle name="Currency 2 78" xfId="2534" xr:uid="{00000000-0005-0000-0000-0000A90C0000}"/>
    <cellStyle name="Currency 2 78 2" xfId="2535" xr:uid="{00000000-0005-0000-0000-0000AA0C0000}"/>
    <cellStyle name="Currency 2 79" xfId="2536" xr:uid="{00000000-0005-0000-0000-0000AB0C0000}"/>
    <cellStyle name="Currency 2 79 2" xfId="2537" xr:uid="{00000000-0005-0000-0000-0000AC0C0000}"/>
    <cellStyle name="Currency 2 8" xfId="2538" xr:uid="{00000000-0005-0000-0000-0000AD0C0000}"/>
    <cellStyle name="Currency 2 8 2" xfId="2539" xr:uid="{00000000-0005-0000-0000-0000AE0C0000}"/>
    <cellStyle name="Currency 2 8 2 2" xfId="12580" xr:uid="{00000000-0005-0000-0000-0000AF0C0000}"/>
    <cellStyle name="Currency 2 8 3" xfId="2540" xr:uid="{00000000-0005-0000-0000-0000B00C0000}"/>
    <cellStyle name="Currency 2 8 3 2" xfId="2541" xr:uid="{00000000-0005-0000-0000-0000B10C0000}"/>
    <cellStyle name="Currency 2 8 4" xfId="12581" xr:uid="{00000000-0005-0000-0000-0000B20C0000}"/>
    <cellStyle name="Currency 2 80" xfId="2542" xr:uid="{00000000-0005-0000-0000-0000B30C0000}"/>
    <cellStyle name="Currency 2 80 2" xfId="2543" xr:uid="{00000000-0005-0000-0000-0000B40C0000}"/>
    <cellStyle name="Currency 2 81" xfId="2544" xr:uid="{00000000-0005-0000-0000-0000B50C0000}"/>
    <cellStyle name="Currency 2 81 2" xfId="2545" xr:uid="{00000000-0005-0000-0000-0000B60C0000}"/>
    <cellStyle name="Currency 2 82" xfId="2546" xr:uid="{00000000-0005-0000-0000-0000B70C0000}"/>
    <cellStyle name="Currency 2 82 2" xfId="2547" xr:uid="{00000000-0005-0000-0000-0000B80C0000}"/>
    <cellStyle name="Currency 2 83" xfId="2548" xr:uid="{00000000-0005-0000-0000-0000B90C0000}"/>
    <cellStyle name="Currency 2 83 2" xfId="2549" xr:uid="{00000000-0005-0000-0000-0000BA0C0000}"/>
    <cellStyle name="Currency 2 84" xfId="2550" xr:uid="{00000000-0005-0000-0000-0000BB0C0000}"/>
    <cellStyle name="Currency 2 84 2" xfId="2551" xr:uid="{00000000-0005-0000-0000-0000BC0C0000}"/>
    <cellStyle name="Currency 2 85" xfId="2552" xr:uid="{00000000-0005-0000-0000-0000BD0C0000}"/>
    <cellStyle name="Currency 2 85 2" xfId="2553" xr:uid="{00000000-0005-0000-0000-0000BE0C0000}"/>
    <cellStyle name="Currency 2 86" xfId="2554" xr:uid="{00000000-0005-0000-0000-0000BF0C0000}"/>
    <cellStyle name="Currency 2 86 2" xfId="2555" xr:uid="{00000000-0005-0000-0000-0000C00C0000}"/>
    <cellStyle name="Currency 2 87" xfId="2556" xr:uid="{00000000-0005-0000-0000-0000C10C0000}"/>
    <cellStyle name="Currency 2 87 2" xfId="2557" xr:uid="{00000000-0005-0000-0000-0000C20C0000}"/>
    <cellStyle name="Currency 2 88" xfId="2558" xr:uid="{00000000-0005-0000-0000-0000C30C0000}"/>
    <cellStyle name="Currency 2 88 2" xfId="2559" xr:uid="{00000000-0005-0000-0000-0000C40C0000}"/>
    <cellStyle name="Currency 2 89" xfId="2560" xr:uid="{00000000-0005-0000-0000-0000C50C0000}"/>
    <cellStyle name="Currency 2 89 2" xfId="2561" xr:uid="{00000000-0005-0000-0000-0000C60C0000}"/>
    <cellStyle name="Currency 2 9" xfId="2562" xr:uid="{00000000-0005-0000-0000-0000C70C0000}"/>
    <cellStyle name="Currency 2 9 2" xfId="2563" xr:uid="{00000000-0005-0000-0000-0000C80C0000}"/>
    <cellStyle name="Currency 2 9 2 2" xfId="12582" xr:uid="{00000000-0005-0000-0000-0000C90C0000}"/>
    <cellStyle name="Currency 2 9 3" xfId="2564" xr:uid="{00000000-0005-0000-0000-0000CA0C0000}"/>
    <cellStyle name="Currency 2 9 3 2" xfId="2565" xr:uid="{00000000-0005-0000-0000-0000CB0C0000}"/>
    <cellStyle name="Currency 2 9 4" xfId="12583" xr:uid="{00000000-0005-0000-0000-0000CC0C0000}"/>
    <cellStyle name="Currency 2 90" xfId="2566" xr:uid="{00000000-0005-0000-0000-0000CD0C0000}"/>
    <cellStyle name="Currency 2 90 2" xfId="2567" xr:uid="{00000000-0005-0000-0000-0000CE0C0000}"/>
    <cellStyle name="Currency 2 91" xfId="2568" xr:uid="{00000000-0005-0000-0000-0000CF0C0000}"/>
    <cellStyle name="Currency 2 91 2" xfId="2569" xr:uid="{00000000-0005-0000-0000-0000D00C0000}"/>
    <cellStyle name="Currency 2 92" xfId="2570" xr:uid="{00000000-0005-0000-0000-0000D10C0000}"/>
    <cellStyle name="Currency 2 92 2" xfId="2571" xr:uid="{00000000-0005-0000-0000-0000D20C0000}"/>
    <cellStyle name="Currency 2 93" xfId="2572" xr:uid="{00000000-0005-0000-0000-0000D30C0000}"/>
    <cellStyle name="Currency 2 93 2" xfId="2573" xr:uid="{00000000-0005-0000-0000-0000D40C0000}"/>
    <cellStyle name="Currency 2 94" xfId="2574" xr:uid="{00000000-0005-0000-0000-0000D50C0000}"/>
    <cellStyle name="Currency 2 94 2" xfId="2575" xr:uid="{00000000-0005-0000-0000-0000D60C0000}"/>
    <cellStyle name="Currency 2 95" xfId="2576" xr:uid="{00000000-0005-0000-0000-0000D70C0000}"/>
    <cellStyle name="Currency 2 95 2" xfId="2577" xr:uid="{00000000-0005-0000-0000-0000D80C0000}"/>
    <cellStyle name="Currency 2 96" xfId="2578" xr:uid="{00000000-0005-0000-0000-0000D90C0000}"/>
    <cellStyle name="Currency 2 96 2" xfId="2579" xr:uid="{00000000-0005-0000-0000-0000DA0C0000}"/>
    <cellStyle name="Currency 2 97" xfId="2580" xr:uid="{00000000-0005-0000-0000-0000DB0C0000}"/>
    <cellStyle name="Currency 2 97 2" xfId="2581" xr:uid="{00000000-0005-0000-0000-0000DC0C0000}"/>
    <cellStyle name="Currency 2 98" xfId="2582" xr:uid="{00000000-0005-0000-0000-0000DD0C0000}"/>
    <cellStyle name="Currency 2 98 2" xfId="2583" xr:uid="{00000000-0005-0000-0000-0000DE0C0000}"/>
    <cellStyle name="Currency 2 99" xfId="2584" xr:uid="{00000000-0005-0000-0000-0000DF0C0000}"/>
    <cellStyle name="Currency 2 99 2" xfId="2585" xr:uid="{00000000-0005-0000-0000-0000E00C0000}"/>
    <cellStyle name="Currency 20" xfId="2586" xr:uid="{00000000-0005-0000-0000-0000E10C0000}"/>
    <cellStyle name="Currency 21" xfId="2587" xr:uid="{00000000-0005-0000-0000-0000E20C0000}"/>
    <cellStyle name="Currency 22" xfId="2588" xr:uid="{00000000-0005-0000-0000-0000E30C0000}"/>
    <cellStyle name="Currency 23" xfId="2589" xr:uid="{00000000-0005-0000-0000-0000E40C0000}"/>
    <cellStyle name="Currency 24" xfId="2590" xr:uid="{00000000-0005-0000-0000-0000E50C0000}"/>
    <cellStyle name="Currency 25" xfId="2591" xr:uid="{00000000-0005-0000-0000-0000E60C0000}"/>
    <cellStyle name="Currency 25 2" xfId="2592" xr:uid="{00000000-0005-0000-0000-0000E70C0000}"/>
    <cellStyle name="Currency 25 3" xfId="12584" xr:uid="{00000000-0005-0000-0000-0000E80C0000}"/>
    <cellStyle name="Currency 26" xfId="2593" xr:uid="{00000000-0005-0000-0000-0000E90C0000}"/>
    <cellStyle name="Currency 26 2" xfId="2594" xr:uid="{00000000-0005-0000-0000-0000EA0C0000}"/>
    <cellStyle name="Currency 26 2 2" xfId="12585" xr:uid="{00000000-0005-0000-0000-0000EB0C0000}"/>
    <cellStyle name="Currency 26 3" xfId="12586" xr:uid="{00000000-0005-0000-0000-0000EC0C0000}"/>
    <cellStyle name="Currency 27" xfId="12587" xr:uid="{00000000-0005-0000-0000-0000ED0C0000}"/>
    <cellStyle name="Currency 27 2" xfId="12588" xr:uid="{00000000-0005-0000-0000-0000EE0C0000}"/>
    <cellStyle name="Currency 27 3" xfId="12589" xr:uid="{00000000-0005-0000-0000-0000EF0C0000}"/>
    <cellStyle name="Currency 28" xfId="12590" xr:uid="{00000000-0005-0000-0000-0000F00C0000}"/>
    <cellStyle name="Currency 29" xfId="12591" xr:uid="{00000000-0005-0000-0000-0000F10C0000}"/>
    <cellStyle name="Currency 3" xfId="25" xr:uid="{00000000-0005-0000-0000-0000F20C0000}"/>
    <cellStyle name="Currency 3 10" xfId="2595" xr:uid="{00000000-0005-0000-0000-0000F30C0000}"/>
    <cellStyle name="Currency 3 10 2" xfId="2596" xr:uid="{00000000-0005-0000-0000-0000F40C0000}"/>
    <cellStyle name="Currency 3 10 2 2" xfId="12592" xr:uid="{00000000-0005-0000-0000-0000F50C0000}"/>
    <cellStyle name="Currency 3 10 3" xfId="2597" xr:uid="{00000000-0005-0000-0000-0000F60C0000}"/>
    <cellStyle name="Currency 3 10 3 2" xfId="2598" xr:uid="{00000000-0005-0000-0000-0000F70C0000}"/>
    <cellStyle name="Currency 3 10 4" xfId="12593" xr:uid="{00000000-0005-0000-0000-0000F80C0000}"/>
    <cellStyle name="Currency 3 100" xfId="2599" xr:uid="{00000000-0005-0000-0000-0000F90C0000}"/>
    <cellStyle name="Currency 3 100 2" xfId="2600" xr:uid="{00000000-0005-0000-0000-0000FA0C0000}"/>
    <cellStyle name="Currency 3 101" xfId="2601" xr:uid="{00000000-0005-0000-0000-0000FB0C0000}"/>
    <cellStyle name="Currency 3 101 2" xfId="2602" xr:uid="{00000000-0005-0000-0000-0000FC0C0000}"/>
    <cellStyle name="Currency 3 102" xfId="2603" xr:uid="{00000000-0005-0000-0000-0000FD0C0000}"/>
    <cellStyle name="Currency 3 102 2" xfId="2604" xr:uid="{00000000-0005-0000-0000-0000FE0C0000}"/>
    <cellStyle name="Currency 3 103" xfId="2605" xr:uid="{00000000-0005-0000-0000-0000FF0C0000}"/>
    <cellStyle name="Currency 3 103 2" xfId="2606" xr:uid="{00000000-0005-0000-0000-0000000D0000}"/>
    <cellStyle name="Currency 3 104" xfId="2607" xr:uid="{00000000-0005-0000-0000-0000010D0000}"/>
    <cellStyle name="Currency 3 104 2" xfId="2608" xr:uid="{00000000-0005-0000-0000-0000020D0000}"/>
    <cellStyle name="Currency 3 105" xfId="2609" xr:uid="{00000000-0005-0000-0000-0000030D0000}"/>
    <cellStyle name="Currency 3 105 2" xfId="2610" xr:uid="{00000000-0005-0000-0000-0000040D0000}"/>
    <cellStyle name="Currency 3 106" xfId="2611" xr:uid="{00000000-0005-0000-0000-0000050D0000}"/>
    <cellStyle name="Currency 3 106 2" xfId="2612" xr:uid="{00000000-0005-0000-0000-0000060D0000}"/>
    <cellStyle name="Currency 3 107" xfId="2613" xr:uid="{00000000-0005-0000-0000-0000070D0000}"/>
    <cellStyle name="Currency 3 107 2" xfId="2614" xr:uid="{00000000-0005-0000-0000-0000080D0000}"/>
    <cellStyle name="Currency 3 108" xfId="2615" xr:uid="{00000000-0005-0000-0000-0000090D0000}"/>
    <cellStyle name="Currency 3 108 2" xfId="2616" xr:uid="{00000000-0005-0000-0000-00000A0D0000}"/>
    <cellStyle name="Currency 3 109" xfId="2617" xr:uid="{00000000-0005-0000-0000-00000B0D0000}"/>
    <cellStyle name="Currency 3 109 2" xfId="2618" xr:uid="{00000000-0005-0000-0000-00000C0D0000}"/>
    <cellStyle name="Currency 3 11" xfId="2619" xr:uid="{00000000-0005-0000-0000-00000D0D0000}"/>
    <cellStyle name="Currency 3 11 2" xfId="2620" xr:uid="{00000000-0005-0000-0000-00000E0D0000}"/>
    <cellStyle name="Currency 3 11 2 2" xfId="12594" xr:uid="{00000000-0005-0000-0000-00000F0D0000}"/>
    <cellStyle name="Currency 3 11 3" xfId="2621" xr:uid="{00000000-0005-0000-0000-0000100D0000}"/>
    <cellStyle name="Currency 3 11 3 2" xfId="2622" xr:uid="{00000000-0005-0000-0000-0000110D0000}"/>
    <cellStyle name="Currency 3 11 4" xfId="12595" xr:uid="{00000000-0005-0000-0000-0000120D0000}"/>
    <cellStyle name="Currency 3 110" xfId="2623" xr:uid="{00000000-0005-0000-0000-0000130D0000}"/>
    <cellStyle name="Currency 3 110 2" xfId="2624" xr:uid="{00000000-0005-0000-0000-0000140D0000}"/>
    <cellStyle name="Currency 3 111" xfId="2625" xr:uid="{00000000-0005-0000-0000-0000150D0000}"/>
    <cellStyle name="Currency 3 111 2" xfId="2626" xr:uid="{00000000-0005-0000-0000-0000160D0000}"/>
    <cellStyle name="Currency 3 112" xfId="2627" xr:uid="{00000000-0005-0000-0000-0000170D0000}"/>
    <cellStyle name="Currency 3 112 2" xfId="2628" xr:uid="{00000000-0005-0000-0000-0000180D0000}"/>
    <cellStyle name="Currency 3 113" xfId="2629" xr:uid="{00000000-0005-0000-0000-0000190D0000}"/>
    <cellStyle name="Currency 3 113 2" xfId="2630" xr:uid="{00000000-0005-0000-0000-00001A0D0000}"/>
    <cellStyle name="Currency 3 114" xfId="2631" xr:uid="{00000000-0005-0000-0000-00001B0D0000}"/>
    <cellStyle name="Currency 3 114 2" xfId="2632" xr:uid="{00000000-0005-0000-0000-00001C0D0000}"/>
    <cellStyle name="Currency 3 115" xfId="2633" xr:uid="{00000000-0005-0000-0000-00001D0D0000}"/>
    <cellStyle name="Currency 3 115 2" xfId="2634" xr:uid="{00000000-0005-0000-0000-00001E0D0000}"/>
    <cellStyle name="Currency 3 116" xfId="2635" xr:uid="{00000000-0005-0000-0000-00001F0D0000}"/>
    <cellStyle name="Currency 3 116 2" xfId="2636" xr:uid="{00000000-0005-0000-0000-0000200D0000}"/>
    <cellStyle name="Currency 3 117" xfId="2637" xr:uid="{00000000-0005-0000-0000-0000210D0000}"/>
    <cellStyle name="Currency 3 117 2" xfId="2638" xr:uid="{00000000-0005-0000-0000-0000220D0000}"/>
    <cellStyle name="Currency 3 118" xfId="2639" xr:uid="{00000000-0005-0000-0000-0000230D0000}"/>
    <cellStyle name="Currency 3 118 2" xfId="2640" xr:uid="{00000000-0005-0000-0000-0000240D0000}"/>
    <cellStyle name="Currency 3 119" xfId="2641" xr:uid="{00000000-0005-0000-0000-0000250D0000}"/>
    <cellStyle name="Currency 3 119 2" xfId="2642" xr:uid="{00000000-0005-0000-0000-0000260D0000}"/>
    <cellStyle name="Currency 3 12" xfId="2643" xr:uid="{00000000-0005-0000-0000-0000270D0000}"/>
    <cellStyle name="Currency 3 12 2" xfId="2644" xr:uid="{00000000-0005-0000-0000-0000280D0000}"/>
    <cellStyle name="Currency 3 12 2 2" xfId="12596" xr:uid="{00000000-0005-0000-0000-0000290D0000}"/>
    <cellStyle name="Currency 3 12 3" xfId="2645" xr:uid="{00000000-0005-0000-0000-00002A0D0000}"/>
    <cellStyle name="Currency 3 12 3 2" xfId="2646" xr:uid="{00000000-0005-0000-0000-00002B0D0000}"/>
    <cellStyle name="Currency 3 12 4" xfId="12597" xr:uid="{00000000-0005-0000-0000-00002C0D0000}"/>
    <cellStyle name="Currency 3 120" xfId="2647" xr:uid="{00000000-0005-0000-0000-00002D0D0000}"/>
    <cellStyle name="Currency 3 120 2" xfId="2648" xr:uid="{00000000-0005-0000-0000-00002E0D0000}"/>
    <cellStyle name="Currency 3 121" xfId="2649" xr:uid="{00000000-0005-0000-0000-00002F0D0000}"/>
    <cellStyle name="Currency 3 121 2" xfId="2650" xr:uid="{00000000-0005-0000-0000-0000300D0000}"/>
    <cellStyle name="Currency 3 122" xfId="2651" xr:uid="{00000000-0005-0000-0000-0000310D0000}"/>
    <cellStyle name="Currency 3 122 2" xfId="2652" xr:uid="{00000000-0005-0000-0000-0000320D0000}"/>
    <cellStyle name="Currency 3 123" xfId="2653" xr:uid="{00000000-0005-0000-0000-0000330D0000}"/>
    <cellStyle name="Currency 3 123 2" xfId="2654" xr:uid="{00000000-0005-0000-0000-0000340D0000}"/>
    <cellStyle name="Currency 3 124" xfId="2655" xr:uid="{00000000-0005-0000-0000-0000350D0000}"/>
    <cellStyle name="Currency 3 124 2" xfId="2656" xr:uid="{00000000-0005-0000-0000-0000360D0000}"/>
    <cellStyle name="Currency 3 125" xfId="2657" xr:uid="{00000000-0005-0000-0000-0000370D0000}"/>
    <cellStyle name="Currency 3 125 2" xfId="2658" xr:uid="{00000000-0005-0000-0000-0000380D0000}"/>
    <cellStyle name="Currency 3 126" xfId="2659" xr:uid="{00000000-0005-0000-0000-0000390D0000}"/>
    <cellStyle name="Currency 3 126 2" xfId="2660" xr:uid="{00000000-0005-0000-0000-00003A0D0000}"/>
    <cellStyle name="Currency 3 127" xfId="2661" xr:uid="{00000000-0005-0000-0000-00003B0D0000}"/>
    <cellStyle name="Currency 3 127 2" xfId="2662" xr:uid="{00000000-0005-0000-0000-00003C0D0000}"/>
    <cellStyle name="Currency 3 128" xfId="2663" xr:uid="{00000000-0005-0000-0000-00003D0D0000}"/>
    <cellStyle name="Currency 3 128 2" xfId="2664" xr:uid="{00000000-0005-0000-0000-00003E0D0000}"/>
    <cellStyle name="Currency 3 129" xfId="2665" xr:uid="{00000000-0005-0000-0000-00003F0D0000}"/>
    <cellStyle name="Currency 3 129 2" xfId="2666" xr:uid="{00000000-0005-0000-0000-0000400D0000}"/>
    <cellStyle name="Currency 3 13" xfId="2667" xr:uid="{00000000-0005-0000-0000-0000410D0000}"/>
    <cellStyle name="Currency 3 13 2" xfId="2668" xr:uid="{00000000-0005-0000-0000-0000420D0000}"/>
    <cellStyle name="Currency 3 13 2 2" xfId="12598" xr:uid="{00000000-0005-0000-0000-0000430D0000}"/>
    <cellStyle name="Currency 3 13 3" xfId="2669" xr:uid="{00000000-0005-0000-0000-0000440D0000}"/>
    <cellStyle name="Currency 3 13 3 2" xfId="2670" xr:uid="{00000000-0005-0000-0000-0000450D0000}"/>
    <cellStyle name="Currency 3 13 4" xfId="12599" xr:uid="{00000000-0005-0000-0000-0000460D0000}"/>
    <cellStyle name="Currency 3 130" xfId="2671" xr:uid="{00000000-0005-0000-0000-0000470D0000}"/>
    <cellStyle name="Currency 3 130 2" xfId="2672" xr:uid="{00000000-0005-0000-0000-0000480D0000}"/>
    <cellStyle name="Currency 3 131" xfId="2673" xr:uid="{00000000-0005-0000-0000-0000490D0000}"/>
    <cellStyle name="Currency 3 131 2" xfId="2674" xr:uid="{00000000-0005-0000-0000-00004A0D0000}"/>
    <cellStyle name="Currency 3 132" xfId="2675" xr:uid="{00000000-0005-0000-0000-00004B0D0000}"/>
    <cellStyle name="Currency 3 132 2" xfId="2676" xr:uid="{00000000-0005-0000-0000-00004C0D0000}"/>
    <cellStyle name="Currency 3 133" xfId="2677" xr:uid="{00000000-0005-0000-0000-00004D0D0000}"/>
    <cellStyle name="Currency 3 133 2" xfId="2678" xr:uid="{00000000-0005-0000-0000-00004E0D0000}"/>
    <cellStyle name="Currency 3 134" xfId="2679" xr:uid="{00000000-0005-0000-0000-00004F0D0000}"/>
    <cellStyle name="Currency 3 134 2" xfId="2680" xr:uid="{00000000-0005-0000-0000-0000500D0000}"/>
    <cellStyle name="Currency 3 135" xfId="2681" xr:uid="{00000000-0005-0000-0000-0000510D0000}"/>
    <cellStyle name="Currency 3 135 2" xfId="2682" xr:uid="{00000000-0005-0000-0000-0000520D0000}"/>
    <cellStyle name="Currency 3 136" xfId="2683" xr:uid="{00000000-0005-0000-0000-0000530D0000}"/>
    <cellStyle name="Currency 3 136 2" xfId="2684" xr:uid="{00000000-0005-0000-0000-0000540D0000}"/>
    <cellStyle name="Currency 3 137" xfId="2685" xr:uid="{00000000-0005-0000-0000-0000550D0000}"/>
    <cellStyle name="Currency 3 138" xfId="2686" xr:uid="{00000000-0005-0000-0000-0000560D0000}"/>
    <cellStyle name="Currency 3 138 2" xfId="2687" xr:uid="{00000000-0005-0000-0000-0000570D0000}"/>
    <cellStyle name="Currency 3 139" xfId="2688" xr:uid="{00000000-0005-0000-0000-0000580D0000}"/>
    <cellStyle name="Currency 3 14" xfId="2689" xr:uid="{00000000-0005-0000-0000-0000590D0000}"/>
    <cellStyle name="Currency 3 14 2" xfId="2690" xr:uid="{00000000-0005-0000-0000-00005A0D0000}"/>
    <cellStyle name="Currency 3 14 2 2" xfId="12600" xr:uid="{00000000-0005-0000-0000-00005B0D0000}"/>
    <cellStyle name="Currency 3 14 3" xfId="2691" xr:uid="{00000000-0005-0000-0000-00005C0D0000}"/>
    <cellStyle name="Currency 3 14 3 2" xfId="2692" xr:uid="{00000000-0005-0000-0000-00005D0D0000}"/>
    <cellStyle name="Currency 3 14 4" xfId="12601" xr:uid="{00000000-0005-0000-0000-00005E0D0000}"/>
    <cellStyle name="Currency 3 15" xfId="2693" xr:uid="{00000000-0005-0000-0000-00005F0D0000}"/>
    <cellStyle name="Currency 3 15 2" xfId="2694" xr:uid="{00000000-0005-0000-0000-0000600D0000}"/>
    <cellStyle name="Currency 3 15 2 2" xfId="12602" xr:uid="{00000000-0005-0000-0000-0000610D0000}"/>
    <cellStyle name="Currency 3 15 3" xfId="2695" xr:uid="{00000000-0005-0000-0000-0000620D0000}"/>
    <cellStyle name="Currency 3 15 3 2" xfId="2696" xr:uid="{00000000-0005-0000-0000-0000630D0000}"/>
    <cellStyle name="Currency 3 15 4" xfId="12603" xr:uid="{00000000-0005-0000-0000-0000640D0000}"/>
    <cellStyle name="Currency 3 16" xfId="2697" xr:uid="{00000000-0005-0000-0000-0000650D0000}"/>
    <cellStyle name="Currency 3 16 2" xfId="2698" xr:uid="{00000000-0005-0000-0000-0000660D0000}"/>
    <cellStyle name="Currency 3 16 2 2" xfId="12604" xr:uid="{00000000-0005-0000-0000-0000670D0000}"/>
    <cellStyle name="Currency 3 16 3" xfId="2699" xr:uid="{00000000-0005-0000-0000-0000680D0000}"/>
    <cellStyle name="Currency 3 16 3 2" xfId="2700" xr:uid="{00000000-0005-0000-0000-0000690D0000}"/>
    <cellStyle name="Currency 3 16 4" xfId="12605" xr:uid="{00000000-0005-0000-0000-00006A0D0000}"/>
    <cellStyle name="Currency 3 17" xfId="2701" xr:uid="{00000000-0005-0000-0000-00006B0D0000}"/>
    <cellStyle name="Currency 3 17 2" xfId="2702" xr:uid="{00000000-0005-0000-0000-00006C0D0000}"/>
    <cellStyle name="Currency 3 17 2 2" xfId="12606" xr:uid="{00000000-0005-0000-0000-00006D0D0000}"/>
    <cellStyle name="Currency 3 17 3" xfId="2703" xr:uid="{00000000-0005-0000-0000-00006E0D0000}"/>
    <cellStyle name="Currency 3 17 3 2" xfId="2704" xr:uid="{00000000-0005-0000-0000-00006F0D0000}"/>
    <cellStyle name="Currency 3 17 4" xfId="12607" xr:uid="{00000000-0005-0000-0000-0000700D0000}"/>
    <cellStyle name="Currency 3 18" xfId="2705" xr:uid="{00000000-0005-0000-0000-0000710D0000}"/>
    <cellStyle name="Currency 3 18 2" xfId="2706" xr:uid="{00000000-0005-0000-0000-0000720D0000}"/>
    <cellStyle name="Currency 3 18 2 2" xfId="12608" xr:uid="{00000000-0005-0000-0000-0000730D0000}"/>
    <cellStyle name="Currency 3 18 3" xfId="2707" xr:uid="{00000000-0005-0000-0000-0000740D0000}"/>
    <cellStyle name="Currency 3 18 3 2" xfId="2708" xr:uid="{00000000-0005-0000-0000-0000750D0000}"/>
    <cellStyle name="Currency 3 18 4" xfId="12609" xr:uid="{00000000-0005-0000-0000-0000760D0000}"/>
    <cellStyle name="Currency 3 19" xfId="2709" xr:uid="{00000000-0005-0000-0000-0000770D0000}"/>
    <cellStyle name="Currency 3 19 2" xfId="2710" xr:uid="{00000000-0005-0000-0000-0000780D0000}"/>
    <cellStyle name="Currency 3 19 2 2" xfId="12610" xr:uid="{00000000-0005-0000-0000-0000790D0000}"/>
    <cellStyle name="Currency 3 19 3" xfId="2711" xr:uid="{00000000-0005-0000-0000-00007A0D0000}"/>
    <cellStyle name="Currency 3 19 4" xfId="2712" xr:uid="{00000000-0005-0000-0000-00007B0D0000}"/>
    <cellStyle name="Currency 3 19 4 2" xfId="2713" xr:uid="{00000000-0005-0000-0000-00007C0D0000}"/>
    <cellStyle name="Currency 3 19 5" xfId="12611" xr:uid="{00000000-0005-0000-0000-00007D0D0000}"/>
    <cellStyle name="Currency 3 2" xfId="2714" xr:uid="{00000000-0005-0000-0000-00007E0D0000}"/>
    <cellStyle name="Currency 3 2 10" xfId="2715" xr:uid="{00000000-0005-0000-0000-00007F0D0000}"/>
    <cellStyle name="Currency 3 2 11" xfId="2716" xr:uid="{00000000-0005-0000-0000-0000800D0000}"/>
    <cellStyle name="Currency 3 2 12" xfId="2717" xr:uid="{00000000-0005-0000-0000-0000810D0000}"/>
    <cellStyle name="Currency 3 2 13" xfId="2718" xr:uid="{00000000-0005-0000-0000-0000820D0000}"/>
    <cellStyle name="Currency 3 2 14" xfId="2719" xr:uid="{00000000-0005-0000-0000-0000830D0000}"/>
    <cellStyle name="Currency 3 2 15" xfId="2720" xr:uid="{00000000-0005-0000-0000-0000840D0000}"/>
    <cellStyle name="Currency 3 2 15 2" xfId="2721" xr:uid="{00000000-0005-0000-0000-0000850D0000}"/>
    <cellStyle name="Currency 3 2 16" xfId="2722" xr:uid="{00000000-0005-0000-0000-0000860D0000}"/>
    <cellStyle name="Currency 3 2 17" xfId="2723" xr:uid="{00000000-0005-0000-0000-0000870D0000}"/>
    <cellStyle name="Currency 3 2 18" xfId="2724" xr:uid="{00000000-0005-0000-0000-0000880D0000}"/>
    <cellStyle name="Currency 3 2 18 2" xfId="12612" xr:uid="{00000000-0005-0000-0000-0000890D0000}"/>
    <cellStyle name="Currency 3 2 19" xfId="2725" xr:uid="{00000000-0005-0000-0000-00008A0D0000}"/>
    <cellStyle name="Currency 3 2 2" xfId="2726" xr:uid="{00000000-0005-0000-0000-00008B0D0000}"/>
    <cellStyle name="Currency 3 2 2 10" xfId="2727" xr:uid="{00000000-0005-0000-0000-00008C0D0000}"/>
    <cellStyle name="Currency 3 2 2 11" xfId="2728" xr:uid="{00000000-0005-0000-0000-00008D0D0000}"/>
    <cellStyle name="Currency 3 2 2 12" xfId="2729" xr:uid="{00000000-0005-0000-0000-00008E0D0000}"/>
    <cellStyle name="Currency 3 2 2 13" xfId="2730" xr:uid="{00000000-0005-0000-0000-00008F0D0000}"/>
    <cellStyle name="Currency 3 2 2 14" xfId="2731" xr:uid="{00000000-0005-0000-0000-0000900D0000}"/>
    <cellStyle name="Currency 3 2 2 15" xfId="2732" xr:uid="{00000000-0005-0000-0000-0000910D0000}"/>
    <cellStyle name="Currency 3 2 2 16" xfId="2733" xr:uid="{00000000-0005-0000-0000-0000920D0000}"/>
    <cellStyle name="Currency 3 2 2 17" xfId="2734" xr:uid="{00000000-0005-0000-0000-0000930D0000}"/>
    <cellStyle name="Currency 3 2 2 18" xfId="2735" xr:uid="{00000000-0005-0000-0000-0000940D0000}"/>
    <cellStyle name="Currency 3 2 2 18 2" xfId="2736" xr:uid="{00000000-0005-0000-0000-0000950D0000}"/>
    <cellStyle name="Currency 3 2 2 18 3" xfId="12613" xr:uid="{00000000-0005-0000-0000-0000960D0000}"/>
    <cellStyle name="Currency 3 2 2 2" xfId="2737" xr:uid="{00000000-0005-0000-0000-0000970D0000}"/>
    <cellStyle name="Currency 3 2 2 2 10" xfId="2738" xr:uid="{00000000-0005-0000-0000-0000980D0000}"/>
    <cellStyle name="Currency 3 2 2 2 11" xfId="2739" xr:uid="{00000000-0005-0000-0000-0000990D0000}"/>
    <cellStyle name="Currency 3 2 2 2 12" xfId="2740" xr:uid="{00000000-0005-0000-0000-00009A0D0000}"/>
    <cellStyle name="Currency 3 2 2 2 13" xfId="2741" xr:uid="{00000000-0005-0000-0000-00009B0D0000}"/>
    <cellStyle name="Currency 3 2 2 2 14" xfId="2742" xr:uid="{00000000-0005-0000-0000-00009C0D0000}"/>
    <cellStyle name="Currency 3 2 2 2 15" xfId="2743" xr:uid="{00000000-0005-0000-0000-00009D0D0000}"/>
    <cellStyle name="Currency 3 2 2 2 16" xfId="2744" xr:uid="{00000000-0005-0000-0000-00009E0D0000}"/>
    <cellStyle name="Currency 3 2 2 2 17" xfId="2745" xr:uid="{00000000-0005-0000-0000-00009F0D0000}"/>
    <cellStyle name="Currency 3 2 2 2 18" xfId="2746" xr:uid="{00000000-0005-0000-0000-0000A00D0000}"/>
    <cellStyle name="Currency 3 2 2 2 18 2" xfId="2747" xr:uid="{00000000-0005-0000-0000-0000A10D0000}"/>
    <cellStyle name="Currency 3 2 2 2 2" xfId="2748" xr:uid="{00000000-0005-0000-0000-0000A20D0000}"/>
    <cellStyle name="Currency 3 2 2 2 2 2" xfId="2749" xr:uid="{00000000-0005-0000-0000-0000A30D0000}"/>
    <cellStyle name="Currency 3 2 2 2 2 2 2" xfId="2750" xr:uid="{00000000-0005-0000-0000-0000A40D0000}"/>
    <cellStyle name="Currency 3 2 2 2 2 2 3" xfId="2751" xr:uid="{00000000-0005-0000-0000-0000A50D0000}"/>
    <cellStyle name="Currency 3 2 2 2 2 2 4" xfId="2752" xr:uid="{00000000-0005-0000-0000-0000A60D0000}"/>
    <cellStyle name="Currency 3 2 2 2 2 2 5" xfId="2753" xr:uid="{00000000-0005-0000-0000-0000A70D0000}"/>
    <cellStyle name="Currency 3 2 2 2 2 3" xfId="2754" xr:uid="{00000000-0005-0000-0000-0000A80D0000}"/>
    <cellStyle name="Currency 3 2 2 2 2 4" xfId="2755" xr:uid="{00000000-0005-0000-0000-0000A90D0000}"/>
    <cellStyle name="Currency 3 2 2 2 2 5" xfId="2756" xr:uid="{00000000-0005-0000-0000-0000AA0D0000}"/>
    <cellStyle name="Currency 3 2 2 2 2 6" xfId="2757" xr:uid="{00000000-0005-0000-0000-0000AB0D0000}"/>
    <cellStyle name="Currency 3 2 2 2 2 6 2" xfId="2758" xr:uid="{00000000-0005-0000-0000-0000AC0D0000}"/>
    <cellStyle name="Currency 3 2 2 2 3" xfId="2759" xr:uid="{00000000-0005-0000-0000-0000AD0D0000}"/>
    <cellStyle name="Currency 3 2 2 2 4" xfId="2760" xr:uid="{00000000-0005-0000-0000-0000AE0D0000}"/>
    <cellStyle name="Currency 3 2 2 2 5" xfId="2761" xr:uid="{00000000-0005-0000-0000-0000AF0D0000}"/>
    <cellStyle name="Currency 3 2 2 2 6" xfId="2762" xr:uid="{00000000-0005-0000-0000-0000B00D0000}"/>
    <cellStyle name="Currency 3 2 2 2 7" xfId="2763" xr:uid="{00000000-0005-0000-0000-0000B10D0000}"/>
    <cellStyle name="Currency 3 2 2 2 8" xfId="2764" xr:uid="{00000000-0005-0000-0000-0000B20D0000}"/>
    <cellStyle name="Currency 3 2 2 2 9" xfId="2765" xr:uid="{00000000-0005-0000-0000-0000B30D0000}"/>
    <cellStyle name="Currency 3 2 2 3" xfId="2766" xr:uid="{00000000-0005-0000-0000-0000B40D0000}"/>
    <cellStyle name="Currency 3 2 2 3 2" xfId="2767" xr:uid="{00000000-0005-0000-0000-0000B50D0000}"/>
    <cellStyle name="Currency 3 2 2 3 2 2" xfId="2768" xr:uid="{00000000-0005-0000-0000-0000B60D0000}"/>
    <cellStyle name="Currency 3 2 2 4" xfId="2769" xr:uid="{00000000-0005-0000-0000-0000B70D0000}"/>
    <cellStyle name="Currency 3 2 2 4 2" xfId="2770" xr:uid="{00000000-0005-0000-0000-0000B80D0000}"/>
    <cellStyle name="Currency 3 2 2 4 2 2" xfId="2771" xr:uid="{00000000-0005-0000-0000-0000B90D0000}"/>
    <cellStyle name="Currency 3 2 2 5" xfId="2772" xr:uid="{00000000-0005-0000-0000-0000BA0D0000}"/>
    <cellStyle name="Currency 3 2 2 5 2" xfId="2773" xr:uid="{00000000-0005-0000-0000-0000BB0D0000}"/>
    <cellStyle name="Currency 3 2 2 5 2 2" xfId="2774" xr:uid="{00000000-0005-0000-0000-0000BC0D0000}"/>
    <cellStyle name="Currency 3 2 2 6" xfId="2775" xr:uid="{00000000-0005-0000-0000-0000BD0D0000}"/>
    <cellStyle name="Currency 3 2 2 6 2" xfId="2776" xr:uid="{00000000-0005-0000-0000-0000BE0D0000}"/>
    <cellStyle name="Currency 3 2 2 6 2 2" xfId="2777" xr:uid="{00000000-0005-0000-0000-0000BF0D0000}"/>
    <cellStyle name="Currency 3 2 2 7" xfId="2778" xr:uid="{00000000-0005-0000-0000-0000C00D0000}"/>
    <cellStyle name="Currency 3 2 2 7 2" xfId="2779" xr:uid="{00000000-0005-0000-0000-0000C10D0000}"/>
    <cellStyle name="Currency 3 2 2 7 2 2" xfId="2780" xr:uid="{00000000-0005-0000-0000-0000C20D0000}"/>
    <cellStyle name="Currency 3 2 2 8" xfId="2781" xr:uid="{00000000-0005-0000-0000-0000C30D0000}"/>
    <cellStyle name="Currency 3 2 2 8 2" xfId="2782" xr:uid="{00000000-0005-0000-0000-0000C40D0000}"/>
    <cellStyle name="Currency 3 2 2 8 2 2" xfId="2783" xr:uid="{00000000-0005-0000-0000-0000C50D0000}"/>
    <cellStyle name="Currency 3 2 2 9" xfId="2784" xr:uid="{00000000-0005-0000-0000-0000C60D0000}"/>
    <cellStyle name="Currency 3 2 2 9 2" xfId="2785" xr:uid="{00000000-0005-0000-0000-0000C70D0000}"/>
    <cellStyle name="Currency 3 2 2 9 2 2" xfId="2786" xr:uid="{00000000-0005-0000-0000-0000C80D0000}"/>
    <cellStyle name="Currency 3 2 20" xfId="2787" xr:uid="{00000000-0005-0000-0000-0000C90D0000}"/>
    <cellStyle name="Currency 3 2 21" xfId="2788" xr:uid="{00000000-0005-0000-0000-0000CA0D0000}"/>
    <cellStyle name="Currency 3 2 21 2" xfId="2789" xr:uid="{00000000-0005-0000-0000-0000CB0D0000}"/>
    <cellStyle name="Currency 3 2 3" xfId="2790" xr:uid="{00000000-0005-0000-0000-0000CC0D0000}"/>
    <cellStyle name="Currency 3 2 3 2" xfId="2791" xr:uid="{00000000-0005-0000-0000-0000CD0D0000}"/>
    <cellStyle name="Currency 3 2 3 2 2" xfId="2792" xr:uid="{00000000-0005-0000-0000-0000CE0D0000}"/>
    <cellStyle name="Currency 3 2 3 2 3" xfId="12614" xr:uid="{00000000-0005-0000-0000-0000CF0D0000}"/>
    <cellStyle name="Currency 3 2 4" xfId="2793" xr:uid="{00000000-0005-0000-0000-0000D00D0000}"/>
    <cellStyle name="Currency 3 2 4 2" xfId="2794" xr:uid="{00000000-0005-0000-0000-0000D10D0000}"/>
    <cellStyle name="Currency 3 2 4 2 2" xfId="2795" xr:uid="{00000000-0005-0000-0000-0000D20D0000}"/>
    <cellStyle name="Currency 3 2 4 2 3" xfId="12615" xr:uid="{00000000-0005-0000-0000-0000D30D0000}"/>
    <cellStyle name="Currency 3 2 5" xfId="2796" xr:uid="{00000000-0005-0000-0000-0000D40D0000}"/>
    <cellStyle name="Currency 3 2 5 2" xfId="2797" xr:uid="{00000000-0005-0000-0000-0000D50D0000}"/>
    <cellStyle name="Currency 3 2 5 2 2" xfId="2798" xr:uid="{00000000-0005-0000-0000-0000D60D0000}"/>
    <cellStyle name="Currency 3 2 5 2 3" xfId="12616" xr:uid="{00000000-0005-0000-0000-0000D70D0000}"/>
    <cellStyle name="Currency 3 2 6" xfId="2799" xr:uid="{00000000-0005-0000-0000-0000D80D0000}"/>
    <cellStyle name="Currency 3 2 6 2" xfId="2800" xr:uid="{00000000-0005-0000-0000-0000D90D0000}"/>
    <cellStyle name="Currency 3 2 6 2 2" xfId="2801" xr:uid="{00000000-0005-0000-0000-0000DA0D0000}"/>
    <cellStyle name="Currency 3 2 6 2 3" xfId="12617" xr:uid="{00000000-0005-0000-0000-0000DB0D0000}"/>
    <cellStyle name="Currency 3 2 7" xfId="2802" xr:uid="{00000000-0005-0000-0000-0000DC0D0000}"/>
    <cellStyle name="Currency 3 2 7 2" xfId="2803" xr:uid="{00000000-0005-0000-0000-0000DD0D0000}"/>
    <cellStyle name="Currency 3 2 7 2 2" xfId="2804" xr:uid="{00000000-0005-0000-0000-0000DE0D0000}"/>
    <cellStyle name="Currency 3 2 7 2 3" xfId="12618" xr:uid="{00000000-0005-0000-0000-0000DF0D0000}"/>
    <cellStyle name="Currency 3 2 8" xfId="2805" xr:uid="{00000000-0005-0000-0000-0000E00D0000}"/>
    <cellStyle name="Currency 3 2 8 2" xfId="2806" xr:uid="{00000000-0005-0000-0000-0000E10D0000}"/>
    <cellStyle name="Currency 3 2 8 2 2" xfId="2807" xr:uid="{00000000-0005-0000-0000-0000E20D0000}"/>
    <cellStyle name="Currency 3 2 8 2 3" xfId="12619" xr:uid="{00000000-0005-0000-0000-0000E30D0000}"/>
    <cellStyle name="Currency 3 2 9" xfId="2808" xr:uid="{00000000-0005-0000-0000-0000E40D0000}"/>
    <cellStyle name="Currency 3 2 9 2" xfId="2809" xr:uid="{00000000-0005-0000-0000-0000E50D0000}"/>
    <cellStyle name="Currency 3 2 9 2 2" xfId="2810" xr:uid="{00000000-0005-0000-0000-0000E60D0000}"/>
    <cellStyle name="Currency 3 2 9 2 3" xfId="12620" xr:uid="{00000000-0005-0000-0000-0000E70D0000}"/>
    <cellStyle name="Currency 3 20" xfId="2811" xr:uid="{00000000-0005-0000-0000-0000E80D0000}"/>
    <cellStyle name="Currency 3 20 2" xfId="2812" xr:uid="{00000000-0005-0000-0000-0000E90D0000}"/>
    <cellStyle name="Currency 3 20 2 2" xfId="2813" xr:uid="{00000000-0005-0000-0000-0000EA0D0000}"/>
    <cellStyle name="Currency 3 20 3" xfId="12621" xr:uid="{00000000-0005-0000-0000-0000EB0D0000}"/>
    <cellStyle name="Currency 3 21" xfId="2814" xr:uid="{00000000-0005-0000-0000-0000EC0D0000}"/>
    <cellStyle name="Currency 3 21 2" xfId="2815" xr:uid="{00000000-0005-0000-0000-0000ED0D0000}"/>
    <cellStyle name="Currency 3 21 3" xfId="12622" xr:uid="{00000000-0005-0000-0000-0000EE0D0000}"/>
    <cellStyle name="Currency 3 22" xfId="2816" xr:uid="{00000000-0005-0000-0000-0000EF0D0000}"/>
    <cellStyle name="Currency 3 22 2" xfId="2817" xr:uid="{00000000-0005-0000-0000-0000F00D0000}"/>
    <cellStyle name="Currency 3 22 3" xfId="12623" xr:uid="{00000000-0005-0000-0000-0000F10D0000}"/>
    <cellStyle name="Currency 3 23" xfId="2818" xr:uid="{00000000-0005-0000-0000-0000F20D0000}"/>
    <cellStyle name="Currency 3 23 2" xfId="2819" xr:uid="{00000000-0005-0000-0000-0000F30D0000}"/>
    <cellStyle name="Currency 3 23 3" xfId="12624" xr:uid="{00000000-0005-0000-0000-0000F40D0000}"/>
    <cellStyle name="Currency 3 24" xfId="2820" xr:uid="{00000000-0005-0000-0000-0000F50D0000}"/>
    <cellStyle name="Currency 3 24 2" xfId="2821" xr:uid="{00000000-0005-0000-0000-0000F60D0000}"/>
    <cellStyle name="Currency 3 24 3" xfId="12625" xr:uid="{00000000-0005-0000-0000-0000F70D0000}"/>
    <cellStyle name="Currency 3 25" xfId="2822" xr:uid="{00000000-0005-0000-0000-0000F80D0000}"/>
    <cellStyle name="Currency 3 25 2" xfId="2823" xr:uid="{00000000-0005-0000-0000-0000F90D0000}"/>
    <cellStyle name="Currency 3 25 3" xfId="12626" xr:uid="{00000000-0005-0000-0000-0000FA0D0000}"/>
    <cellStyle name="Currency 3 26" xfId="2824" xr:uid="{00000000-0005-0000-0000-0000FB0D0000}"/>
    <cellStyle name="Currency 3 26 2" xfId="2825" xr:uid="{00000000-0005-0000-0000-0000FC0D0000}"/>
    <cellStyle name="Currency 3 26 3" xfId="12627" xr:uid="{00000000-0005-0000-0000-0000FD0D0000}"/>
    <cellStyle name="Currency 3 27" xfId="2826" xr:uid="{00000000-0005-0000-0000-0000FE0D0000}"/>
    <cellStyle name="Currency 3 27 2" xfId="2827" xr:uid="{00000000-0005-0000-0000-0000FF0D0000}"/>
    <cellStyle name="Currency 3 27 3" xfId="12628" xr:uid="{00000000-0005-0000-0000-0000000E0000}"/>
    <cellStyle name="Currency 3 28" xfId="2828" xr:uid="{00000000-0005-0000-0000-0000010E0000}"/>
    <cellStyle name="Currency 3 28 2" xfId="2829" xr:uid="{00000000-0005-0000-0000-0000020E0000}"/>
    <cellStyle name="Currency 3 28 3" xfId="12629" xr:uid="{00000000-0005-0000-0000-0000030E0000}"/>
    <cellStyle name="Currency 3 29" xfId="2830" xr:uid="{00000000-0005-0000-0000-0000040E0000}"/>
    <cellStyle name="Currency 3 29 2" xfId="2831" xr:uid="{00000000-0005-0000-0000-0000050E0000}"/>
    <cellStyle name="Currency 3 29 3" xfId="12630" xr:uid="{00000000-0005-0000-0000-0000060E0000}"/>
    <cellStyle name="Currency 3 3" xfId="2832" xr:uid="{00000000-0005-0000-0000-0000070E0000}"/>
    <cellStyle name="Currency 3 3 10" xfId="2833" xr:uid="{00000000-0005-0000-0000-0000080E0000}"/>
    <cellStyle name="Currency 3 3 10 2" xfId="2834" xr:uid="{00000000-0005-0000-0000-0000090E0000}"/>
    <cellStyle name="Currency 3 3 11" xfId="2835" xr:uid="{00000000-0005-0000-0000-00000A0E0000}"/>
    <cellStyle name="Currency 3 3 11 2" xfId="2836" xr:uid="{00000000-0005-0000-0000-00000B0E0000}"/>
    <cellStyle name="Currency 3 3 12" xfId="2837" xr:uid="{00000000-0005-0000-0000-00000C0E0000}"/>
    <cellStyle name="Currency 3 3 13" xfId="2838" xr:uid="{00000000-0005-0000-0000-00000D0E0000}"/>
    <cellStyle name="Currency 3 3 14" xfId="2839" xr:uid="{00000000-0005-0000-0000-00000E0E0000}"/>
    <cellStyle name="Currency 3 3 14 2" xfId="2840" xr:uid="{00000000-0005-0000-0000-00000F0E0000}"/>
    <cellStyle name="Currency 3 3 15" xfId="2841" xr:uid="{00000000-0005-0000-0000-0000100E0000}"/>
    <cellStyle name="Currency 3 3 15 2" xfId="2842" xr:uid="{00000000-0005-0000-0000-0000110E0000}"/>
    <cellStyle name="Currency 3 3 16" xfId="12631" xr:uid="{00000000-0005-0000-0000-0000120E0000}"/>
    <cellStyle name="Currency 3 3 17" xfId="12632" xr:uid="{00000000-0005-0000-0000-0000130E0000}"/>
    <cellStyle name="Currency 3 3 2" xfId="2843" xr:uid="{00000000-0005-0000-0000-0000140E0000}"/>
    <cellStyle name="Currency 3 3 2 10" xfId="2844" xr:uid="{00000000-0005-0000-0000-0000150E0000}"/>
    <cellStyle name="Currency 3 3 2 10 2" xfId="2845" xr:uid="{00000000-0005-0000-0000-0000160E0000}"/>
    <cellStyle name="Currency 3 3 2 10 2 2" xfId="2846" xr:uid="{00000000-0005-0000-0000-0000170E0000}"/>
    <cellStyle name="Currency 3 3 2 10 3" xfId="2847" xr:uid="{00000000-0005-0000-0000-0000180E0000}"/>
    <cellStyle name="Currency 3 3 2 10 4" xfId="12633" xr:uid="{00000000-0005-0000-0000-0000190E0000}"/>
    <cellStyle name="Currency 3 3 2 10 5" xfId="12634" xr:uid="{00000000-0005-0000-0000-00001A0E0000}"/>
    <cellStyle name="Currency 3 3 2 11" xfId="2848" xr:uid="{00000000-0005-0000-0000-00001B0E0000}"/>
    <cellStyle name="Currency 3 3 2 11 2" xfId="2849" xr:uid="{00000000-0005-0000-0000-00001C0E0000}"/>
    <cellStyle name="Currency 3 3 2 11 2 2" xfId="2850" xr:uid="{00000000-0005-0000-0000-00001D0E0000}"/>
    <cellStyle name="Currency 3 3 2 11 3" xfId="2851" xr:uid="{00000000-0005-0000-0000-00001E0E0000}"/>
    <cellStyle name="Currency 3 3 2 11 4" xfId="12635" xr:uid="{00000000-0005-0000-0000-00001F0E0000}"/>
    <cellStyle name="Currency 3 3 2 11 5" xfId="12636" xr:uid="{00000000-0005-0000-0000-0000200E0000}"/>
    <cellStyle name="Currency 3 3 2 12" xfId="2852" xr:uid="{00000000-0005-0000-0000-0000210E0000}"/>
    <cellStyle name="Currency 3 3 2 12 2" xfId="2853" xr:uid="{00000000-0005-0000-0000-0000220E0000}"/>
    <cellStyle name="Currency 3 3 2 12 2 2" xfId="12637" xr:uid="{00000000-0005-0000-0000-0000230E0000}"/>
    <cellStyle name="Currency 3 3 2 12 3" xfId="12638" xr:uid="{00000000-0005-0000-0000-0000240E0000}"/>
    <cellStyle name="Currency 3 3 2 12 4" xfId="12639" xr:uid="{00000000-0005-0000-0000-0000250E0000}"/>
    <cellStyle name="Currency 3 3 2 13" xfId="2854" xr:uid="{00000000-0005-0000-0000-0000260E0000}"/>
    <cellStyle name="Currency 3 3 2 13 2" xfId="2855" xr:uid="{00000000-0005-0000-0000-0000270E0000}"/>
    <cellStyle name="Currency 3 3 2 13 2 2" xfId="12640" xr:uid="{00000000-0005-0000-0000-0000280E0000}"/>
    <cellStyle name="Currency 3 3 2 13 3" xfId="12641" xr:uid="{00000000-0005-0000-0000-0000290E0000}"/>
    <cellStyle name="Currency 3 3 2 13 4" xfId="12642" xr:uid="{00000000-0005-0000-0000-00002A0E0000}"/>
    <cellStyle name="Currency 3 3 2 14" xfId="2856" xr:uid="{00000000-0005-0000-0000-00002B0E0000}"/>
    <cellStyle name="Currency 3 3 2 15" xfId="2857" xr:uid="{00000000-0005-0000-0000-00002C0E0000}"/>
    <cellStyle name="Currency 3 3 2 2" xfId="2858" xr:uid="{00000000-0005-0000-0000-00002D0E0000}"/>
    <cellStyle name="Currency 3 3 2 2 2" xfId="2859" xr:uid="{00000000-0005-0000-0000-00002E0E0000}"/>
    <cellStyle name="Currency 3 3 2 2 2 2" xfId="2860" xr:uid="{00000000-0005-0000-0000-00002F0E0000}"/>
    <cellStyle name="Currency 3 3 2 2 2 3" xfId="12643" xr:uid="{00000000-0005-0000-0000-0000300E0000}"/>
    <cellStyle name="Currency 3 3 2 2 3" xfId="2861" xr:uid="{00000000-0005-0000-0000-0000310E0000}"/>
    <cellStyle name="Currency 3 3 2 2 4" xfId="12644" xr:uid="{00000000-0005-0000-0000-0000320E0000}"/>
    <cellStyle name="Currency 3 3 2 2 5" xfId="12645" xr:uid="{00000000-0005-0000-0000-0000330E0000}"/>
    <cellStyle name="Currency 3 3 2 3" xfId="2862" xr:uid="{00000000-0005-0000-0000-0000340E0000}"/>
    <cellStyle name="Currency 3 3 2 3 2" xfId="2863" xr:uid="{00000000-0005-0000-0000-0000350E0000}"/>
    <cellStyle name="Currency 3 3 2 3 2 2" xfId="2864" xr:uid="{00000000-0005-0000-0000-0000360E0000}"/>
    <cellStyle name="Currency 3 3 2 3 3" xfId="2865" xr:uid="{00000000-0005-0000-0000-0000370E0000}"/>
    <cellStyle name="Currency 3 3 2 3 4" xfId="12646" xr:uid="{00000000-0005-0000-0000-0000380E0000}"/>
    <cellStyle name="Currency 3 3 2 3 5" xfId="12647" xr:uid="{00000000-0005-0000-0000-0000390E0000}"/>
    <cellStyle name="Currency 3 3 2 4" xfId="2866" xr:uid="{00000000-0005-0000-0000-00003A0E0000}"/>
    <cellStyle name="Currency 3 3 2 4 2" xfId="2867" xr:uid="{00000000-0005-0000-0000-00003B0E0000}"/>
    <cellStyle name="Currency 3 3 2 4 2 2" xfId="2868" xr:uid="{00000000-0005-0000-0000-00003C0E0000}"/>
    <cellStyle name="Currency 3 3 2 4 3" xfId="2869" xr:uid="{00000000-0005-0000-0000-00003D0E0000}"/>
    <cellStyle name="Currency 3 3 2 4 4" xfId="12648" xr:uid="{00000000-0005-0000-0000-00003E0E0000}"/>
    <cellStyle name="Currency 3 3 2 4 5" xfId="12649" xr:uid="{00000000-0005-0000-0000-00003F0E0000}"/>
    <cellStyle name="Currency 3 3 2 5" xfId="2870" xr:uid="{00000000-0005-0000-0000-0000400E0000}"/>
    <cellStyle name="Currency 3 3 2 5 2" xfId="2871" xr:uid="{00000000-0005-0000-0000-0000410E0000}"/>
    <cellStyle name="Currency 3 3 2 5 2 2" xfId="2872" xr:uid="{00000000-0005-0000-0000-0000420E0000}"/>
    <cellStyle name="Currency 3 3 2 5 3" xfId="2873" xr:uid="{00000000-0005-0000-0000-0000430E0000}"/>
    <cellStyle name="Currency 3 3 2 5 4" xfId="12650" xr:uid="{00000000-0005-0000-0000-0000440E0000}"/>
    <cellStyle name="Currency 3 3 2 5 5" xfId="12651" xr:uid="{00000000-0005-0000-0000-0000450E0000}"/>
    <cellStyle name="Currency 3 3 2 6" xfId="2874" xr:uid="{00000000-0005-0000-0000-0000460E0000}"/>
    <cellStyle name="Currency 3 3 2 6 2" xfId="2875" xr:uid="{00000000-0005-0000-0000-0000470E0000}"/>
    <cellStyle name="Currency 3 3 2 6 2 2" xfId="2876" xr:uid="{00000000-0005-0000-0000-0000480E0000}"/>
    <cellStyle name="Currency 3 3 2 6 3" xfId="2877" xr:uid="{00000000-0005-0000-0000-0000490E0000}"/>
    <cellStyle name="Currency 3 3 2 6 4" xfId="12652" xr:uid="{00000000-0005-0000-0000-00004A0E0000}"/>
    <cellStyle name="Currency 3 3 2 6 5" xfId="12653" xr:uid="{00000000-0005-0000-0000-00004B0E0000}"/>
    <cellStyle name="Currency 3 3 2 7" xfId="2878" xr:uid="{00000000-0005-0000-0000-00004C0E0000}"/>
    <cellStyle name="Currency 3 3 2 7 2" xfId="2879" xr:uid="{00000000-0005-0000-0000-00004D0E0000}"/>
    <cellStyle name="Currency 3 3 2 7 2 2" xfId="2880" xr:uid="{00000000-0005-0000-0000-00004E0E0000}"/>
    <cellStyle name="Currency 3 3 2 7 3" xfId="2881" xr:uid="{00000000-0005-0000-0000-00004F0E0000}"/>
    <cellStyle name="Currency 3 3 2 7 4" xfId="12654" xr:uid="{00000000-0005-0000-0000-0000500E0000}"/>
    <cellStyle name="Currency 3 3 2 7 5" xfId="12655" xr:uid="{00000000-0005-0000-0000-0000510E0000}"/>
    <cellStyle name="Currency 3 3 2 8" xfId="2882" xr:uid="{00000000-0005-0000-0000-0000520E0000}"/>
    <cellStyle name="Currency 3 3 2 8 2" xfId="2883" xr:uid="{00000000-0005-0000-0000-0000530E0000}"/>
    <cellStyle name="Currency 3 3 2 8 2 2" xfId="2884" xr:uid="{00000000-0005-0000-0000-0000540E0000}"/>
    <cellStyle name="Currency 3 3 2 8 3" xfId="2885" xr:uid="{00000000-0005-0000-0000-0000550E0000}"/>
    <cellStyle name="Currency 3 3 2 8 4" xfId="12656" xr:uid="{00000000-0005-0000-0000-0000560E0000}"/>
    <cellStyle name="Currency 3 3 2 8 5" xfId="12657" xr:uid="{00000000-0005-0000-0000-0000570E0000}"/>
    <cellStyle name="Currency 3 3 2 9" xfId="2886" xr:uid="{00000000-0005-0000-0000-0000580E0000}"/>
    <cellStyle name="Currency 3 3 2 9 2" xfId="2887" xr:uid="{00000000-0005-0000-0000-0000590E0000}"/>
    <cellStyle name="Currency 3 3 2 9 2 2" xfId="2888" xr:uid="{00000000-0005-0000-0000-00005A0E0000}"/>
    <cellStyle name="Currency 3 3 2 9 3" xfId="2889" xr:uid="{00000000-0005-0000-0000-00005B0E0000}"/>
    <cellStyle name="Currency 3 3 2 9 4" xfId="12658" xr:uid="{00000000-0005-0000-0000-00005C0E0000}"/>
    <cellStyle name="Currency 3 3 2 9 5" xfId="12659" xr:uid="{00000000-0005-0000-0000-00005D0E0000}"/>
    <cellStyle name="Currency 3 3 3" xfId="2890" xr:uid="{00000000-0005-0000-0000-00005E0E0000}"/>
    <cellStyle name="Currency 3 3 3 2" xfId="2891" xr:uid="{00000000-0005-0000-0000-00005F0E0000}"/>
    <cellStyle name="Currency 3 3 3 3" xfId="2892" xr:uid="{00000000-0005-0000-0000-0000600E0000}"/>
    <cellStyle name="Currency 3 3 3 3 2" xfId="2893" xr:uid="{00000000-0005-0000-0000-0000610E0000}"/>
    <cellStyle name="Currency 3 3 4" xfId="2894" xr:uid="{00000000-0005-0000-0000-0000620E0000}"/>
    <cellStyle name="Currency 3 3 4 2" xfId="2895" xr:uid="{00000000-0005-0000-0000-0000630E0000}"/>
    <cellStyle name="Currency 3 3 4 3" xfId="2896" xr:uid="{00000000-0005-0000-0000-0000640E0000}"/>
    <cellStyle name="Currency 3 3 4 3 2" xfId="2897" xr:uid="{00000000-0005-0000-0000-0000650E0000}"/>
    <cellStyle name="Currency 3 3 5" xfId="2898" xr:uid="{00000000-0005-0000-0000-0000660E0000}"/>
    <cellStyle name="Currency 3 3 5 2" xfId="2899" xr:uid="{00000000-0005-0000-0000-0000670E0000}"/>
    <cellStyle name="Currency 3 3 5 3" xfId="2900" xr:uid="{00000000-0005-0000-0000-0000680E0000}"/>
    <cellStyle name="Currency 3 3 5 3 2" xfId="2901" xr:uid="{00000000-0005-0000-0000-0000690E0000}"/>
    <cellStyle name="Currency 3 3 6" xfId="2902" xr:uid="{00000000-0005-0000-0000-00006A0E0000}"/>
    <cellStyle name="Currency 3 3 6 2" xfId="2903" xr:uid="{00000000-0005-0000-0000-00006B0E0000}"/>
    <cellStyle name="Currency 3 3 6 3" xfId="2904" xr:uid="{00000000-0005-0000-0000-00006C0E0000}"/>
    <cellStyle name="Currency 3 3 6 3 2" xfId="2905" xr:uid="{00000000-0005-0000-0000-00006D0E0000}"/>
    <cellStyle name="Currency 3 3 7" xfId="2906" xr:uid="{00000000-0005-0000-0000-00006E0E0000}"/>
    <cellStyle name="Currency 3 3 7 2" xfId="2907" xr:uid="{00000000-0005-0000-0000-00006F0E0000}"/>
    <cellStyle name="Currency 3 3 7 3" xfId="2908" xr:uid="{00000000-0005-0000-0000-0000700E0000}"/>
    <cellStyle name="Currency 3 3 7 3 2" xfId="2909" xr:uid="{00000000-0005-0000-0000-0000710E0000}"/>
    <cellStyle name="Currency 3 3 8" xfId="2910" xr:uid="{00000000-0005-0000-0000-0000720E0000}"/>
    <cellStyle name="Currency 3 3 8 2" xfId="2911" xr:uid="{00000000-0005-0000-0000-0000730E0000}"/>
    <cellStyle name="Currency 3 3 8 3" xfId="2912" xr:uid="{00000000-0005-0000-0000-0000740E0000}"/>
    <cellStyle name="Currency 3 3 8 3 2" xfId="2913" xr:uid="{00000000-0005-0000-0000-0000750E0000}"/>
    <cellStyle name="Currency 3 3 9" xfId="2914" xr:uid="{00000000-0005-0000-0000-0000760E0000}"/>
    <cellStyle name="Currency 3 3 9 2" xfId="2915" xr:uid="{00000000-0005-0000-0000-0000770E0000}"/>
    <cellStyle name="Currency 3 30" xfId="2916" xr:uid="{00000000-0005-0000-0000-0000780E0000}"/>
    <cellStyle name="Currency 3 30 2" xfId="2917" xr:uid="{00000000-0005-0000-0000-0000790E0000}"/>
    <cellStyle name="Currency 3 30 3" xfId="12660" xr:uid="{00000000-0005-0000-0000-00007A0E0000}"/>
    <cellStyle name="Currency 3 31" xfId="2918" xr:uid="{00000000-0005-0000-0000-00007B0E0000}"/>
    <cellStyle name="Currency 3 31 2" xfId="2919" xr:uid="{00000000-0005-0000-0000-00007C0E0000}"/>
    <cellStyle name="Currency 3 31 3" xfId="12661" xr:uid="{00000000-0005-0000-0000-00007D0E0000}"/>
    <cellStyle name="Currency 3 32" xfId="2920" xr:uid="{00000000-0005-0000-0000-00007E0E0000}"/>
    <cellStyle name="Currency 3 32 2" xfId="2921" xr:uid="{00000000-0005-0000-0000-00007F0E0000}"/>
    <cellStyle name="Currency 3 32 3" xfId="12662" xr:uid="{00000000-0005-0000-0000-0000800E0000}"/>
    <cellStyle name="Currency 3 33" xfId="2922" xr:uid="{00000000-0005-0000-0000-0000810E0000}"/>
    <cellStyle name="Currency 3 33 2" xfId="2923" xr:uid="{00000000-0005-0000-0000-0000820E0000}"/>
    <cellStyle name="Currency 3 33 3" xfId="12663" xr:uid="{00000000-0005-0000-0000-0000830E0000}"/>
    <cellStyle name="Currency 3 34" xfId="2924" xr:uid="{00000000-0005-0000-0000-0000840E0000}"/>
    <cellStyle name="Currency 3 34 2" xfId="2925" xr:uid="{00000000-0005-0000-0000-0000850E0000}"/>
    <cellStyle name="Currency 3 34 3" xfId="12664" xr:uid="{00000000-0005-0000-0000-0000860E0000}"/>
    <cellStyle name="Currency 3 35" xfId="2926" xr:uid="{00000000-0005-0000-0000-0000870E0000}"/>
    <cellStyle name="Currency 3 35 2" xfId="2927" xr:uid="{00000000-0005-0000-0000-0000880E0000}"/>
    <cellStyle name="Currency 3 35 3" xfId="12665" xr:uid="{00000000-0005-0000-0000-0000890E0000}"/>
    <cellStyle name="Currency 3 36" xfId="2928" xr:uid="{00000000-0005-0000-0000-00008A0E0000}"/>
    <cellStyle name="Currency 3 36 2" xfId="2929" xr:uid="{00000000-0005-0000-0000-00008B0E0000}"/>
    <cellStyle name="Currency 3 36 3" xfId="12666" xr:uid="{00000000-0005-0000-0000-00008C0E0000}"/>
    <cellStyle name="Currency 3 37" xfId="2930" xr:uid="{00000000-0005-0000-0000-00008D0E0000}"/>
    <cellStyle name="Currency 3 37 2" xfId="2931" xr:uid="{00000000-0005-0000-0000-00008E0E0000}"/>
    <cellStyle name="Currency 3 37 3" xfId="12667" xr:uid="{00000000-0005-0000-0000-00008F0E0000}"/>
    <cellStyle name="Currency 3 38" xfId="2932" xr:uid="{00000000-0005-0000-0000-0000900E0000}"/>
    <cellStyle name="Currency 3 38 2" xfId="2933" xr:uid="{00000000-0005-0000-0000-0000910E0000}"/>
    <cellStyle name="Currency 3 38 3" xfId="12668" xr:uid="{00000000-0005-0000-0000-0000920E0000}"/>
    <cellStyle name="Currency 3 39" xfId="2934" xr:uid="{00000000-0005-0000-0000-0000930E0000}"/>
    <cellStyle name="Currency 3 39 2" xfId="2935" xr:uid="{00000000-0005-0000-0000-0000940E0000}"/>
    <cellStyle name="Currency 3 39 3" xfId="12669" xr:uid="{00000000-0005-0000-0000-0000950E0000}"/>
    <cellStyle name="Currency 3 4" xfId="2936" xr:uid="{00000000-0005-0000-0000-0000960E0000}"/>
    <cellStyle name="Currency 3 4 2" xfId="2937" xr:uid="{00000000-0005-0000-0000-0000970E0000}"/>
    <cellStyle name="Currency 3 4 2 2" xfId="2938" xr:uid="{00000000-0005-0000-0000-0000980E0000}"/>
    <cellStyle name="Currency 3 4 2 2 2" xfId="2939" xr:uid="{00000000-0005-0000-0000-0000990E0000}"/>
    <cellStyle name="Currency 3 4 2 3" xfId="2940" xr:uid="{00000000-0005-0000-0000-00009A0E0000}"/>
    <cellStyle name="Currency 3 4 2 4" xfId="2941" xr:uid="{00000000-0005-0000-0000-00009B0E0000}"/>
    <cellStyle name="Currency 3 4 2 5" xfId="2942" xr:uid="{00000000-0005-0000-0000-00009C0E0000}"/>
    <cellStyle name="Currency 3 4 3" xfId="2943" xr:uid="{00000000-0005-0000-0000-00009D0E0000}"/>
    <cellStyle name="Currency 3 4 4" xfId="2944" xr:uid="{00000000-0005-0000-0000-00009E0E0000}"/>
    <cellStyle name="Currency 3 4 5" xfId="2945" xr:uid="{00000000-0005-0000-0000-00009F0E0000}"/>
    <cellStyle name="Currency 3 4 6" xfId="2946" xr:uid="{00000000-0005-0000-0000-0000A00E0000}"/>
    <cellStyle name="Currency 3 4 6 2" xfId="2947" xr:uid="{00000000-0005-0000-0000-0000A10E0000}"/>
    <cellStyle name="Currency 3 4 7" xfId="12670" xr:uid="{00000000-0005-0000-0000-0000A20E0000}"/>
    <cellStyle name="Currency 3 40" xfId="2948" xr:uid="{00000000-0005-0000-0000-0000A30E0000}"/>
    <cellStyle name="Currency 3 40 2" xfId="2949" xr:uid="{00000000-0005-0000-0000-0000A40E0000}"/>
    <cellStyle name="Currency 3 40 3" xfId="12671" xr:uid="{00000000-0005-0000-0000-0000A50E0000}"/>
    <cellStyle name="Currency 3 41" xfId="2950" xr:uid="{00000000-0005-0000-0000-0000A60E0000}"/>
    <cellStyle name="Currency 3 41 2" xfId="2951" xr:uid="{00000000-0005-0000-0000-0000A70E0000}"/>
    <cellStyle name="Currency 3 41 3" xfId="12672" xr:uid="{00000000-0005-0000-0000-0000A80E0000}"/>
    <cellStyle name="Currency 3 42" xfId="2952" xr:uid="{00000000-0005-0000-0000-0000A90E0000}"/>
    <cellStyle name="Currency 3 42 2" xfId="2953" xr:uid="{00000000-0005-0000-0000-0000AA0E0000}"/>
    <cellStyle name="Currency 3 42 3" xfId="12673" xr:uid="{00000000-0005-0000-0000-0000AB0E0000}"/>
    <cellStyle name="Currency 3 43" xfId="2954" xr:uid="{00000000-0005-0000-0000-0000AC0E0000}"/>
    <cellStyle name="Currency 3 43 2" xfId="2955" xr:uid="{00000000-0005-0000-0000-0000AD0E0000}"/>
    <cellStyle name="Currency 3 43 3" xfId="12674" xr:uid="{00000000-0005-0000-0000-0000AE0E0000}"/>
    <cellStyle name="Currency 3 44" xfId="2956" xr:uid="{00000000-0005-0000-0000-0000AF0E0000}"/>
    <cellStyle name="Currency 3 44 2" xfId="2957" xr:uid="{00000000-0005-0000-0000-0000B00E0000}"/>
    <cellStyle name="Currency 3 44 3" xfId="12675" xr:uid="{00000000-0005-0000-0000-0000B10E0000}"/>
    <cellStyle name="Currency 3 45" xfId="2958" xr:uid="{00000000-0005-0000-0000-0000B20E0000}"/>
    <cellStyle name="Currency 3 45 2" xfId="2959" xr:uid="{00000000-0005-0000-0000-0000B30E0000}"/>
    <cellStyle name="Currency 3 45 3" xfId="12676" xr:uid="{00000000-0005-0000-0000-0000B40E0000}"/>
    <cellStyle name="Currency 3 46" xfId="2960" xr:uid="{00000000-0005-0000-0000-0000B50E0000}"/>
    <cellStyle name="Currency 3 46 2" xfId="2961" xr:uid="{00000000-0005-0000-0000-0000B60E0000}"/>
    <cellStyle name="Currency 3 46 3" xfId="12677" xr:uid="{00000000-0005-0000-0000-0000B70E0000}"/>
    <cellStyle name="Currency 3 47" xfId="2962" xr:uid="{00000000-0005-0000-0000-0000B80E0000}"/>
    <cellStyle name="Currency 3 47 2" xfId="2963" xr:uid="{00000000-0005-0000-0000-0000B90E0000}"/>
    <cellStyle name="Currency 3 47 3" xfId="12678" xr:uid="{00000000-0005-0000-0000-0000BA0E0000}"/>
    <cellStyle name="Currency 3 48" xfId="2964" xr:uid="{00000000-0005-0000-0000-0000BB0E0000}"/>
    <cellStyle name="Currency 3 48 2" xfId="2965" xr:uid="{00000000-0005-0000-0000-0000BC0E0000}"/>
    <cellStyle name="Currency 3 48 3" xfId="12679" xr:uid="{00000000-0005-0000-0000-0000BD0E0000}"/>
    <cellStyle name="Currency 3 49" xfId="2966" xr:uid="{00000000-0005-0000-0000-0000BE0E0000}"/>
    <cellStyle name="Currency 3 49 2" xfId="2967" xr:uid="{00000000-0005-0000-0000-0000BF0E0000}"/>
    <cellStyle name="Currency 3 49 3" xfId="12680" xr:uid="{00000000-0005-0000-0000-0000C00E0000}"/>
    <cellStyle name="Currency 3 5" xfId="2968" xr:uid="{00000000-0005-0000-0000-0000C10E0000}"/>
    <cellStyle name="Currency 3 5 2" xfId="2969" xr:uid="{00000000-0005-0000-0000-0000C20E0000}"/>
    <cellStyle name="Currency 3 5 2 2" xfId="12681" xr:uid="{00000000-0005-0000-0000-0000C30E0000}"/>
    <cellStyle name="Currency 3 5 3" xfId="2970" xr:uid="{00000000-0005-0000-0000-0000C40E0000}"/>
    <cellStyle name="Currency 3 5 3 2" xfId="2971" xr:uid="{00000000-0005-0000-0000-0000C50E0000}"/>
    <cellStyle name="Currency 3 5 4" xfId="12682" xr:uid="{00000000-0005-0000-0000-0000C60E0000}"/>
    <cellStyle name="Currency 3 50" xfId="2972" xr:uid="{00000000-0005-0000-0000-0000C70E0000}"/>
    <cellStyle name="Currency 3 50 2" xfId="2973" xr:uid="{00000000-0005-0000-0000-0000C80E0000}"/>
    <cellStyle name="Currency 3 50 3" xfId="12683" xr:uid="{00000000-0005-0000-0000-0000C90E0000}"/>
    <cellStyle name="Currency 3 51" xfId="2974" xr:uid="{00000000-0005-0000-0000-0000CA0E0000}"/>
    <cellStyle name="Currency 3 51 2" xfId="2975" xr:uid="{00000000-0005-0000-0000-0000CB0E0000}"/>
    <cellStyle name="Currency 3 51 3" xfId="12684" xr:uid="{00000000-0005-0000-0000-0000CC0E0000}"/>
    <cellStyle name="Currency 3 52" xfId="2976" xr:uid="{00000000-0005-0000-0000-0000CD0E0000}"/>
    <cellStyle name="Currency 3 52 2" xfId="2977" xr:uid="{00000000-0005-0000-0000-0000CE0E0000}"/>
    <cellStyle name="Currency 3 52 3" xfId="12685" xr:uid="{00000000-0005-0000-0000-0000CF0E0000}"/>
    <cellStyle name="Currency 3 53" xfId="2978" xr:uid="{00000000-0005-0000-0000-0000D00E0000}"/>
    <cellStyle name="Currency 3 53 2" xfId="2979" xr:uid="{00000000-0005-0000-0000-0000D10E0000}"/>
    <cellStyle name="Currency 3 53 3" xfId="12686" xr:uid="{00000000-0005-0000-0000-0000D20E0000}"/>
    <cellStyle name="Currency 3 54" xfId="2980" xr:uid="{00000000-0005-0000-0000-0000D30E0000}"/>
    <cellStyle name="Currency 3 54 2" xfId="2981" xr:uid="{00000000-0005-0000-0000-0000D40E0000}"/>
    <cellStyle name="Currency 3 54 3" xfId="12687" xr:uid="{00000000-0005-0000-0000-0000D50E0000}"/>
    <cellStyle name="Currency 3 55" xfId="2982" xr:uid="{00000000-0005-0000-0000-0000D60E0000}"/>
    <cellStyle name="Currency 3 55 2" xfId="2983" xr:uid="{00000000-0005-0000-0000-0000D70E0000}"/>
    <cellStyle name="Currency 3 55 3" xfId="12688" xr:uid="{00000000-0005-0000-0000-0000D80E0000}"/>
    <cellStyle name="Currency 3 56" xfId="2984" xr:uid="{00000000-0005-0000-0000-0000D90E0000}"/>
    <cellStyle name="Currency 3 56 2" xfId="2985" xr:uid="{00000000-0005-0000-0000-0000DA0E0000}"/>
    <cellStyle name="Currency 3 56 3" xfId="12689" xr:uid="{00000000-0005-0000-0000-0000DB0E0000}"/>
    <cellStyle name="Currency 3 57" xfId="2986" xr:uid="{00000000-0005-0000-0000-0000DC0E0000}"/>
    <cellStyle name="Currency 3 57 2" xfId="2987" xr:uid="{00000000-0005-0000-0000-0000DD0E0000}"/>
    <cellStyle name="Currency 3 57 3" xfId="12690" xr:uid="{00000000-0005-0000-0000-0000DE0E0000}"/>
    <cellStyle name="Currency 3 58" xfId="2988" xr:uid="{00000000-0005-0000-0000-0000DF0E0000}"/>
    <cellStyle name="Currency 3 58 2" xfId="2989" xr:uid="{00000000-0005-0000-0000-0000E00E0000}"/>
    <cellStyle name="Currency 3 58 3" xfId="12691" xr:uid="{00000000-0005-0000-0000-0000E10E0000}"/>
    <cellStyle name="Currency 3 59" xfId="2990" xr:uid="{00000000-0005-0000-0000-0000E20E0000}"/>
    <cellStyle name="Currency 3 59 2" xfId="2991" xr:uid="{00000000-0005-0000-0000-0000E30E0000}"/>
    <cellStyle name="Currency 3 59 3" xfId="12692" xr:uid="{00000000-0005-0000-0000-0000E40E0000}"/>
    <cellStyle name="Currency 3 6" xfId="2992" xr:uid="{00000000-0005-0000-0000-0000E50E0000}"/>
    <cellStyle name="Currency 3 6 2" xfId="2993" xr:uid="{00000000-0005-0000-0000-0000E60E0000}"/>
    <cellStyle name="Currency 3 6 2 2" xfId="12693" xr:uid="{00000000-0005-0000-0000-0000E70E0000}"/>
    <cellStyle name="Currency 3 6 3" xfId="2994" xr:uid="{00000000-0005-0000-0000-0000E80E0000}"/>
    <cellStyle name="Currency 3 6 3 2" xfId="2995" xr:uid="{00000000-0005-0000-0000-0000E90E0000}"/>
    <cellStyle name="Currency 3 6 4" xfId="12694" xr:uid="{00000000-0005-0000-0000-0000EA0E0000}"/>
    <cellStyle name="Currency 3 60" xfId="2996" xr:uid="{00000000-0005-0000-0000-0000EB0E0000}"/>
    <cellStyle name="Currency 3 60 2" xfId="2997" xr:uid="{00000000-0005-0000-0000-0000EC0E0000}"/>
    <cellStyle name="Currency 3 60 3" xfId="12695" xr:uid="{00000000-0005-0000-0000-0000ED0E0000}"/>
    <cellStyle name="Currency 3 61" xfId="2998" xr:uid="{00000000-0005-0000-0000-0000EE0E0000}"/>
    <cellStyle name="Currency 3 61 2" xfId="2999" xr:uid="{00000000-0005-0000-0000-0000EF0E0000}"/>
    <cellStyle name="Currency 3 61 3" xfId="12696" xr:uid="{00000000-0005-0000-0000-0000F00E0000}"/>
    <cellStyle name="Currency 3 62" xfId="3000" xr:uid="{00000000-0005-0000-0000-0000F10E0000}"/>
    <cellStyle name="Currency 3 62 2" xfId="3001" xr:uid="{00000000-0005-0000-0000-0000F20E0000}"/>
    <cellStyle name="Currency 3 63" xfId="3002" xr:uid="{00000000-0005-0000-0000-0000F30E0000}"/>
    <cellStyle name="Currency 3 63 2" xfId="3003" xr:uid="{00000000-0005-0000-0000-0000F40E0000}"/>
    <cellStyle name="Currency 3 64" xfId="3004" xr:uid="{00000000-0005-0000-0000-0000F50E0000}"/>
    <cellStyle name="Currency 3 64 2" xfId="3005" xr:uid="{00000000-0005-0000-0000-0000F60E0000}"/>
    <cellStyle name="Currency 3 65" xfId="3006" xr:uid="{00000000-0005-0000-0000-0000F70E0000}"/>
    <cellStyle name="Currency 3 65 2" xfId="3007" xr:uid="{00000000-0005-0000-0000-0000F80E0000}"/>
    <cellStyle name="Currency 3 66" xfId="3008" xr:uid="{00000000-0005-0000-0000-0000F90E0000}"/>
    <cellStyle name="Currency 3 66 2" xfId="3009" xr:uid="{00000000-0005-0000-0000-0000FA0E0000}"/>
    <cellStyle name="Currency 3 67" xfId="3010" xr:uid="{00000000-0005-0000-0000-0000FB0E0000}"/>
    <cellStyle name="Currency 3 67 2" xfId="3011" xr:uid="{00000000-0005-0000-0000-0000FC0E0000}"/>
    <cellStyle name="Currency 3 68" xfId="3012" xr:uid="{00000000-0005-0000-0000-0000FD0E0000}"/>
    <cellStyle name="Currency 3 68 2" xfId="3013" xr:uid="{00000000-0005-0000-0000-0000FE0E0000}"/>
    <cellStyle name="Currency 3 69" xfId="3014" xr:uid="{00000000-0005-0000-0000-0000FF0E0000}"/>
    <cellStyle name="Currency 3 69 2" xfId="3015" xr:uid="{00000000-0005-0000-0000-0000000F0000}"/>
    <cellStyle name="Currency 3 7" xfId="3016" xr:uid="{00000000-0005-0000-0000-0000010F0000}"/>
    <cellStyle name="Currency 3 7 2" xfId="3017" xr:uid="{00000000-0005-0000-0000-0000020F0000}"/>
    <cellStyle name="Currency 3 7 2 2" xfId="12697" xr:uid="{00000000-0005-0000-0000-0000030F0000}"/>
    <cellStyle name="Currency 3 7 3" xfId="3018" xr:uid="{00000000-0005-0000-0000-0000040F0000}"/>
    <cellStyle name="Currency 3 7 3 2" xfId="3019" xr:uid="{00000000-0005-0000-0000-0000050F0000}"/>
    <cellStyle name="Currency 3 7 4" xfId="12698" xr:uid="{00000000-0005-0000-0000-0000060F0000}"/>
    <cellStyle name="Currency 3 70" xfId="3020" xr:uid="{00000000-0005-0000-0000-0000070F0000}"/>
    <cellStyle name="Currency 3 70 2" xfId="3021" xr:uid="{00000000-0005-0000-0000-0000080F0000}"/>
    <cellStyle name="Currency 3 71" xfId="3022" xr:uid="{00000000-0005-0000-0000-0000090F0000}"/>
    <cellStyle name="Currency 3 71 2" xfId="3023" xr:uid="{00000000-0005-0000-0000-00000A0F0000}"/>
    <cellStyle name="Currency 3 72" xfId="3024" xr:uid="{00000000-0005-0000-0000-00000B0F0000}"/>
    <cellStyle name="Currency 3 72 2" xfId="3025" xr:uid="{00000000-0005-0000-0000-00000C0F0000}"/>
    <cellStyle name="Currency 3 73" xfId="3026" xr:uid="{00000000-0005-0000-0000-00000D0F0000}"/>
    <cellStyle name="Currency 3 73 2" xfId="3027" xr:uid="{00000000-0005-0000-0000-00000E0F0000}"/>
    <cellStyle name="Currency 3 74" xfId="3028" xr:uid="{00000000-0005-0000-0000-00000F0F0000}"/>
    <cellStyle name="Currency 3 74 2" xfId="3029" xr:uid="{00000000-0005-0000-0000-0000100F0000}"/>
    <cellStyle name="Currency 3 75" xfId="3030" xr:uid="{00000000-0005-0000-0000-0000110F0000}"/>
    <cellStyle name="Currency 3 75 2" xfId="3031" xr:uid="{00000000-0005-0000-0000-0000120F0000}"/>
    <cellStyle name="Currency 3 76" xfId="3032" xr:uid="{00000000-0005-0000-0000-0000130F0000}"/>
    <cellStyle name="Currency 3 76 2" xfId="3033" xr:uid="{00000000-0005-0000-0000-0000140F0000}"/>
    <cellStyle name="Currency 3 77" xfId="3034" xr:uid="{00000000-0005-0000-0000-0000150F0000}"/>
    <cellStyle name="Currency 3 77 2" xfId="3035" xr:uid="{00000000-0005-0000-0000-0000160F0000}"/>
    <cellStyle name="Currency 3 78" xfId="3036" xr:uid="{00000000-0005-0000-0000-0000170F0000}"/>
    <cellStyle name="Currency 3 78 2" xfId="3037" xr:uid="{00000000-0005-0000-0000-0000180F0000}"/>
    <cellStyle name="Currency 3 79" xfId="3038" xr:uid="{00000000-0005-0000-0000-0000190F0000}"/>
    <cellStyle name="Currency 3 79 2" xfId="3039" xr:uid="{00000000-0005-0000-0000-00001A0F0000}"/>
    <cellStyle name="Currency 3 8" xfId="3040" xr:uid="{00000000-0005-0000-0000-00001B0F0000}"/>
    <cellStyle name="Currency 3 8 2" xfId="3041" xr:uid="{00000000-0005-0000-0000-00001C0F0000}"/>
    <cellStyle name="Currency 3 8 2 2" xfId="12699" xr:uid="{00000000-0005-0000-0000-00001D0F0000}"/>
    <cellStyle name="Currency 3 8 3" xfId="3042" xr:uid="{00000000-0005-0000-0000-00001E0F0000}"/>
    <cellStyle name="Currency 3 8 3 2" xfId="3043" xr:uid="{00000000-0005-0000-0000-00001F0F0000}"/>
    <cellStyle name="Currency 3 8 4" xfId="12700" xr:uid="{00000000-0005-0000-0000-0000200F0000}"/>
    <cellStyle name="Currency 3 80" xfId="3044" xr:uid="{00000000-0005-0000-0000-0000210F0000}"/>
    <cellStyle name="Currency 3 80 2" xfId="3045" xr:uid="{00000000-0005-0000-0000-0000220F0000}"/>
    <cellStyle name="Currency 3 81" xfId="3046" xr:uid="{00000000-0005-0000-0000-0000230F0000}"/>
    <cellStyle name="Currency 3 81 2" xfId="3047" xr:uid="{00000000-0005-0000-0000-0000240F0000}"/>
    <cellStyle name="Currency 3 82" xfId="3048" xr:uid="{00000000-0005-0000-0000-0000250F0000}"/>
    <cellStyle name="Currency 3 82 2" xfId="3049" xr:uid="{00000000-0005-0000-0000-0000260F0000}"/>
    <cellStyle name="Currency 3 83" xfId="3050" xr:uid="{00000000-0005-0000-0000-0000270F0000}"/>
    <cellStyle name="Currency 3 83 2" xfId="3051" xr:uid="{00000000-0005-0000-0000-0000280F0000}"/>
    <cellStyle name="Currency 3 84" xfId="3052" xr:uid="{00000000-0005-0000-0000-0000290F0000}"/>
    <cellStyle name="Currency 3 84 2" xfId="3053" xr:uid="{00000000-0005-0000-0000-00002A0F0000}"/>
    <cellStyle name="Currency 3 85" xfId="3054" xr:uid="{00000000-0005-0000-0000-00002B0F0000}"/>
    <cellStyle name="Currency 3 85 2" xfId="3055" xr:uid="{00000000-0005-0000-0000-00002C0F0000}"/>
    <cellStyle name="Currency 3 86" xfId="3056" xr:uid="{00000000-0005-0000-0000-00002D0F0000}"/>
    <cellStyle name="Currency 3 86 2" xfId="3057" xr:uid="{00000000-0005-0000-0000-00002E0F0000}"/>
    <cellStyle name="Currency 3 87" xfId="3058" xr:uid="{00000000-0005-0000-0000-00002F0F0000}"/>
    <cellStyle name="Currency 3 87 2" xfId="3059" xr:uid="{00000000-0005-0000-0000-0000300F0000}"/>
    <cellStyle name="Currency 3 88" xfId="3060" xr:uid="{00000000-0005-0000-0000-0000310F0000}"/>
    <cellStyle name="Currency 3 88 2" xfId="3061" xr:uid="{00000000-0005-0000-0000-0000320F0000}"/>
    <cellStyle name="Currency 3 89" xfId="3062" xr:uid="{00000000-0005-0000-0000-0000330F0000}"/>
    <cellStyle name="Currency 3 89 2" xfId="3063" xr:uid="{00000000-0005-0000-0000-0000340F0000}"/>
    <cellStyle name="Currency 3 9" xfId="3064" xr:uid="{00000000-0005-0000-0000-0000350F0000}"/>
    <cellStyle name="Currency 3 9 2" xfId="3065" xr:uid="{00000000-0005-0000-0000-0000360F0000}"/>
    <cellStyle name="Currency 3 9 2 2" xfId="12701" xr:uid="{00000000-0005-0000-0000-0000370F0000}"/>
    <cellStyle name="Currency 3 9 3" xfId="3066" xr:uid="{00000000-0005-0000-0000-0000380F0000}"/>
    <cellStyle name="Currency 3 9 3 2" xfId="3067" xr:uid="{00000000-0005-0000-0000-0000390F0000}"/>
    <cellStyle name="Currency 3 9 4" xfId="12702" xr:uid="{00000000-0005-0000-0000-00003A0F0000}"/>
    <cellStyle name="Currency 3 90" xfId="3068" xr:uid="{00000000-0005-0000-0000-00003B0F0000}"/>
    <cellStyle name="Currency 3 90 2" xfId="3069" xr:uid="{00000000-0005-0000-0000-00003C0F0000}"/>
    <cellStyle name="Currency 3 91" xfId="3070" xr:uid="{00000000-0005-0000-0000-00003D0F0000}"/>
    <cellStyle name="Currency 3 91 2" xfId="3071" xr:uid="{00000000-0005-0000-0000-00003E0F0000}"/>
    <cellStyle name="Currency 3 92" xfId="3072" xr:uid="{00000000-0005-0000-0000-00003F0F0000}"/>
    <cellStyle name="Currency 3 92 2" xfId="3073" xr:uid="{00000000-0005-0000-0000-0000400F0000}"/>
    <cellStyle name="Currency 3 92 2 2" xfId="3074" xr:uid="{00000000-0005-0000-0000-0000410F0000}"/>
    <cellStyle name="Currency 3 92 2 3" xfId="12703" xr:uid="{00000000-0005-0000-0000-0000420F0000}"/>
    <cellStyle name="Currency 3 92 3" xfId="3075" xr:uid="{00000000-0005-0000-0000-0000430F0000}"/>
    <cellStyle name="Currency 3 92 4" xfId="12704" xr:uid="{00000000-0005-0000-0000-0000440F0000}"/>
    <cellStyle name="Currency 3 93" xfId="3076" xr:uid="{00000000-0005-0000-0000-0000450F0000}"/>
    <cellStyle name="Currency 3 93 2" xfId="3077" xr:uid="{00000000-0005-0000-0000-0000460F0000}"/>
    <cellStyle name="Currency 3 94" xfId="3078" xr:uid="{00000000-0005-0000-0000-0000470F0000}"/>
    <cellStyle name="Currency 3 94 2" xfId="3079" xr:uid="{00000000-0005-0000-0000-0000480F0000}"/>
    <cellStyle name="Currency 3 95" xfId="3080" xr:uid="{00000000-0005-0000-0000-0000490F0000}"/>
    <cellStyle name="Currency 3 95 2" xfId="3081" xr:uid="{00000000-0005-0000-0000-00004A0F0000}"/>
    <cellStyle name="Currency 3 96" xfId="3082" xr:uid="{00000000-0005-0000-0000-00004B0F0000}"/>
    <cellStyle name="Currency 3 96 2" xfId="3083" xr:uid="{00000000-0005-0000-0000-00004C0F0000}"/>
    <cellStyle name="Currency 3 97" xfId="3084" xr:uid="{00000000-0005-0000-0000-00004D0F0000}"/>
    <cellStyle name="Currency 3 97 2" xfId="3085" xr:uid="{00000000-0005-0000-0000-00004E0F0000}"/>
    <cellStyle name="Currency 3 98" xfId="3086" xr:uid="{00000000-0005-0000-0000-00004F0F0000}"/>
    <cellStyle name="Currency 3 98 2" xfId="3087" xr:uid="{00000000-0005-0000-0000-0000500F0000}"/>
    <cellStyle name="Currency 3 99" xfId="3088" xr:uid="{00000000-0005-0000-0000-0000510F0000}"/>
    <cellStyle name="Currency 3 99 2" xfId="3089" xr:uid="{00000000-0005-0000-0000-0000520F0000}"/>
    <cellStyle name="Currency 30" xfId="12705" xr:uid="{00000000-0005-0000-0000-0000530F0000}"/>
    <cellStyle name="Currency 31" xfId="12706" xr:uid="{00000000-0005-0000-0000-0000540F0000}"/>
    <cellStyle name="Currency 32" xfId="12707" xr:uid="{00000000-0005-0000-0000-0000550F0000}"/>
    <cellStyle name="Currency 33" xfId="12708" xr:uid="{00000000-0005-0000-0000-0000560F0000}"/>
    <cellStyle name="Currency 34" xfId="12709" xr:uid="{00000000-0005-0000-0000-0000570F0000}"/>
    <cellStyle name="Currency 35" xfId="12710" xr:uid="{00000000-0005-0000-0000-0000580F0000}"/>
    <cellStyle name="Currency 36" xfId="12711" xr:uid="{00000000-0005-0000-0000-0000590F0000}"/>
    <cellStyle name="Currency 4" xfId="3090" xr:uid="{00000000-0005-0000-0000-00005A0F0000}"/>
    <cellStyle name="Currency 4 10" xfId="3091" xr:uid="{00000000-0005-0000-0000-00005B0F0000}"/>
    <cellStyle name="Currency 4 10 2" xfId="3092" xr:uid="{00000000-0005-0000-0000-00005C0F0000}"/>
    <cellStyle name="Currency 4 11" xfId="3093" xr:uid="{00000000-0005-0000-0000-00005D0F0000}"/>
    <cellStyle name="Currency 4 11 2" xfId="3094" xr:uid="{00000000-0005-0000-0000-00005E0F0000}"/>
    <cellStyle name="Currency 4 12" xfId="3095" xr:uid="{00000000-0005-0000-0000-00005F0F0000}"/>
    <cellStyle name="Currency 4 12 2" xfId="3096" xr:uid="{00000000-0005-0000-0000-0000600F0000}"/>
    <cellStyle name="Currency 4 13" xfId="3097" xr:uid="{00000000-0005-0000-0000-0000610F0000}"/>
    <cellStyle name="Currency 4 13 2" xfId="3098" xr:uid="{00000000-0005-0000-0000-0000620F0000}"/>
    <cellStyle name="Currency 4 14" xfId="3099" xr:uid="{00000000-0005-0000-0000-0000630F0000}"/>
    <cellStyle name="Currency 4 14 2" xfId="3100" xr:uid="{00000000-0005-0000-0000-0000640F0000}"/>
    <cellStyle name="Currency 4 15" xfId="3101" xr:uid="{00000000-0005-0000-0000-0000650F0000}"/>
    <cellStyle name="Currency 4 15 2" xfId="3102" xr:uid="{00000000-0005-0000-0000-0000660F0000}"/>
    <cellStyle name="Currency 4 16" xfId="3103" xr:uid="{00000000-0005-0000-0000-0000670F0000}"/>
    <cellStyle name="Currency 4 16 2" xfId="3104" xr:uid="{00000000-0005-0000-0000-0000680F0000}"/>
    <cellStyle name="Currency 4 17" xfId="3105" xr:uid="{00000000-0005-0000-0000-0000690F0000}"/>
    <cellStyle name="Currency 4 17 2" xfId="3106" xr:uid="{00000000-0005-0000-0000-00006A0F0000}"/>
    <cellStyle name="Currency 4 18" xfId="3107" xr:uid="{00000000-0005-0000-0000-00006B0F0000}"/>
    <cellStyle name="Currency 4 18 2" xfId="3108" xr:uid="{00000000-0005-0000-0000-00006C0F0000}"/>
    <cellStyle name="Currency 4 19" xfId="3109" xr:uid="{00000000-0005-0000-0000-00006D0F0000}"/>
    <cellStyle name="Currency 4 19 2" xfId="3110" xr:uid="{00000000-0005-0000-0000-00006E0F0000}"/>
    <cellStyle name="Currency 4 2" xfId="3111" xr:uid="{00000000-0005-0000-0000-00006F0F0000}"/>
    <cellStyle name="Currency 4 2 10" xfId="3112" xr:uid="{00000000-0005-0000-0000-0000700F0000}"/>
    <cellStyle name="Currency 4 2 2" xfId="3113" xr:uid="{00000000-0005-0000-0000-0000710F0000}"/>
    <cellStyle name="Currency 4 2 2 2" xfId="3114" xr:uid="{00000000-0005-0000-0000-0000720F0000}"/>
    <cellStyle name="Currency 4 2 2 2 2" xfId="3115" xr:uid="{00000000-0005-0000-0000-0000730F0000}"/>
    <cellStyle name="Currency 4 2 2 3" xfId="3116" xr:uid="{00000000-0005-0000-0000-0000740F0000}"/>
    <cellStyle name="Currency 4 2 2 3 2" xfId="3117" xr:uid="{00000000-0005-0000-0000-0000750F0000}"/>
    <cellStyle name="Currency 4 2 2 4" xfId="3118" xr:uid="{00000000-0005-0000-0000-0000760F0000}"/>
    <cellStyle name="Currency 4 2 2 4 2" xfId="3119" xr:uid="{00000000-0005-0000-0000-0000770F0000}"/>
    <cellStyle name="Currency 4 2 2 5" xfId="3120" xr:uid="{00000000-0005-0000-0000-0000780F0000}"/>
    <cellStyle name="Currency 4 2 2 5 2" xfId="3121" xr:uid="{00000000-0005-0000-0000-0000790F0000}"/>
    <cellStyle name="Currency 4 2 2 6" xfId="3122" xr:uid="{00000000-0005-0000-0000-00007A0F0000}"/>
    <cellStyle name="Currency 4 2 2 6 2" xfId="3123" xr:uid="{00000000-0005-0000-0000-00007B0F0000}"/>
    <cellStyle name="Currency 4 2 2 7" xfId="3124" xr:uid="{00000000-0005-0000-0000-00007C0F0000}"/>
    <cellStyle name="Currency 4 2 2 7 2" xfId="3125" xr:uid="{00000000-0005-0000-0000-00007D0F0000}"/>
    <cellStyle name="Currency 4 2 2 8" xfId="3126" xr:uid="{00000000-0005-0000-0000-00007E0F0000}"/>
    <cellStyle name="Currency 4 2 2 8 2" xfId="3127" xr:uid="{00000000-0005-0000-0000-00007F0F0000}"/>
    <cellStyle name="Currency 4 2 2 9" xfId="3128" xr:uid="{00000000-0005-0000-0000-0000800F0000}"/>
    <cellStyle name="Currency 4 2 2 9 2" xfId="3129" xr:uid="{00000000-0005-0000-0000-0000810F0000}"/>
    <cellStyle name="Currency 4 2 3" xfId="3130" xr:uid="{00000000-0005-0000-0000-0000820F0000}"/>
    <cellStyle name="Currency 4 2 3 2" xfId="12712" xr:uid="{00000000-0005-0000-0000-0000830F0000}"/>
    <cellStyle name="Currency 4 2 4" xfId="3131" xr:uid="{00000000-0005-0000-0000-0000840F0000}"/>
    <cellStyle name="Currency 4 2 4 2" xfId="12713" xr:uid="{00000000-0005-0000-0000-0000850F0000}"/>
    <cellStyle name="Currency 4 2 5" xfId="3132" xr:uid="{00000000-0005-0000-0000-0000860F0000}"/>
    <cellStyle name="Currency 4 2 6" xfId="3133" xr:uid="{00000000-0005-0000-0000-0000870F0000}"/>
    <cellStyle name="Currency 4 2 7" xfId="3134" xr:uid="{00000000-0005-0000-0000-0000880F0000}"/>
    <cellStyle name="Currency 4 2 8" xfId="3135" xr:uid="{00000000-0005-0000-0000-0000890F0000}"/>
    <cellStyle name="Currency 4 2 9" xfId="3136" xr:uid="{00000000-0005-0000-0000-00008A0F0000}"/>
    <cellStyle name="Currency 4 20" xfId="3137" xr:uid="{00000000-0005-0000-0000-00008B0F0000}"/>
    <cellStyle name="Currency 4 20 2" xfId="3138" xr:uid="{00000000-0005-0000-0000-00008C0F0000}"/>
    <cellStyle name="Currency 4 21" xfId="3139" xr:uid="{00000000-0005-0000-0000-00008D0F0000}"/>
    <cellStyle name="Currency 4 21 2" xfId="3140" xr:uid="{00000000-0005-0000-0000-00008E0F0000}"/>
    <cellStyle name="Currency 4 22" xfId="3141" xr:uid="{00000000-0005-0000-0000-00008F0F0000}"/>
    <cellStyle name="Currency 4 22 2" xfId="3142" xr:uid="{00000000-0005-0000-0000-0000900F0000}"/>
    <cellStyle name="Currency 4 23" xfId="3143" xr:uid="{00000000-0005-0000-0000-0000910F0000}"/>
    <cellStyle name="Currency 4 23 2" xfId="3144" xr:uid="{00000000-0005-0000-0000-0000920F0000}"/>
    <cellStyle name="Currency 4 24" xfId="3145" xr:uid="{00000000-0005-0000-0000-0000930F0000}"/>
    <cellStyle name="Currency 4 24 2" xfId="3146" xr:uid="{00000000-0005-0000-0000-0000940F0000}"/>
    <cellStyle name="Currency 4 25" xfId="3147" xr:uid="{00000000-0005-0000-0000-0000950F0000}"/>
    <cellStyle name="Currency 4 25 2" xfId="3148" xr:uid="{00000000-0005-0000-0000-0000960F0000}"/>
    <cellStyle name="Currency 4 26" xfId="3149" xr:uid="{00000000-0005-0000-0000-0000970F0000}"/>
    <cellStyle name="Currency 4 26 2" xfId="3150" xr:uid="{00000000-0005-0000-0000-0000980F0000}"/>
    <cellStyle name="Currency 4 27" xfId="3151" xr:uid="{00000000-0005-0000-0000-0000990F0000}"/>
    <cellStyle name="Currency 4 27 2" xfId="3152" xr:uid="{00000000-0005-0000-0000-00009A0F0000}"/>
    <cellStyle name="Currency 4 28" xfId="3153" xr:uid="{00000000-0005-0000-0000-00009B0F0000}"/>
    <cellStyle name="Currency 4 28 2" xfId="3154" xr:uid="{00000000-0005-0000-0000-00009C0F0000}"/>
    <cellStyle name="Currency 4 29" xfId="3155" xr:uid="{00000000-0005-0000-0000-00009D0F0000}"/>
    <cellStyle name="Currency 4 29 2" xfId="3156" xr:uid="{00000000-0005-0000-0000-00009E0F0000}"/>
    <cellStyle name="Currency 4 3" xfId="3157" xr:uid="{00000000-0005-0000-0000-00009F0F0000}"/>
    <cellStyle name="Currency 4 3 2" xfId="3158" xr:uid="{00000000-0005-0000-0000-0000A00F0000}"/>
    <cellStyle name="Currency 4 30" xfId="3159" xr:uid="{00000000-0005-0000-0000-0000A10F0000}"/>
    <cellStyle name="Currency 4 30 2" xfId="3160" xr:uid="{00000000-0005-0000-0000-0000A20F0000}"/>
    <cellStyle name="Currency 4 31" xfId="3161" xr:uid="{00000000-0005-0000-0000-0000A30F0000}"/>
    <cellStyle name="Currency 4 31 2" xfId="3162" xr:uid="{00000000-0005-0000-0000-0000A40F0000}"/>
    <cellStyle name="Currency 4 32" xfId="3163" xr:uid="{00000000-0005-0000-0000-0000A50F0000}"/>
    <cellStyle name="Currency 4 32 2" xfId="3164" xr:uid="{00000000-0005-0000-0000-0000A60F0000}"/>
    <cellStyle name="Currency 4 33" xfId="3165" xr:uid="{00000000-0005-0000-0000-0000A70F0000}"/>
    <cellStyle name="Currency 4 33 2" xfId="3166" xr:uid="{00000000-0005-0000-0000-0000A80F0000}"/>
    <cellStyle name="Currency 4 34" xfId="3167" xr:uid="{00000000-0005-0000-0000-0000A90F0000}"/>
    <cellStyle name="Currency 4 34 2" xfId="3168" xr:uid="{00000000-0005-0000-0000-0000AA0F0000}"/>
    <cellStyle name="Currency 4 35" xfId="3169" xr:uid="{00000000-0005-0000-0000-0000AB0F0000}"/>
    <cellStyle name="Currency 4 35 2" xfId="3170" xr:uid="{00000000-0005-0000-0000-0000AC0F0000}"/>
    <cellStyle name="Currency 4 36" xfId="3171" xr:uid="{00000000-0005-0000-0000-0000AD0F0000}"/>
    <cellStyle name="Currency 4 36 2" xfId="3172" xr:uid="{00000000-0005-0000-0000-0000AE0F0000}"/>
    <cellStyle name="Currency 4 37" xfId="3173" xr:uid="{00000000-0005-0000-0000-0000AF0F0000}"/>
    <cellStyle name="Currency 4 37 2" xfId="3174" xr:uid="{00000000-0005-0000-0000-0000B00F0000}"/>
    <cellStyle name="Currency 4 38" xfId="3175" xr:uid="{00000000-0005-0000-0000-0000B10F0000}"/>
    <cellStyle name="Currency 4 38 2" xfId="3176" xr:uid="{00000000-0005-0000-0000-0000B20F0000}"/>
    <cellStyle name="Currency 4 39" xfId="3177" xr:uid="{00000000-0005-0000-0000-0000B30F0000}"/>
    <cellStyle name="Currency 4 39 2" xfId="3178" xr:uid="{00000000-0005-0000-0000-0000B40F0000}"/>
    <cellStyle name="Currency 4 4" xfId="3179" xr:uid="{00000000-0005-0000-0000-0000B50F0000}"/>
    <cellStyle name="Currency 4 4 2" xfId="3180" xr:uid="{00000000-0005-0000-0000-0000B60F0000}"/>
    <cellStyle name="Currency 4 40" xfId="3181" xr:uid="{00000000-0005-0000-0000-0000B70F0000}"/>
    <cellStyle name="Currency 4 40 2" xfId="3182" xr:uid="{00000000-0005-0000-0000-0000B80F0000}"/>
    <cellStyle name="Currency 4 41" xfId="3183" xr:uid="{00000000-0005-0000-0000-0000B90F0000}"/>
    <cellStyle name="Currency 4 41 2" xfId="3184" xr:uid="{00000000-0005-0000-0000-0000BA0F0000}"/>
    <cellStyle name="Currency 4 42" xfId="3185" xr:uid="{00000000-0005-0000-0000-0000BB0F0000}"/>
    <cellStyle name="Currency 4 42 2" xfId="3186" xr:uid="{00000000-0005-0000-0000-0000BC0F0000}"/>
    <cellStyle name="Currency 4 43" xfId="3187" xr:uid="{00000000-0005-0000-0000-0000BD0F0000}"/>
    <cellStyle name="Currency 4 43 2" xfId="3188" xr:uid="{00000000-0005-0000-0000-0000BE0F0000}"/>
    <cellStyle name="Currency 4 44" xfId="3189" xr:uid="{00000000-0005-0000-0000-0000BF0F0000}"/>
    <cellStyle name="Currency 4 44 2" xfId="3190" xr:uid="{00000000-0005-0000-0000-0000C00F0000}"/>
    <cellStyle name="Currency 4 45" xfId="3191" xr:uid="{00000000-0005-0000-0000-0000C10F0000}"/>
    <cellStyle name="Currency 4 45 2" xfId="3192" xr:uid="{00000000-0005-0000-0000-0000C20F0000}"/>
    <cellStyle name="Currency 4 46" xfId="3193" xr:uid="{00000000-0005-0000-0000-0000C30F0000}"/>
    <cellStyle name="Currency 4 46 2" xfId="3194" xr:uid="{00000000-0005-0000-0000-0000C40F0000}"/>
    <cellStyle name="Currency 4 47" xfId="3195" xr:uid="{00000000-0005-0000-0000-0000C50F0000}"/>
    <cellStyle name="Currency 4 5" xfId="3196" xr:uid="{00000000-0005-0000-0000-0000C60F0000}"/>
    <cellStyle name="Currency 4 5 2" xfId="3197" xr:uid="{00000000-0005-0000-0000-0000C70F0000}"/>
    <cellStyle name="Currency 4 6" xfId="3198" xr:uid="{00000000-0005-0000-0000-0000C80F0000}"/>
    <cellStyle name="Currency 4 6 2" xfId="3199" xr:uid="{00000000-0005-0000-0000-0000C90F0000}"/>
    <cellStyle name="Currency 4 7" xfId="3200" xr:uid="{00000000-0005-0000-0000-0000CA0F0000}"/>
    <cellStyle name="Currency 4 7 2" xfId="3201" xr:uid="{00000000-0005-0000-0000-0000CB0F0000}"/>
    <cellStyle name="Currency 4 8" xfId="3202" xr:uid="{00000000-0005-0000-0000-0000CC0F0000}"/>
    <cellStyle name="Currency 4 8 2" xfId="3203" xr:uid="{00000000-0005-0000-0000-0000CD0F0000}"/>
    <cellStyle name="Currency 4 9" xfId="3204" xr:uid="{00000000-0005-0000-0000-0000CE0F0000}"/>
    <cellStyle name="Currency 4 9 2" xfId="3205" xr:uid="{00000000-0005-0000-0000-0000CF0F0000}"/>
    <cellStyle name="Currency 5" xfId="3206" xr:uid="{00000000-0005-0000-0000-0000D00F0000}"/>
    <cellStyle name="Currency 5 10" xfId="3207" xr:uid="{00000000-0005-0000-0000-0000D10F0000}"/>
    <cellStyle name="Currency 5 10 2" xfId="3208" xr:uid="{00000000-0005-0000-0000-0000D20F0000}"/>
    <cellStyle name="Currency 5 100" xfId="3209" xr:uid="{00000000-0005-0000-0000-0000D30F0000}"/>
    <cellStyle name="Currency 5 100 2" xfId="3210" xr:uid="{00000000-0005-0000-0000-0000D40F0000}"/>
    <cellStyle name="Currency 5 101" xfId="12714" xr:uid="{00000000-0005-0000-0000-0000D50F0000}"/>
    <cellStyle name="Currency 5 11" xfId="3211" xr:uid="{00000000-0005-0000-0000-0000D60F0000}"/>
    <cellStyle name="Currency 5 11 2" xfId="3212" xr:uid="{00000000-0005-0000-0000-0000D70F0000}"/>
    <cellStyle name="Currency 5 12" xfId="3213" xr:uid="{00000000-0005-0000-0000-0000D80F0000}"/>
    <cellStyle name="Currency 5 12 2" xfId="3214" xr:uid="{00000000-0005-0000-0000-0000D90F0000}"/>
    <cellStyle name="Currency 5 13" xfId="3215" xr:uid="{00000000-0005-0000-0000-0000DA0F0000}"/>
    <cellStyle name="Currency 5 13 2" xfId="3216" xr:uid="{00000000-0005-0000-0000-0000DB0F0000}"/>
    <cellStyle name="Currency 5 14" xfId="3217" xr:uid="{00000000-0005-0000-0000-0000DC0F0000}"/>
    <cellStyle name="Currency 5 14 2" xfId="3218" xr:uid="{00000000-0005-0000-0000-0000DD0F0000}"/>
    <cellStyle name="Currency 5 15" xfId="3219" xr:uid="{00000000-0005-0000-0000-0000DE0F0000}"/>
    <cellStyle name="Currency 5 15 2" xfId="3220" xr:uid="{00000000-0005-0000-0000-0000DF0F0000}"/>
    <cellStyle name="Currency 5 16" xfId="3221" xr:uid="{00000000-0005-0000-0000-0000E00F0000}"/>
    <cellStyle name="Currency 5 16 2" xfId="3222" xr:uid="{00000000-0005-0000-0000-0000E10F0000}"/>
    <cellStyle name="Currency 5 17" xfId="3223" xr:uid="{00000000-0005-0000-0000-0000E20F0000}"/>
    <cellStyle name="Currency 5 17 2" xfId="3224" xr:uid="{00000000-0005-0000-0000-0000E30F0000}"/>
    <cellStyle name="Currency 5 18" xfId="3225" xr:uid="{00000000-0005-0000-0000-0000E40F0000}"/>
    <cellStyle name="Currency 5 18 2" xfId="3226" xr:uid="{00000000-0005-0000-0000-0000E50F0000}"/>
    <cellStyle name="Currency 5 19" xfId="3227" xr:uid="{00000000-0005-0000-0000-0000E60F0000}"/>
    <cellStyle name="Currency 5 19 2" xfId="3228" xr:uid="{00000000-0005-0000-0000-0000E70F0000}"/>
    <cellStyle name="Currency 5 2" xfId="3229" xr:uid="{00000000-0005-0000-0000-0000E80F0000}"/>
    <cellStyle name="Currency 5 2 10" xfId="3230" xr:uid="{00000000-0005-0000-0000-0000E90F0000}"/>
    <cellStyle name="Currency 5 2 10 2" xfId="3231" xr:uid="{00000000-0005-0000-0000-0000EA0F0000}"/>
    <cellStyle name="Currency 5 2 11" xfId="3232" xr:uid="{00000000-0005-0000-0000-0000EB0F0000}"/>
    <cellStyle name="Currency 5 2 11 2" xfId="3233" xr:uid="{00000000-0005-0000-0000-0000EC0F0000}"/>
    <cellStyle name="Currency 5 2 12" xfId="3234" xr:uid="{00000000-0005-0000-0000-0000ED0F0000}"/>
    <cellStyle name="Currency 5 2 13" xfId="3235" xr:uid="{00000000-0005-0000-0000-0000EE0F0000}"/>
    <cellStyle name="Currency 5 2 14" xfId="3236" xr:uid="{00000000-0005-0000-0000-0000EF0F0000}"/>
    <cellStyle name="Currency 5 2 14 2" xfId="3237" xr:uid="{00000000-0005-0000-0000-0000F00F0000}"/>
    <cellStyle name="Currency 5 2 15" xfId="3238" xr:uid="{00000000-0005-0000-0000-0000F10F0000}"/>
    <cellStyle name="Currency 5 2 15 2" xfId="3239" xr:uid="{00000000-0005-0000-0000-0000F20F0000}"/>
    <cellStyle name="Currency 5 2 16" xfId="12715" xr:uid="{00000000-0005-0000-0000-0000F30F0000}"/>
    <cellStyle name="Currency 5 2 17" xfId="12716" xr:uid="{00000000-0005-0000-0000-0000F40F0000}"/>
    <cellStyle name="Currency 5 2 2" xfId="3240" xr:uid="{00000000-0005-0000-0000-0000F50F0000}"/>
    <cellStyle name="Currency 5 2 2 10" xfId="3241" xr:uid="{00000000-0005-0000-0000-0000F60F0000}"/>
    <cellStyle name="Currency 5 2 2 10 2" xfId="3242" xr:uid="{00000000-0005-0000-0000-0000F70F0000}"/>
    <cellStyle name="Currency 5 2 2 10 2 2" xfId="3243" xr:uid="{00000000-0005-0000-0000-0000F80F0000}"/>
    <cellStyle name="Currency 5 2 2 10 3" xfId="3244" xr:uid="{00000000-0005-0000-0000-0000F90F0000}"/>
    <cellStyle name="Currency 5 2 2 10 4" xfId="12717" xr:uid="{00000000-0005-0000-0000-0000FA0F0000}"/>
    <cellStyle name="Currency 5 2 2 10 5" xfId="12718" xr:uid="{00000000-0005-0000-0000-0000FB0F0000}"/>
    <cellStyle name="Currency 5 2 2 11" xfId="3245" xr:uid="{00000000-0005-0000-0000-0000FC0F0000}"/>
    <cellStyle name="Currency 5 2 2 11 2" xfId="3246" xr:uid="{00000000-0005-0000-0000-0000FD0F0000}"/>
    <cellStyle name="Currency 5 2 2 11 2 2" xfId="3247" xr:uid="{00000000-0005-0000-0000-0000FE0F0000}"/>
    <cellStyle name="Currency 5 2 2 11 3" xfId="3248" xr:uid="{00000000-0005-0000-0000-0000FF0F0000}"/>
    <cellStyle name="Currency 5 2 2 11 4" xfId="12719" xr:uid="{00000000-0005-0000-0000-000000100000}"/>
    <cellStyle name="Currency 5 2 2 11 5" xfId="12720" xr:uid="{00000000-0005-0000-0000-000001100000}"/>
    <cellStyle name="Currency 5 2 2 12" xfId="3249" xr:uid="{00000000-0005-0000-0000-000002100000}"/>
    <cellStyle name="Currency 5 2 2 12 2" xfId="3250" xr:uid="{00000000-0005-0000-0000-000003100000}"/>
    <cellStyle name="Currency 5 2 2 12 2 2" xfId="12721" xr:uid="{00000000-0005-0000-0000-000004100000}"/>
    <cellStyle name="Currency 5 2 2 12 3" xfId="12722" xr:uid="{00000000-0005-0000-0000-000005100000}"/>
    <cellStyle name="Currency 5 2 2 12 4" xfId="12723" xr:uid="{00000000-0005-0000-0000-000006100000}"/>
    <cellStyle name="Currency 5 2 2 13" xfId="3251" xr:uid="{00000000-0005-0000-0000-000007100000}"/>
    <cellStyle name="Currency 5 2 2 13 2" xfId="3252" xr:uid="{00000000-0005-0000-0000-000008100000}"/>
    <cellStyle name="Currency 5 2 2 13 2 2" xfId="12724" xr:uid="{00000000-0005-0000-0000-000009100000}"/>
    <cellStyle name="Currency 5 2 2 13 3" xfId="12725" xr:uid="{00000000-0005-0000-0000-00000A100000}"/>
    <cellStyle name="Currency 5 2 2 13 4" xfId="12726" xr:uid="{00000000-0005-0000-0000-00000B100000}"/>
    <cellStyle name="Currency 5 2 2 14" xfId="3253" xr:uid="{00000000-0005-0000-0000-00000C100000}"/>
    <cellStyle name="Currency 5 2 2 15" xfId="3254" xr:uid="{00000000-0005-0000-0000-00000D100000}"/>
    <cellStyle name="Currency 5 2 2 16" xfId="3255" xr:uid="{00000000-0005-0000-0000-00000E100000}"/>
    <cellStyle name="Currency 5 2 2 2" xfId="3256" xr:uid="{00000000-0005-0000-0000-00000F100000}"/>
    <cellStyle name="Currency 5 2 2 2 2" xfId="3257" xr:uid="{00000000-0005-0000-0000-000010100000}"/>
    <cellStyle name="Currency 5 2 2 2 2 2" xfId="3258" xr:uid="{00000000-0005-0000-0000-000011100000}"/>
    <cellStyle name="Currency 5 2 2 2 2 3" xfId="12727" xr:uid="{00000000-0005-0000-0000-000012100000}"/>
    <cellStyle name="Currency 5 2 2 2 3" xfId="3259" xr:uid="{00000000-0005-0000-0000-000013100000}"/>
    <cellStyle name="Currency 5 2 2 2 4" xfId="12728" xr:uid="{00000000-0005-0000-0000-000014100000}"/>
    <cellStyle name="Currency 5 2 2 2 5" xfId="12729" xr:uid="{00000000-0005-0000-0000-000015100000}"/>
    <cellStyle name="Currency 5 2 2 3" xfId="3260" xr:uid="{00000000-0005-0000-0000-000016100000}"/>
    <cellStyle name="Currency 5 2 2 3 2" xfId="3261" xr:uid="{00000000-0005-0000-0000-000017100000}"/>
    <cellStyle name="Currency 5 2 2 3 2 2" xfId="3262" xr:uid="{00000000-0005-0000-0000-000018100000}"/>
    <cellStyle name="Currency 5 2 2 3 3" xfId="3263" xr:uid="{00000000-0005-0000-0000-000019100000}"/>
    <cellStyle name="Currency 5 2 2 3 4" xfId="12730" xr:uid="{00000000-0005-0000-0000-00001A100000}"/>
    <cellStyle name="Currency 5 2 2 3 5" xfId="12731" xr:uid="{00000000-0005-0000-0000-00001B100000}"/>
    <cellStyle name="Currency 5 2 2 4" xfId="3264" xr:uid="{00000000-0005-0000-0000-00001C100000}"/>
    <cellStyle name="Currency 5 2 2 4 2" xfId="3265" xr:uid="{00000000-0005-0000-0000-00001D100000}"/>
    <cellStyle name="Currency 5 2 2 4 2 2" xfId="3266" xr:uid="{00000000-0005-0000-0000-00001E100000}"/>
    <cellStyle name="Currency 5 2 2 4 3" xfId="3267" xr:uid="{00000000-0005-0000-0000-00001F100000}"/>
    <cellStyle name="Currency 5 2 2 4 4" xfId="12732" xr:uid="{00000000-0005-0000-0000-000020100000}"/>
    <cellStyle name="Currency 5 2 2 4 5" xfId="12733" xr:uid="{00000000-0005-0000-0000-000021100000}"/>
    <cellStyle name="Currency 5 2 2 5" xfId="3268" xr:uid="{00000000-0005-0000-0000-000022100000}"/>
    <cellStyle name="Currency 5 2 2 5 2" xfId="3269" xr:uid="{00000000-0005-0000-0000-000023100000}"/>
    <cellStyle name="Currency 5 2 2 5 2 2" xfId="3270" xr:uid="{00000000-0005-0000-0000-000024100000}"/>
    <cellStyle name="Currency 5 2 2 5 3" xfId="3271" xr:uid="{00000000-0005-0000-0000-000025100000}"/>
    <cellStyle name="Currency 5 2 2 5 4" xfId="12734" xr:uid="{00000000-0005-0000-0000-000026100000}"/>
    <cellStyle name="Currency 5 2 2 5 5" xfId="12735" xr:uid="{00000000-0005-0000-0000-000027100000}"/>
    <cellStyle name="Currency 5 2 2 6" xfId="3272" xr:uid="{00000000-0005-0000-0000-000028100000}"/>
    <cellStyle name="Currency 5 2 2 6 2" xfId="3273" xr:uid="{00000000-0005-0000-0000-000029100000}"/>
    <cellStyle name="Currency 5 2 2 6 2 2" xfId="3274" xr:uid="{00000000-0005-0000-0000-00002A100000}"/>
    <cellStyle name="Currency 5 2 2 6 3" xfId="3275" xr:uid="{00000000-0005-0000-0000-00002B100000}"/>
    <cellStyle name="Currency 5 2 2 6 4" xfId="12736" xr:uid="{00000000-0005-0000-0000-00002C100000}"/>
    <cellStyle name="Currency 5 2 2 6 5" xfId="12737" xr:uid="{00000000-0005-0000-0000-00002D100000}"/>
    <cellStyle name="Currency 5 2 2 7" xfId="3276" xr:uid="{00000000-0005-0000-0000-00002E100000}"/>
    <cellStyle name="Currency 5 2 2 7 2" xfId="3277" xr:uid="{00000000-0005-0000-0000-00002F100000}"/>
    <cellStyle name="Currency 5 2 2 7 2 2" xfId="3278" xr:uid="{00000000-0005-0000-0000-000030100000}"/>
    <cellStyle name="Currency 5 2 2 7 3" xfId="3279" xr:uid="{00000000-0005-0000-0000-000031100000}"/>
    <cellStyle name="Currency 5 2 2 7 4" xfId="12738" xr:uid="{00000000-0005-0000-0000-000032100000}"/>
    <cellStyle name="Currency 5 2 2 7 5" xfId="12739" xr:uid="{00000000-0005-0000-0000-000033100000}"/>
    <cellStyle name="Currency 5 2 2 8" xfId="3280" xr:uid="{00000000-0005-0000-0000-000034100000}"/>
    <cellStyle name="Currency 5 2 2 8 2" xfId="3281" xr:uid="{00000000-0005-0000-0000-000035100000}"/>
    <cellStyle name="Currency 5 2 2 8 2 2" xfId="3282" xr:uid="{00000000-0005-0000-0000-000036100000}"/>
    <cellStyle name="Currency 5 2 2 8 3" xfId="3283" xr:uid="{00000000-0005-0000-0000-000037100000}"/>
    <cellStyle name="Currency 5 2 2 8 4" xfId="12740" xr:uid="{00000000-0005-0000-0000-000038100000}"/>
    <cellStyle name="Currency 5 2 2 8 5" xfId="12741" xr:uid="{00000000-0005-0000-0000-000039100000}"/>
    <cellStyle name="Currency 5 2 2 9" xfId="3284" xr:uid="{00000000-0005-0000-0000-00003A100000}"/>
    <cellStyle name="Currency 5 2 2 9 2" xfId="3285" xr:uid="{00000000-0005-0000-0000-00003B100000}"/>
    <cellStyle name="Currency 5 2 2 9 2 2" xfId="3286" xr:uid="{00000000-0005-0000-0000-00003C100000}"/>
    <cellStyle name="Currency 5 2 2 9 3" xfId="3287" xr:uid="{00000000-0005-0000-0000-00003D100000}"/>
    <cellStyle name="Currency 5 2 2 9 4" xfId="12742" xr:uid="{00000000-0005-0000-0000-00003E100000}"/>
    <cellStyle name="Currency 5 2 2 9 5" xfId="12743" xr:uid="{00000000-0005-0000-0000-00003F100000}"/>
    <cellStyle name="Currency 5 2 3" xfId="3288" xr:uid="{00000000-0005-0000-0000-000040100000}"/>
    <cellStyle name="Currency 5 2 3 2" xfId="3289" xr:uid="{00000000-0005-0000-0000-000041100000}"/>
    <cellStyle name="Currency 5 2 3 3" xfId="3290" xr:uid="{00000000-0005-0000-0000-000042100000}"/>
    <cellStyle name="Currency 5 2 4" xfId="3291" xr:uid="{00000000-0005-0000-0000-000043100000}"/>
    <cellStyle name="Currency 5 2 4 2" xfId="3292" xr:uid="{00000000-0005-0000-0000-000044100000}"/>
    <cellStyle name="Currency 5 2 4 3" xfId="3293" xr:uid="{00000000-0005-0000-0000-000045100000}"/>
    <cellStyle name="Currency 5 2 5" xfId="3294" xr:uid="{00000000-0005-0000-0000-000046100000}"/>
    <cellStyle name="Currency 5 2 5 2" xfId="3295" xr:uid="{00000000-0005-0000-0000-000047100000}"/>
    <cellStyle name="Currency 5 2 5 3" xfId="3296" xr:uid="{00000000-0005-0000-0000-000048100000}"/>
    <cellStyle name="Currency 5 2 6" xfId="3297" xr:uid="{00000000-0005-0000-0000-000049100000}"/>
    <cellStyle name="Currency 5 2 6 2" xfId="3298" xr:uid="{00000000-0005-0000-0000-00004A100000}"/>
    <cellStyle name="Currency 5 2 6 3" xfId="3299" xr:uid="{00000000-0005-0000-0000-00004B100000}"/>
    <cellStyle name="Currency 5 2 7" xfId="3300" xr:uid="{00000000-0005-0000-0000-00004C100000}"/>
    <cellStyle name="Currency 5 2 7 2" xfId="3301" xr:uid="{00000000-0005-0000-0000-00004D100000}"/>
    <cellStyle name="Currency 5 2 7 3" xfId="3302" xr:uid="{00000000-0005-0000-0000-00004E100000}"/>
    <cellStyle name="Currency 5 2 8" xfId="3303" xr:uid="{00000000-0005-0000-0000-00004F100000}"/>
    <cellStyle name="Currency 5 2 8 2" xfId="3304" xr:uid="{00000000-0005-0000-0000-000050100000}"/>
    <cellStyle name="Currency 5 2 8 3" xfId="3305" xr:uid="{00000000-0005-0000-0000-000051100000}"/>
    <cellStyle name="Currency 5 2 9" xfId="3306" xr:uid="{00000000-0005-0000-0000-000052100000}"/>
    <cellStyle name="Currency 5 2 9 2" xfId="3307" xr:uid="{00000000-0005-0000-0000-000053100000}"/>
    <cellStyle name="Currency 5 2 9 3" xfId="3308" xr:uid="{00000000-0005-0000-0000-000054100000}"/>
    <cellStyle name="Currency 5 20" xfId="3309" xr:uid="{00000000-0005-0000-0000-000055100000}"/>
    <cellStyle name="Currency 5 20 2" xfId="3310" xr:uid="{00000000-0005-0000-0000-000056100000}"/>
    <cellStyle name="Currency 5 21" xfId="3311" xr:uid="{00000000-0005-0000-0000-000057100000}"/>
    <cellStyle name="Currency 5 21 2" xfId="3312" xr:uid="{00000000-0005-0000-0000-000058100000}"/>
    <cellStyle name="Currency 5 22" xfId="3313" xr:uid="{00000000-0005-0000-0000-000059100000}"/>
    <cellStyle name="Currency 5 22 2" xfId="3314" xr:uid="{00000000-0005-0000-0000-00005A100000}"/>
    <cellStyle name="Currency 5 23" xfId="3315" xr:uid="{00000000-0005-0000-0000-00005B100000}"/>
    <cellStyle name="Currency 5 23 2" xfId="3316" xr:uid="{00000000-0005-0000-0000-00005C100000}"/>
    <cellStyle name="Currency 5 24" xfId="3317" xr:uid="{00000000-0005-0000-0000-00005D100000}"/>
    <cellStyle name="Currency 5 24 2" xfId="3318" xr:uid="{00000000-0005-0000-0000-00005E100000}"/>
    <cellStyle name="Currency 5 25" xfId="3319" xr:uid="{00000000-0005-0000-0000-00005F100000}"/>
    <cellStyle name="Currency 5 25 2" xfId="3320" xr:uid="{00000000-0005-0000-0000-000060100000}"/>
    <cellStyle name="Currency 5 26" xfId="3321" xr:uid="{00000000-0005-0000-0000-000061100000}"/>
    <cellStyle name="Currency 5 26 2" xfId="3322" xr:uid="{00000000-0005-0000-0000-000062100000}"/>
    <cellStyle name="Currency 5 27" xfId="3323" xr:uid="{00000000-0005-0000-0000-000063100000}"/>
    <cellStyle name="Currency 5 27 2" xfId="3324" xr:uid="{00000000-0005-0000-0000-000064100000}"/>
    <cellStyle name="Currency 5 28" xfId="3325" xr:uid="{00000000-0005-0000-0000-000065100000}"/>
    <cellStyle name="Currency 5 28 2" xfId="3326" xr:uid="{00000000-0005-0000-0000-000066100000}"/>
    <cellStyle name="Currency 5 29" xfId="3327" xr:uid="{00000000-0005-0000-0000-000067100000}"/>
    <cellStyle name="Currency 5 29 2" xfId="3328" xr:uid="{00000000-0005-0000-0000-000068100000}"/>
    <cellStyle name="Currency 5 3" xfId="3329" xr:uid="{00000000-0005-0000-0000-000069100000}"/>
    <cellStyle name="Currency 5 3 2" xfId="3330" xr:uid="{00000000-0005-0000-0000-00006A100000}"/>
    <cellStyle name="Currency 5 3 2 2" xfId="3331" xr:uid="{00000000-0005-0000-0000-00006B100000}"/>
    <cellStyle name="Currency 5 30" xfId="3332" xr:uid="{00000000-0005-0000-0000-00006C100000}"/>
    <cellStyle name="Currency 5 30 2" xfId="3333" xr:uid="{00000000-0005-0000-0000-00006D100000}"/>
    <cellStyle name="Currency 5 31" xfId="3334" xr:uid="{00000000-0005-0000-0000-00006E100000}"/>
    <cellStyle name="Currency 5 31 2" xfId="3335" xr:uid="{00000000-0005-0000-0000-00006F100000}"/>
    <cellStyle name="Currency 5 32" xfId="3336" xr:uid="{00000000-0005-0000-0000-000070100000}"/>
    <cellStyle name="Currency 5 32 2" xfId="3337" xr:uid="{00000000-0005-0000-0000-000071100000}"/>
    <cellStyle name="Currency 5 33" xfId="3338" xr:uid="{00000000-0005-0000-0000-000072100000}"/>
    <cellStyle name="Currency 5 33 2" xfId="3339" xr:uid="{00000000-0005-0000-0000-000073100000}"/>
    <cellStyle name="Currency 5 34" xfId="3340" xr:uid="{00000000-0005-0000-0000-000074100000}"/>
    <cellStyle name="Currency 5 34 2" xfId="3341" xr:uid="{00000000-0005-0000-0000-000075100000}"/>
    <cellStyle name="Currency 5 35" xfId="3342" xr:uid="{00000000-0005-0000-0000-000076100000}"/>
    <cellStyle name="Currency 5 35 2" xfId="3343" xr:uid="{00000000-0005-0000-0000-000077100000}"/>
    <cellStyle name="Currency 5 36" xfId="3344" xr:uid="{00000000-0005-0000-0000-000078100000}"/>
    <cellStyle name="Currency 5 36 2" xfId="3345" xr:uid="{00000000-0005-0000-0000-000079100000}"/>
    <cellStyle name="Currency 5 37" xfId="3346" xr:uid="{00000000-0005-0000-0000-00007A100000}"/>
    <cellStyle name="Currency 5 37 2" xfId="3347" xr:uid="{00000000-0005-0000-0000-00007B100000}"/>
    <cellStyle name="Currency 5 38" xfId="3348" xr:uid="{00000000-0005-0000-0000-00007C100000}"/>
    <cellStyle name="Currency 5 38 2" xfId="3349" xr:uid="{00000000-0005-0000-0000-00007D100000}"/>
    <cellStyle name="Currency 5 39" xfId="3350" xr:uid="{00000000-0005-0000-0000-00007E100000}"/>
    <cellStyle name="Currency 5 39 2" xfId="3351" xr:uid="{00000000-0005-0000-0000-00007F100000}"/>
    <cellStyle name="Currency 5 4" xfId="3352" xr:uid="{00000000-0005-0000-0000-000080100000}"/>
    <cellStyle name="Currency 5 4 2" xfId="3353" xr:uid="{00000000-0005-0000-0000-000081100000}"/>
    <cellStyle name="Currency 5 40" xfId="3354" xr:uid="{00000000-0005-0000-0000-000082100000}"/>
    <cellStyle name="Currency 5 40 2" xfId="3355" xr:uid="{00000000-0005-0000-0000-000083100000}"/>
    <cellStyle name="Currency 5 41" xfId="3356" xr:uid="{00000000-0005-0000-0000-000084100000}"/>
    <cellStyle name="Currency 5 42" xfId="3357" xr:uid="{00000000-0005-0000-0000-000085100000}"/>
    <cellStyle name="Currency 5 42 2" xfId="3358" xr:uid="{00000000-0005-0000-0000-000086100000}"/>
    <cellStyle name="Currency 5 43" xfId="3359" xr:uid="{00000000-0005-0000-0000-000087100000}"/>
    <cellStyle name="Currency 5 43 2" xfId="3360" xr:uid="{00000000-0005-0000-0000-000088100000}"/>
    <cellStyle name="Currency 5 44" xfId="3361" xr:uid="{00000000-0005-0000-0000-000089100000}"/>
    <cellStyle name="Currency 5 44 2" xfId="3362" xr:uid="{00000000-0005-0000-0000-00008A100000}"/>
    <cellStyle name="Currency 5 45" xfId="3363" xr:uid="{00000000-0005-0000-0000-00008B100000}"/>
    <cellStyle name="Currency 5 45 2" xfId="3364" xr:uid="{00000000-0005-0000-0000-00008C100000}"/>
    <cellStyle name="Currency 5 46" xfId="3365" xr:uid="{00000000-0005-0000-0000-00008D100000}"/>
    <cellStyle name="Currency 5 47" xfId="3366" xr:uid="{00000000-0005-0000-0000-00008E100000}"/>
    <cellStyle name="Currency 5 47 2" xfId="3367" xr:uid="{00000000-0005-0000-0000-00008F100000}"/>
    <cellStyle name="Currency 5 48" xfId="3368" xr:uid="{00000000-0005-0000-0000-000090100000}"/>
    <cellStyle name="Currency 5 49" xfId="3369" xr:uid="{00000000-0005-0000-0000-000091100000}"/>
    <cellStyle name="Currency 5 5" xfId="3370" xr:uid="{00000000-0005-0000-0000-000092100000}"/>
    <cellStyle name="Currency 5 5 2" xfId="3371" xr:uid="{00000000-0005-0000-0000-000093100000}"/>
    <cellStyle name="Currency 5 50" xfId="3372" xr:uid="{00000000-0005-0000-0000-000094100000}"/>
    <cellStyle name="Currency 5 51" xfId="3373" xr:uid="{00000000-0005-0000-0000-000095100000}"/>
    <cellStyle name="Currency 5 52" xfId="3374" xr:uid="{00000000-0005-0000-0000-000096100000}"/>
    <cellStyle name="Currency 5 53" xfId="3375" xr:uid="{00000000-0005-0000-0000-000097100000}"/>
    <cellStyle name="Currency 5 54" xfId="3376" xr:uid="{00000000-0005-0000-0000-000098100000}"/>
    <cellStyle name="Currency 5 54 2" xfId="3377" xr:uid="{00000000-0005-0000-0000-000099100000}"/>
    <cellStyle name="Currency 5 55" xfId="3378" xr:uid="{00000000-0005-0000-0000-00009A100000}"/>
    <cellStyle name="Currency 5 55 2" xfId="3379" xr:uid="{00000000-0005-0000-0000-00009B100000}"/>
    <cellStyle name="Currency 5 56" xfId="3380" xr:uid="{00000000-0005-0000-0000-00009C100000}"/>
    <cellStyle name="Currency 5 56 2" xfId="3381" xr:uid="{00000000-0005-0000-0000-00009D100000}"/>
    <cellStyle name="Currency 5 57" xfId="3382" xr:uid="{00000000-0005-0000-0000-00009E100000}"/>
    <cellStyle name="Currency 5 57 2" xfId="3383" xr:uid="{00000000-0005-0000-0000-00009F100000}"/>
    <cellStyle name="Currency 5 58" xfId="3384" xr:uid="{00000000-0005-0000-0000-0000A0100000}"/>
    <cellStyle name="Currency 5 58 2" xfId="3385" xr:uid="{00000000-0005-0000-0000-0000A1100000}"/>
    <cellStyle name="Currency 5 59" xfId="3386" xr:uid="{00000000-0005-0000-0000-0000A2100000}"/>
    <cellStyle name="Currency 5 59 2" xfId="3387" xr:uid="{00000000-0005-0000-0000-0000A3100000}"/>
    <cellStyle name="Currency 5 6" xfId="3388" xr:uid="{00000000-0005-0000-0000-0000A4100000}"/>
    <cellStyle name="Currency 5 6 2" xfId="3389" xr:uid="{00000000-0005-0000-0000-0000A5100000}"/>
    <cellStyle name="Currency 5 60" xfId="3390" xr:uid="{00000000-0005-0000-0000-0000A6100000}"/>
    <cellStyle name="Currency 5 60 2" xfId="3391" xr:uid="{00000000-0005-0000-0000-0000A7100000}"/>
    <cellStyle name="Currency 5 61" xfId="3392" xr:uid="{00000000-0005-0000-0000-0000A8100000}"/>
    <cellStyle name="Currency 5 61 2" xfId="3393" xr:uid="{00000000-0005-0000-0000-0000A9100000}"/>
    <cellStyle name="Currency 5 62" xfId="3394" xr:uid="{00000000-0005-0000-0000-0000AA100000}"/>
    <cellStyle name="Currency 5 62 2" xfId="3395" xr:uid="{00000000-0005-0000-0000-0000AB100000}"/>
    <cellStyle name="Currency 5 63" xfId="3396" xr:uid="{00000000-0005-0000-0000-0000AC100000}"/>
    <cellStyle name="Currency 5 63 2" xfId="3397" xr:uid="{00000000-0005-0000-0000-0000AD100000}"/>
    <cellStyle name="Currency 5 64" xfId="3398" xr:uid="{00000000-0005-0000-0000-0000AE100000}"/>
    <cellStyle name="Currency 5 64 2" xfId="3399" xr:uid="{00000000-0005-0000-0000-0000AF100000}"/>
    <cellStyle name="Currency 5 65" xfId="3400" xr:uid="{00000000-0005-0000-0000-0000B0100000}"/>
    <cellStyle name="Currency 5 65 2" xfId="3401" xr:uid="{00000000-0005-0000-0000-0000B1100000}"/>
    <cellStyle name="Currency 5 66" xfId="3402" xr:uid="{00000000-0005-0000-0000-0000B2100000}"/>
    <cellStyle name="Currency 5 67" xfId="3403" xr:uid="{00000000-0005-0000-0000-0000B3100000}"/>
    <cellStyle name="Currency 5 68" xfId="3404" xr:uid="{00000000-0005-0000-0000-0000B4100000}"/>
    <cellStyle name="Currency 5 69" xfId="3405" xr:uid="{00000000-0005-0000-0000-0000B5100000}"/>
    <cellStyle name="Currency 5 7" xfId="3406" xr:uid="{00000000-0005-0000-0000-0000B6100000}"/>
    <cellStyle name="Currency 5 7 2" xfId="3407" xr:uid="{00000000-0005-0000-0000-0000B7100000}"/>
    <cellStyle name="Currency 5 70" xfId="3408" xr:uid="{00000000-0005-0000-0000-0000B8100000}"/>
    <cellStyle name="Currency 5 70 2" xfId="3409" xr:uid="{00000000-0005-0000-0000-0000B9100000}"/>
    <cellStyle name="Currency 5 71" xfId="3410" xr:uid="{00000000-0005-0000-0000-0000BA100000}"/>
    <cellStyle name="Currency 5 71 2" xfId="3411" xr:uid="{00000000-0005-0000-0000-0000BB100000}"/>
    <cellStyle name="Currency 5 72" xfId="3412" xr:uid="{00000000-0005-0000-0000-0000BC100000}"/>
    <cellStyle name="Currency 5 72 2" xfId="3413" xr:uid="{00000000-0005-0000-0000-0000BD100000}"/>
    <cellStyle name="Currency 5 73" xfId="3414" xr:uid="{00000000-0005-0000-0000-0000BE100000}"/>
    <cellStyle name="Currency 5 73 2" xfId="3415" xr:uid="{00000000-0005-0000-0000-0000BF100000}"/>
    <cellStyle name="Currency 5 74" xfId="3416" xr:uid="{00000000-0005-0000-0000-0000C0100000}"/>
    <cellStyle name="Currency 5 74 2" xfId="3417" xr:uid="{00000000-0005-0000-0000-0000C1100000}"/>
    <cellStyle name="Currency 5 75" xfId="3418" xr:uid="{00000000-0005-0000-0000-0000C2100000}"/>
    <cellStyle name="Currency 5 75 2" xfId="3419" xr:uid="{00000000-0005-0000-0000-0000C3100000}"/>
    <cellStyle name="Currency 5 76" xfId="3420" xr:uid="{00000000-0005-0000-0000-0000C4100000}"/>
    <cellStyle name="Currency 5 76 2" xfId="3421" xr:uid="{00000000-0005-0000-0000-0000C5100000}"/>
    <cellStyle name="Currency 5 77" xfId="3422" xr:uid="{00000000-0005-0000-0000-0000C6100000}"/>
    <cellStyle name="Currency 5 77 2" xfId="3423" xr:uid="{00000000-0005-0000-0000-0000C7100000}"/>
    <cellStyle name="Currency 5 78" xfId="3424" xr:uid="{00000000-0005-0000-0000-0000C8100000}"/>
    <cellStyle name="Currency 5 78 2" xfId="3425" xr:uid="{00000000-0005-0000-0000-0000C9100000}"/>
    <cellStyle name="Currency 5 79" xfId="3426" xr:uid="{00000000-0005-0000-0000-0000CA100000}"/>
    <cellStyle name="Currency 5 79 2" xfId="3427" xr:uid="{00000000-0005-0000-0000-0000CB100000}"/>
    <cellStyle name="Currency 5 8" xfId="3428" xr:uid="{00000000-0005-0000-0000-0000CC100000}"/>
    <cellStyle name="Currency 5 8 2" xfId="3429" xr:uid="{00000000-0005-0000-0000-0000CD100000}"/>
    <cellStyle name="Currency 5 80" xfId="3430" xr:uid="{00000000-0005-0000-0000-0000CE100000}"/>
    <cellStyle name="Currency 5 80 2" xfId="3431" xr:uid="{00000000-0005-0000-0000-0000CF100000}"/>
    <cellStyle name="Currency 5 81" xfId="3432" xr:uid="{00000000-0005-0000-0000-0000D0100000}"/>
    <cellStyle name="Currency 5 81 2" xfId="3433" xr:uid="{00000000-0005-0000-0000-0000D1100000}"/>
    <cellStyle name="Currency 5 82" xfId="3434" xr:uid="{00000000-0005-0000-0000-0000D2100000}"/>
    <cellStyle name="Currency 5 82 2" xfId="3435" xr:uid="{00000000-0005-0000-0000-0000D3100000}"/>
    <cellStyle name="Currency 5 83" xfId="3436" xr:uid="{00000000-0005-0000-0000-0000D4100000}"/>
    <cellStyle name="Currency 5 83 2" xfId="3437" xr:uid="{00000000-0005-0000-0000-0000D5100000}"/>
    <cellStyle name="Currency 5 84" xfId="3438" xr:uid="{00000000-0005-0000-0000-0000D6100000}"/>
    <cellStyle name="Currency 5 84 2" xfId="3439" xr:uid="{00000000-0005-0000-0000-0000D7100000}"/>
    <cellStyle name="Currency 5 85" xfId="3440" xr:uid="{00000000-0005-0000-0000-0000D8100000}"/>
    <cellStyle name="Currency 5 85 2" xfId="3441" xr:uid="{00000000-0005-0000-0000-0000D9100000}"/>
    <cellStyle name="Currency 5 86" xfId="3442" xr:uid="{00000000-0005-0000-0000-0000DA100000}"/>
    <cellStyle name="Currency 5 86 2" xfId="3443" xr:uid="{00000000-0005-0000-0000-0000DB100000}"/>
    <cellStyle name="Currency 5 87" xfId="3444" xr:uid="{00000000-0005-0000-0000-0000DC100000}"/>
    <cellStyle name="Currency 5 87 2" xfId="3445" xr:uid="{00000000-0005-0000-0000-0000DD100000}"/>
    <cellStyle name="Currency 5 88" xfId="3446" xr:uid="{00000000-0005-0000-0000-0000DE100000}"/>
    <cellStyle name="Currency 5 88 2" xfId="3447" xr:uid="{00000000-0005-0000-0000-0000DF100000}"/>
    <cellStyle name="Currency 5 89" xfId="3448" xr:uid="{00000000-0005-0000-0000-0000E0100000}"/>
    <cellStyle name="Currency 5 89 2" xfId="3449" xr:uid="{00000000-0005-0000-0000-0000E1100000}"/>
    <cellStyle name="Currency 5 9" xfId="3450" xr:uid="{00000000-0005-0000-0000-0000E2100000}"/>
    <cellStyle name="Currency 5 9 2" xfId="3451" xr:uid="{00000000-0005-0000-0000-0000E3100000}"/>
    <cellStyle name="Currency 5 90" xfId="3452" xr:uid="{00000000-0005-0000-0000-0000E4100000}"/>
    <cellStyle name="Currency 5 90 2" xfId="3453" xr:uid="{00000000-0005-0000-0000-0000E5100000}"/>
    <cellStyle name="Currency 5 91" xfId="3454" xr:uid="{00000000-0005-0000-0000-0000E6100000}"/>
    <cellStyle name="Currency 5 91 2" xfId="3455" xr:uid="{00000000-0005-0000-0000-0000E7100000}"/>
    <cellStyle name="Currency 5 92" xfId="3456" xr:uid="{00000000-0005-0000-0000-0000E8100000}"/>
    <cellStyle name="Currency 5 93" xfId="3457" xr:uid="{00000000-0005-0000-0000-0000E9100000}"/>
    <cellStyle name="Currency 5 94" xfId="3458" xr:uid="{00000000-0005-0000-0000-0000EA100000}"/>
    <cellStyle name="Currency 5 94 2" xfId="3459" xr:uid="{00000000-0005-0000-0000-0000EB100000}"/>
    <cellStyle name="Currency 5 95" xfId="3460" xr:uid="{00000000-0005-0000-0000-0000EC100000}"/>
    <cellStyle name="Currency 5 95 2" xfId="3461" xr:uid="{00000000-0005-0000-0000-0000ED100000}"/>
    <cellStyle name="Currency 5 96" xfId="3462" xr:uid="{00000000-0005-0000-0000-0000EE100000}"/>
    <cellStyle name="Currency 5 96 2" xfId="3463" xr:uid="{00000000-0005-0000-0000-0000EF100000}"/>
    <cellStyle name="Currency 5 97" xfId="3464" xr:uid="{00000000-0005-0000-0000-0000F0100000}"/>
    <cellStyle name="Currency 5 97 2" xfId="3465" xr:uid="{00000000-0005-0000-0000-0000F1100000}"/>
    <cellStyle name="Currency 5 98" xfId="3466" xr:uid="{00000000-0005-0000-0000-0000F2100000}"/>
    <cellStyle name="Currency 5 98 2" xfId="3467" xr:uid="{00000000-0005-0000-0000-0000F3100000}"/>
    <cellStyle name="Currency 5 99" xfId="3468" xr:uid="{00000000-0005-0000-0000-0000F4100000}"/>
    <cellStyle name="Currency 6" xfId="3469" xr:uid="{00000000-0005-0000-0000-0000F5100000}"/>
    <cellStyle name="Currency 6 10" xfId="3470" xr:uid="{00000000-0005-0000-0000-0000F6100000}"/>
    <cellStyle name="Currency 6 10 2" xfId="3471" xr:uid="{00000000-0005-0000-0000-0000F7100000}"/>
    <cellStyle name="Currency 6 11" xfId="3472" xr:uid="{00000000-0005-0000-0000-0000F8100000}"/>
    <cellStyle name="Currency 6 11 2" xfId="3473" xr:uid="{00000000-0005-0000-0000-0000F9100000}"/>
    <cellStyle name="Currency 6 12" xfId="3474" xr:uid="{00000000-0005-0000-0000-0000FA100000}"/>
    <cellStyle name="Currency 6 12 2" xfId="3475" xr:uid="{00000000-0005-0000-0000-0000FB100000}"/>
    <cellStyle name="Currency 6 13" xfId="3476" xr:uid="{00000000-0005-0000-0000-0000FC100000}"/>
    <cellStyle name="Currency 6 13 2" xfId="3477" xr:uid="{00000000-0005-0000-0000-0000FD100000}"/>
    <cellStyle name="Currency 6 14" xfId="3478" xr:uid="{00000000-0005-0000-0000-0000FE100000}"/>
    <cellStyle name="Currency 6 14 2" xfId="3479" xr:uid="{00000000-0005-0000-0000-0000FF100000}"/>
    <cellStyle name="Currency 6 15" xfId="3480" xr:uid="{00000000-0005-0000-0000-000000110000}"/>
    <cellStyle name="Currency 6 15 2" xfId="3481" xr:uid="{00000000-0005-0000-0000-000001110000}"/>
    <cellStyle name="Currency 6 16" xfId="3482" xr:uid="{00000000-0005-0000-0000-000002110000}"/>
    <cellStyle name="Currency 6 16 2" xfId="3483" xr:uid="{00000000-0005-0000-0000-000003110000}"/>
    <cellStyle name="Currency 6 17" xfId="3484" xr:uid="{00000000-0005-0000-0000-000004110000}"/>
    <cellStyle name="Currency 6 17 2" xfId="3485" xr:uid="{00000000-0005-0000-0000-000005110000}"/>
    <cellStyle name="Currency 6 18" xfId="3486" xr:uid="{00000000-0005-0000-0000-000006110000}"/>
    <cellStyle name="Currency 6 18 2" xfId="3487" xr:uid="{00000000-0005-0000-0000-000007110000}"/>
    <cellStyle name="Currency 6 19" xfId="3488" xr:uid="{00000000-0005-0000-0000-000008110000}"/>
    <cellStyle name="Currency 6 2" xfId="3489" xr:uid="{00000000-0005-0000-0000-000009110000}"/>
    <cellStyle name="Currency 6 2 2" xfId="3490" xr:uid="{00000000-0005-0000-0000-00000A110000}"/>
    <cellStyle name="Currency 6 2 2 2" xfId="12744" xr:uid="{00000000-0005-0000-0000-00000B110000}"/>
    <cellStyle name="Currency 6 2 3" xfId="3491" xr:uid="{00000000-0005-0000-0000-00000C110000}"/>
    <cellStyle name="Currency 6 2 4" xfId="12745" xr:uid="{00000000-0005-0000-0000-00000D110000}"/>
    <cellStyle name="Currency 6 2 5" xfId="12746" xr:uid="{00000000-0005-0000-0000-00000E110000}"/>
    <cellStyle name="Currency 6 3" xfId="3492" xr:uid="{00000000-0005-0000-0000-00000F110000}"/>
    <cellStyle name="Currency 6 3 2" xfId="3493" xr:uid="{00000000-0005-0000-0000-000010110000}"/>
    <cellStyle name="Currency 6 4" xfId="3494" xr:uid="{00000000-0005-0000-0000-000011110000}"/>
    <cellStyle name="Currency 6 4 2" xfId="3495" xr:uid="{00000000-0005-0000-0000-000012110000}"/>
    <cellStyle name="Currency 6 5" xfId="3496" xr:uid="{00000000-0005-0000-0000-000013110000}"/>
    <cellStyle name="Currency 6 5 2" xfId="3497" xr:uid="{00000000-0005-0000-0000-000014110000}"/>
    <cellStyle name="Currency 6 6" xfId="3498" xr:uid="{00000000-0005-0000-0000-000015110000}"/>
    <cellStyle name="Currency 6 6 2" xfId="3499" xr:uid="{00000000-0005-0000-0000-000016110000}"/>
    <cellStyle name="Currency 6 7" xfId="3500" xr:uid="{00000000-0005-0000-0000-000017110000}"/>
    <cellStyle name="Currency 6 7 2" xfId="3501" xr:uid="{00000000-0005-0000-0000-000018110000}"/>
    <cellStyle name="Currency 6 8" xfId="3502" xr:uid="{00000000-0005-0000-0000-000019110000}"/>
    <cellStyle name="Currency 6 8 2" xfId="3503" xr:uid="{00000000-0005-0000-0000-00001A110000}"/>
    <cellStyle name="Currency 6 9" xfId="3504" xr:uid="{00000000-0005-0000-0000-00001B110000}"/>
    <cellStyle name="Currency 6 9 2" xfId="3505" xr:uid="{00000000-0005-0000-0000-00001C110000}"/>
    <cellStyle name="Currency 7" xfId="3506" xr:uid="{00000000-0005-0000-0000-00001D110000}"/>
    <cellStyle name="Currency 7 10" xfId="3507" xr:uid="{00000000-0005-0000-0000-00001E110000}"/>
    <cellStyle name="Currency 7 11" xfId="3508" xr:uid="{00000000-0005-0000-0000-00001F110000}"/>
    <cellStyle name="Currency 7 12" xfId="3509" xr:uid="{00000000-0005-0000-0000-000020110000}"/>
    <cellStyle name="Currency 7 13" xfId="3510" xr:uid="{00000000-0005-0000-0000-000021110000}"/>
    <cellStyle name="Currency 7 13 2" xfId="3511" xr:uid="{00000000-0005-0000-0000-000022110000}"/>
    <cellStyle name="Currency 7 13 2 2" xfId="3512" xr:uid="{00000000-0005-0000-0000-000023110000}"/>
    <cellStyle name="Currency 7 13 2 3" xfId="12747" xr:uid="{00000000-0005-0000-0000-000024110000}"/>
    <cellStyle name="Currency 7 13 3" xfId="3513" xr:uid="{00000000-0005-0000-0000-000025110000}"/>
    <cellStyle name="Currency 7 13 4" xfId="3514" xr:uid="{00000000-0005-0000-0000-000026110000}"/>
    <cellStyle name="Currency 7 14" xfId="3515" xr:uid="{00000000-0005-0000-0000-000027110000}"/>
    <cellStyle name="Currency 7 15" xfId="3516" xr:uid="{00000000-0005-0000-0000-000028110000}"/>
    <cellStyle name="Currency 7 15 2" xfId="3517" xr:uid="{00000000-0005-0000-0000-000029110000}"/>
    <cellStyle name="Currency 7 16" xfId="12748" xr:uid="{00000000-0005-0000-0000-00002A110000}"/>
    <cellStyle name="Currency 7 2" xfId="3518" xr:uid="{00000000-0005-0000-0000-00002B110000}"/>
    <cellStyle name="Currency 7 2 10" xfId="3519" xr:uid="{00000000-0005-0000-0000-00002C110000}"/>
    <cellStyle name="Currency 7 2 10 2" xfId="3520" xr:uid="{00000000-0005-0000-0000-00002D110000}"/>
    <cellStyle name="Currency 7 2 10 2 2" xfId="3521" xr:uid="{00000000-0005-0000-0000-00002E110000}"/>
    <cellStyle name="Currency 7 2 10 2 3" xfId="12749" xr:uid="{00000000-0005-0000-0000-00002F110000}"/>
    <cellStyle name="Currency 7 2 10 3" xfId="3522" xr:uid="{00000000-0005-0000-0000-000030110000}"/>
    <cellStyle name="Currency 7 2 10 4" xfId="12750" xr:uid="{00000000-0005-0000-0000-000031110000}"/>
    <cellStyle name="Currency 7 2 11" xfId="3523" xr:uid="{00000000-0005-0000-0000-000032110000}"/>
    <cellStyle name="Currency 7 2 11 2" xfId="3524" xr:uid="{00000000-0005-0000-0000-000033110000}"/>
    <cellStyle name="Currency 7 2 11 2 2" xfId="3525" xr:uid="{00000000-0005-0000-0000-000034110000}"/>
    <cellStyle name="Currency 7 2 11 2 3" xfId="12751" xr:uid="{00000000-0005-0000-0000-000035110000}"/>
    <cellStyle name="Currency 7 2 11 3" xfId="3526" xr:uid="{00000000-0005-0000-0000-000036110000}"/>
    <cellStyle name="Currency 7 2 11 4" xfId="12752" xr:uid="{00000000-0005-0000-0000-000037110000}"/>
    <cellStyle name="Currency 7 2 12" xfId="3527" xr:uid="{00000000-0005-0000-0000-000038110000}"/>
    <cellStyle name="Currency 7 2 12 2" xfId="3528" xr:uid="{00000000-0005-0000-0000-000039110000}"/>
    <cellStyle name="Currency 7 2 12 3" xfId="12753" xr:uid="{00000000-0005-0000-0000-00003A110000}"/>
    <cellStyle name="Currency 7 2 13" xfId="3529" xr:uid="{00000000-0005-0000-0000-00003B110000}"/>
    <cellStyle name="Currency 7 2 13 2" xfId="3530" xr:uid="{00000000-0005-0000-0000-00003C110000}"/>
    <cellStyle name="Currency 7 2 13 3" xfId="12754" xr:uid="{00000000-0005-0000-0000-00003D110000}"/>
    <cellStyle name="Currency 7 2 14" xfId="3531" xr:uid="{00000000-0005-0000-0000-00003E110000}"/>
    <cellStyle name="Currency 7 2 14 2" xfId="3532" xr:uid="{00000000-0005-0000-0000-00003F110000}"/>
    <cellStyle name="Currency 7 2 14 3" xfId="12755" xr:uid="{00000000-0005-0000-0000-000040110000}"/>
    <cellStyle name="Currency 7 2 15" xfId="12756" xr:uid="{00000000-0005-0000-0000-000041110000}"/>
    <cellStyle name="Currency 7 2 2" xfId="3533" xr:uid="{00000000-0005-0000-0000-000042110000}"/>
    <cellStyle name="Currency 7 2 2 2" xfId="3534" xr:uid="{00000000-0005-0000-0000-000043110000}"/>
    <cellStyle name="Currency 7 2 2 2 2" xfId="3535" xr:uid="{00000000-0005-0000-0000-000044110000}"/>
    <cellStyle name="Currency 7 2 2 2 3" xfId="12757" xr:uid="{00000000-0005-0000-0000-000045110000}"/>
    <cellStyle name="Currency 7 2 2 3" xfId="3536" xr:uid="{00000000-0005-0000-0000-000046110000}"/>
    <cellStyle name="Currency 7 2 2 4" xfId="12758" xr:uid="{00000000-0005-0000-0000-000047110000}"/>
    <cellStyle name="Currency 7 2 3" xfId="3537" xr:uid="{00000000-0005-0000-0000-000048110000}"/>
    <cellStyle name="Currency 7 2 3 2" xfId="3538" xr:uid="{00000000-0005-0000-0000-000049110000}"/>
    <cellStyle name="Currency 7 2 3 2 2" xfId="3539" xr:uid="{00000000-0005-0000-0000-00004A110000}"/>
    <cellStyle name="Currency 7 2 3 2 3" xfId="12759" xr:uid="{00000000-0005-0000-0000-00004B110000}"/>
    <cellStyle name="Currency 7 2 3 3" xfId="3540" xr:uid="{00000000-0005-0000-0000-00004C110000}"/>
    <cellStyle name="Currency 7 2 3 4" xfId="12760" xr:uid="{00000000-0005-0000-0000-00004D110000}"/>
    <cellStyle name="Currency 7 2 4" xfId="3541" xr:uid="{00000000-0005-0000-0000-00004E110000}"/>
    <cellStyle name="Currency 7 2 4 2" xfId="3542" xr:uid="{00000000-0005-0000-0000-00004F110000}"/>
    <cellStyle name="Currency 7 2 4 2 2" xfId="3543" xr:uid="{00000000-0005-0000-0000-000050110000}"/>
    <cellStyle name="Currency 7 2 4 2 3" xfId="12761" xr:uid="{00000000-0005-0000-0000-000051110000}"/>
    <cellStyle name="Currency 7 2 4 3" xfId="3544" xr:uid="{00000000-0005-0000-0000-000052110000}"/>
    <cellStyle name="Currency 7 2 4 4" xfId="12762" xr:uid="{00000000-0005-0000-0000-000053110000}"/>
    <cellStyle name="Currency 7 2 5" xfId="3545" xr:uid="{00000000-0005-0000-0000-000054110000}"/>
    <cellStyle name="Currency 7 2 5 2" xfId="3546" xr:uid="{00000000-0005-0000-0000-000055110000}"/>
    <cellStyle name="Currency 7 2 5 2 2" xfId="3547" xr:uid="{00000000-0005-0000-0000-000056110000}"/>
    <cellStyle name="Currency 7 2 5 2 3" xfId="12763" xr:uid="{00000000-0005-0000-0000-000057110000}"/>
    <cellStyle name="Currency 7 2 5 3" xfId="3548" xr:uid="{00000000-0005-0000-0000-000058110000}"/>
    <cellStyle name="Currency 7 2 5 4" xfId="12764" xr:uid="{00000000-0005-0000-0000-000059110000}"/>
    <cellStyle name="Currency 7 2 6" xfId="3549" xr:uid="{00000000-0005-0000-0000-00005A110000}"/>
    <cellStyle name="Currency 7 2 6 2" xfId="3550" xr:uid="{00000000-0005-0000-0000-00005B110000}"/>
    <cellStyle name="Currency 7 2 6 2 2" xfId="3551" xr:uid="{00000000-0005-0000-0000-00005C110000}"/>
    <cellStyle name="Currency 7 2 6 2 3" xfId="12765" xr:uid="{00000000-0005-0000-0000-00005D110000}"/>
    <cellStyle name="Currency 7 2 6 3" xfId="3552" xr:uid="{00000000-0005-0000-0000-00005E110000}"/>
    <cellStyle name="Currency 7 2 6 4" xfId="12766" xr:uid="{00000000-0005-0000-0000-00005F110000}"/>
    <cellStyle name="Currency 7 2 7" xfId="3553" xr:uid="{00000000-0005-0000-0000-000060110000}"/>
    <cellStyle name="Currency 7 2 7 2" xfId="3554" xr:uid="{00000000-0005-0000-0000-000061110000}"/>
    <cellStyle name="Currency 7 2 7 2 2" xfId="3555" xr:uid="{00000000-0005-0000-0000-000062110000}"/>
    <cellStyle name="Currency 7 2 7 2 3" xfId="12767" xr:uid="{00000000-0005-0000-0000-000063110000}"/>
    <cellStyle name="Currency 7 2 7 3" xfId="3556" xr:uid="{00000000-0005-0000-0000-000064110000}"/>
    <cellStyle name="Currency 7 2 7 4" xfId="12768" xr:uid="{00000000-0005-0000-0000-000065110000}"/>
    <cellStyle name="Currency 7 2 8" xfId="3557" xr:uid="{00000000-0005-0000-0000-000066110000}"/>
    <cellStyle name="Currency 7 2 8 2" xfId="3558" xr:uid="{00000000-0005-0000-0000-000067110000}"/>
    <cellStyle name="Currency 7 2 8 2 2" xfId="3559" xr:uid="{00000000-0005-0000-0000-000068110000}"/>
    <cellStyle name="Currency 7 2 8 2 3" xfId="12769" xr:uid="{00000000-0005-0000-0000-000069110000}"/>
    <cellStyle name="Currency 7 2 8 3" xfId="3560" xr:uid="{00000000-0005-0000-0000-00006A110000}"/>
    <cellStyle name="Currency 7 2 8 4" xfId="12770" xr:uid="{00000000-0005-0000-0000-00006B110000}"/>
    <cellStyle name="Currency 7 2 9" xfId="3561" xr:uid="{00000000-0005-0000-0000-00006C110000}"/>
    <cellStyle name="Currency 7 2 9 2" xfId="3562" xr:uid="{00000000-0005-0000-0000-00006D110000}"/>
    <cellStyle name="Currency 7 2 9 2 2" xfId="3563" xr:uid="{00000000-0005-0000-0000-00006E110000}"/>
    <cellStyle name="Currency 7 2 9 2 3" xfId="12771" xr:uid="{00000000-0005-0000-0000-00006F110000}"/>
    <cellStyle name="Currency 7 2 9 3" xfId="3564" xr:uid="{00000000-0005-0000-0000-000070110000}"/>
    <cellStyle name="Currency 7 2 9 4" xfId="12772" xr:uid="{00000000-0005-0000-0000-000071110000}"/>
    <cellStyle name="Currency 7 3" xfId="3565" xr:uid="{00000000-0005-0000-0000-000072110000}"/>
    <cellStyle name="Currency 7 3 2" xfId="3566" xr:uid="{00000000-0005-0000-0000-000073110000}"/>
    <cellStyle name="Currency 7 3 2 2" xfId="3567" xr:uid="{00000000-0005-0000-0000-000074110000}"/>
    <cellStyle name="Currency 7 3 2 3" xfId="12773" xr:uid="{00000000-0005-0000-0000-000075110000}"/>
    <cellStyle name="Currency 7 3 3" xfId="3568" xr:uid="{00000000-0005-0000-0000-000076110000}"/>
    <cellStyle name="Currency 7 3 4" xfId="12774" xr:uid="{00000000-0005-0000-0000-000077110000}"/>
    <cellStyle name="Currency 7 4" xfId="3569" xr:uid="{00000000-0005-0000-0000-000078110000}"/>
    <cellStyle name="Currency 7 5" xfId="3570" xr:uid="{00000000-0005-0000-0000-000079110000}"/>
    <cellStyle name="Currency 7 6" xfId="3571" xr:uid="{00000000-0005-0000-0000-00007A110000}"/>
    <cellStyle name="Currency 7 7" xfId="3572" xr:uid="{00000000-0005-0000-0000-00007B110000}"/>
    <cellStyle name="Currency 7 8" xfId="3573" xr:uid="{00000000-0005-0000-0000-00007C110000}"/>
    <cellStyle name="Currency 7 9" xfId="3574" xr:uid="{00000000-0005-0000-0000-00007D110000}"/>
    <cellStyle name="Currency 8" xfId="3575" xr:uid="{00000000-0005-0000-0000-00007E110000}"/>
    <cellStyle name="Currency 8 2" xfId="12775" xr:uid="{00000000-0005-0000-0000-00007F110000}"/>
    <cellStyle name="Currency 9" xfId="3576" xr:uid="{00000000-0005-0000-0000-000080110000}"/>
    <cellStyle name="Currency No$" xfId="3577" xr:uid="{00000000-0005-0000-0000-000081110000}"/>
    <cellStyle name="Currency Total" xfId="3578" xr:uid="{00000000-0005-0000-0000-000082110000}"/>
    <cellStyle name="Currency Total 2" xfId="12776" xr:uid="{00000000-0005-0000-0000-000083110000}"/>
    <cellStyle name="Currency x2 No$" xfId="3579" xr:uid="{00000000-0005-0000-0000-000084110000}"/>
    <cellStyle name="Currency0" xfId="26" xr:uid="{00000000-0005-0000-0000-000085110000}"/>
    <cellStyle name="Custom - Style1" xfId="3580" xr:uid="{00000000-0005-0000-0000-000086110000}"/>
    <cellStyle name="Custom - Style8" xfId="3581" xr:uid="{00000000-0005-0000-0000-000087110000}"/>
    <cellStyle name="Data   - Style2" xfId="3582" xr:uid="{00000000-0005-0000-0000-000088110000}"/>
    <cellStyle name="Date" xfId="27" xr:uid="{00000000-0005-0000-0000-000089110000}"/>
    <cellStyle name="Dollarsign" xfId="3583" xr:uid="{00000000-0005-0000-0000-00008A110000}"/>
    <cellStyle name="DOUBLEL" xfId="3584" xr:uid="{00000000-0005-0000-0000-00008B110000}"/>
    <cellStyle name="eatme" xfId="3585" xr:uid="{00000000-0005-0000-0000-00008C110000}"/>
    <cellStyle name="Euro" xfId="11319" xr:uid="{00000000-0005-0000-0000-00008D110000}"/>
    <cellStyle name="Exhibits" xfId="11320" xr:uid="{00000000-0005-0000-0000-00008E110000}"/>
    <cellStyle name="Explanatory Text 2" xfId="3586" xr:uid="{00000000-0005-0000-0000-00008F110000}"/>
    <cellStyle name="Explanatory Text 3" xfId="3587" xr:uid="{00000000-0005-0000-0000-000090110000}"/>
    <cellStyle name="Explanatory Text 4" xfId="3588" xr:uid="{00000000-0005-0000-0000-000091110000}"/>
    <cellStyle name="Explanatory Text 5" xfId="3589" xr:uid="{00000000-0005-0000-0000-000092110000}"/>
    <cellStyle name="Explanatory Text 6" xfId="3590" xr:uid="{00000000-0005-0000-0000-000093110000}"/>
    <cellStyle name="F2" xfId="28" xr:uid="{00000000-0005-0000-0000-000094110000}"/>
    <cellStyle name="F3" xfId="29" xr:uid="{00000000-0005-0000-0000-000095110000}"/>
    <cellStyle name="F4" xfId="30" xr:uid="{00000000-0005-0000-0000-000096110000}"/>
    <cellStyle name="F5" xfId="31" xr:uid="{00000000-0005-0000-0000-000097110000}"/>
    <cellStyle name="F6" xfId="32" xr:uid="{00000000-0005-0000-0000-000098110000}"/>
    <cellStyle name="F7" xfId="33" xr:uid="{00000000-0005-0000-0000-000099110000}"/>
    <cellStyle name="F8" xfId="34" xr:uid="{00000000-0005-0000-0000-00009A110000}"/>
    <cellStyle name="Fixed" xfId="35" xr:uid="{00000000-0005-0000-0000-00009B110000}"/>
    <cellStyle name="Followed Hyperlink" xfId="122" builtinId="9" hidden="1"/>
    <cellStyle name="Followed Hyperlink" xfId="124" builtinId="9" hidden="1"/>
    <cellStyle name="Followed Hyperlink" xfId="126"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1273" builtinId="9" hidden="1"/>
    <cellStyle name="Followed Hyperlink" xfId="11275" builtinId="9" hidden="1"/>
    <cellStyle name="Followed Hyperlink" xfId="11277" builtinId="9" hidden="1"/>
    <cellStyle name="Followed Hyperlink" xfId="11279" builtinId="9" hidden="1"/>
    <cellStyle name="Followed Hyperlink" xfId="11281" builtinId="9" hidden="1"/>
    <cellStyle name="Followed Hyperlink" xfId="11283" builtinId="9" hidden="1"/>
    <cellStyle name="Followed Hyperlink" xfId="11285" builtinId="9" hidden="1"/>
    <cellStyle name="Followed Hyperlink" xfId="11287" builtinId="9" hidden="1"/>
    <cellStyle name="Followed Hyperlink" xfId="11289" builtinId="9" hidden="1"/>
    <cellStyle name="Followed Hyperlink" xfId="11291" builtinId="9" hidden="1"/>
    <cellStyle name="Followed Hyperlink" xfId="11293" builtinId="9" hidden="1"/>
    <cellStyle name="Followed Hyperlink" xfId="11295" builtinId="9" hidden="1"/>
    <cellStyle name="Followed Hyperlink" xfId="11297" builtinId="9" hidden="1"/>
    <cellStyle name="Followed Hyperlink" xfId="11299" builtinId="9" hidden="1"/>
    <cellStyle name="Followed Hyperlink" xfId="11301" builtinId="9" hidden="1"/>
    <cellStyle name="Followed Hyperlink" xfId="11303" builtinId="9" hidden="1"/>
    <cellStyle name="Followed Hyperlink" xfId="11305" builtinId="9" hidden="1"/>
    <cellStyle name="Followed Hyperlink" xfId="11307" builtinId="9" hidden="1"/>
    <cellStyle name="Followed Hyperlink" xfId="11354" builtinId="9" hidden="1"/>
    <cellStyle name="Followed Hyperlink" xfId="11356" builtinId="9" hidden="1"/>
    <cellStyle name="Followed Hyperlink" xfId="11358" builtinId="9" hidden="1"/>
    <cellStyle name="Followed Hyperlink" xfId="11360" builtinId="9" hidden="1"/>
    <cellStyle name="Followed Hyperlink" xfId="11362" builtinId="9" hidden="1"/>
    <cellStyle name="Followed Hyperlink" xfId="11364" builtinId="9" hidden="1"/>
    <cellStyle name="Followed Hyperlink" xfId="11366" builtinId="9" hidden="1"/>
    <cellStyle name="Followed Hyperlink" xfId="11368" builtinId="9" hidden="1"/>
    <cellStyle name="Followed Hyperlink" xfId="11370" builtinId="9" hidden="1"/>
    <cellStyle name="Followed Hyperlink" xfId="11372" builtinId="9" hidden="1"/>
    <cellStyle name="Followed Hyperlink" xfId="11374" builtinId="9" hidden="1"/>
    <cellStyle name="Followed Hyperlink" xfId="11376" builtinId="9" hidden="1"/>
    <cellStyle name="Followed Hyperlink" xfId="11378" builtinId="9" hidden="1"/>
    <cellStyle name="Followed Hyperlink" xfId="11380" builtinId="9" hidden="1"/>
    <cellStyle name="Followed Hyperlink" xfId="11382" builtinId="9" hidden="1"/>
    <cellStyle name="Followed Hyperlink" xfId="11384" builtinId="9" hidden="1"/>
    <cellStyle name="Followed Hyperlink" xfId="11386" builtinId="9" hidden="1"/>
    <cellStyle name="Followed Hyperlink" xfId="11388" builtinId="9" hidden="1"/>
    <cellStyle name="Followed Hyperlink" xfId="11390" builtinId="9" hidden="1"/>
    <cellStyle name="Followed Hyperlink" xfId="11392" builtinId="9" hidden="1"/>
    <cellStyle name="Followed Hyperlink" xfId="11394" builtinId="9" hidden="1"/>
    <cellStyle name="Followed Hyperlink" xfId="11396" builtinId="9" hidden="1"/>
    <cellStyle name="Followed Hyperlink" xfId="11398" builtinId="9" hidden="1"/>
    <cellStyle name="Followed Hyperlink" xfId="11400" builtinId="9" hidden="1"/>
    <cellStyle name="Followed Hyperlink" xfId="11402" builtinId="9" hidden="1"/>
    <cellStyle name="Followed Hyperlink" xfId="11404" builtinId="9" hidden="1"/>
    <cellStyle name="Followed Hyperlink" xfId="11406" builtinId="9" hidden="1"/>
    <cellStyle name="Followed Hyperlink" xfId="11408" builtinId="9" hidden="1"/>
    <cellStyle name="Followed Hyperlink" xfId="11410" builtinId="9" hidden="1"/>
    <cellStyle name="Followed Hyperlink" xfId="11412" builtinId="9" hidden="1"/>
    <cellStyle name="Followed Hyperlink" xfId="11414" builtinId="9" hidden="1"/>
    <cellStyle name="Followed Hyperlink" xfId="11416" builtinId="9" hidden="1"/>
    <cellStyle name="Followed Hyperlink" xfId="11418" builtinId="9" hidden="1"/>
    <cellStyle name="Followed Hyperlink" xfId="11420" builtinId="9" hidden="1"/>
    <cellStyle name="Followed Hyperlink" xfId="11422" builtinId="9" hidden="1"/>
    <cellStyle name="Followed Hyperlink" xfId="11424" builtinId="9" hidden="1"/>
    <cellStyle name="Followed Hyperlink" xfId="11426" builtinId="9" hidden="1"/>
    <cellStyle name="Followed Hyperlink" xfId="11428" builtinId="9" hidden="1"/>
    <cellStyle name="Followed Hyperlink" xfId="11430" builtinId="9" hidden="1"/>
    <cellStyle name="Followed Hyperlink" xfId="11432" builtinId="9" hidden="1"/>
    <cellStyle name="Followed Hyperlink" xfId="11434" builtinId="9" hidden="1"/>
    <cellStyle name="Followed Hyperlink" xfId="11436" builtinId="9" hidden="1"/>
    <cellStyle name="Followed Hyperlink" xfId="11438" builtinId="9" hidden="1"/>
    <cellStyle name="Followed Hyperlink" xfId="11440" builtinId="9" hidden="1"/>
    <cellStyle name="Followed Hyperlink" xfId="11442" builtinId="9" hidden="1"/>
    <cellStyle name="Followed Hyperlink" xfId="11444" builtinId="9" hidden="1"/>
    <cellStyle name="Followed Hyperlink" xfId="11446" builtinId="9" hidden="1"/>
    <cellStyle name="Followed Hyperlink" xfId="11448" builtinId="9" hidden="1"/>
    <cellStyle name="Followed Hyperlink" xfId="11450" builtinId="9" hidden="1"/>
    <cellStyle name="Followed Hyperlink" xfId="11452" builtinId="9" hidden="1"/>
    <cellStyle name="Followed Hyperlink" xfId="11454" builtinId="9" hidden="1"/>
    <cellStyle name="Followed Hyperlink" xfId="11456" builtinId="9" hidden="1"/>
    <cellStyle name="Followed Hyperlink" xfId="11458" builtinId="9" hidden="1"/>
    <cellStyle name="Followed Hyperlink" xfId="11460" builtinId="9" hidden="1"/>
    <cellStyle name="Followed Hyperlink" xfId="11462" builtinId="9" hidden="1"/>
    <cellStyle name="Followed Hyperlink" xfId="11464" builtinId="9" hidden="1"/>
    <cellStyle name="Followed Hyperlink" xfId="11466" builtinId="9" hidden="1"/>
    <cellStyle name="Followed Hyperlink" xfId="11468" builtinId="9" hidden="1"/>
    <cellStyle name="Followed Hyperlink" xfId="11470" builtinId="9" hidden="1"/>
    <cellStyle name="Followed Hyperlink" xfId="11472" builtinId="9" hidden="1"/>
    <cellStyle name="Followed Hyperlink" xfId="11474" builtinId="9" hidden="1"/>
    <cellStyle name="Followed Hyperlink" xfId="11476" builtinId="9" hidden="1"/>
    <cellStyle name="Followed Hyperlink" xfId="11478" builtinId="9" hidden="1"/>
    <cellStyle name="Followed Hyperlink" xfId="11480" builtinId="9" hidden="1"/>
    <cellStyle name="Followed Hyperlink" xfId="11482" builtinId="9" hidden="1"/>
    <cellStyle name="Followed Hyperlink" xfId="11484" builtinId="9" hidden="1"/>
    <cellStyle name="Followed Hyperlink" xfId="11486" builtinId="9" hidden="1"/>
    <cellStyle name="Followed Hyperlink" xfId="11488" builtinId="9" hidden="1"/>
    <cellStyle name="Followed Hyperlink" xfId="11490" builtinId="9" hidden="1"/>
    <cellStyle name="Followed Hyperlink" xfId="11492" builtinId="9" hidden="1"/>
    <cellStyle name="Followed Hyperlink" xfId="11494" builtinId="9" hidden="1"/>
    <cellStyle name="Followed Hyperlink" xfId="11496" builtinId="9" hidden="1"/>
    <cellStyle name="Followed Hyperlink" xfId="11498" builtinId="9" hidden="1"/>
    <cellStyle name="Followed Hyperlink" xfId="11500" builtinId="9" hidden="1"/>
    <cellStyle name="Followed Hyperlink" xfId="11502" builtinId="9" hidden="1"/>
    <cellStyle name="Followed Hyperlink" xfId="11504" builtinId="9" hidden="1"/>
    <cellStyle name="Followed Hyperlink" xfId="11506" builtinId="9" hidden="1"/>
    <cellStyle name="Followed Hyperlink" xfId="11508" builtinId="9" hidden="1"/>
    <cellStyle name="Followed Hyperlink" xfId="11510" builtinId="9" hidden="1"/>
    <cellStyle name="Followed Hyperlink" xfId="11512" builtinId="9" hidden="1"/>
    <cellStyle name="Followed Hyperlink" xfId="11514" builtinId="9" hidden="1"/>
    <cellStyle name="Followed Hyperlink" xfId="11516" builtinId="9" hidden="1"/>
    <cellStyle name="Followed Hyperlink" xfId="11518" builtinId="9" hidden="1"/>
    <cellStyle name="Followed Hyperlink" xfId="11520" builtinId="9" hidden="1"/>
    <cellStyle name="Followed Hyperlink" xfId="11522" builtinId="9" hidden="1"/>
    <cellStyle name="Followed Hyperlink" xfId="11524" builtinId="9" hidden="1"/>
    <cellStyle name="Followed Hyperlink" xfId="11526" builtinId="9" hidden="1"/>
    <cellStyle name="Followed Hyperlink" xfId="11528" builtinId="9" hidden="1"/>
    <cellStyle name="Followed Hyperlink" xfId="11530" builtinId="9" hidden="1"/>
    <cellStyle name="Followed Hyperlink" xfId="11532" builtinId="9" hidden="1"/>
    <cellStyle name="Followed Hyperlink" xfId="11534" builtinId="9" hidden="1"/>
    <cellStyle name="Followed Hyperlink" xfId="11536" builtinId="9" hidden="1"/>
    <cellStyle name="Followed Hyperlink" xfId="11538" builtinId="9" hidden="1"/>
    <cellStyle name="Followed Hyperlink" xfId="11540" builtinId="9" hidden="1"/>
    <cellStyle name="Followed Hyperlink" xfId="11542" builtinId="9" hidden="1"/>
    <cellStyle name="Followed Hyperlink" xfId="11544" builtinId="9" hidden="1"/>
    <cellStyle name="Followed Hyperlink" xfId="11546" builtinId="9" hidden="1"/>
    <cellStyle name="Followed Hyperlink" xfId="11548" builtinId="9" hidden="1"/>
    <cellStyle name="Followed Hyperlink" xfId="11550" builtinId="9" hidden="1"/>
    <cellStyle name="Followed Hyperlink" xfId="11552" builtinId="9" hidden="1"/>
    <cellStyle name="Followed Hyperlink" xfId="11554" builtinId="9" hidden="1"/>
    <cellStyle name="Followed Hyperlink" xfId="11556" builtinId="9" hidden="1"/>
    <cellStyle name="Followed Hyperlink" xfId="11558" builtinId="9" hidden="1"/>
    <cellStyle name="Followed Hyperlink" xfId="11560" builtinId="9" hidden="1"/>
    <cellStyle name="Followed Hyperlink" xfId="11562" builtinId="9" hidden="1"/>
    <cellStyle name="Followed Hyperlink" xfId="11564" builtinId="9" hidden="1"/>
    <cellStyle name="Followed Hyperlink" xfId="11566" builtinId="9" hidden="1"/>
    <cellStyle name="Followed Hyperlink" xfId="11568" builtinId="9" hidden="1"/>
    <cellStyle name="Followed Hyperlink" xfId="11570" builtinId="9" hidden="1"/>
    <cellStyle name="Followed Hyperlink" xfId="11572" builtinId="9" hidden="1"/>
    <cellStyle name="Followed Hyperlink" xfId="11574" builtinId="9" hidden="1"/>
    <cellStyle name="Followed Hyperlink" xfId="11576" builtinId="9" hidden="1"/>
    <cellStyle name="Followed Hyperlink" xfId="11578" builtinId="9" hidden="1"/>
    <cellStyle name="Followed Hyperlink" xfId="11580" builtinId="9" hidden="1"/>
    <cellStyle name="Followed Hyperlink" xfId="11582" builtinId="9" hidden="1"/>
    <cellStyle name="Followed Hyperlink" xfId="11584" builtinId="9" hidden="1"/>
    <cellStyle name="Followed Hyperlink" xfId="11586" builtinId="9" hidden="1"/>
    <cellStyle name="Followed Hyperlink" xfId="11588" builtinId="9" hidden="1"/>
    <cellStyle name="Followed Hyperlink" xfId="11590" builtinId="9" hidden="1"/>
    <cellStyle name="Followed Hyperlink" xfId="11592" builtinId="9" hidden="1"/>
    <cellStyle name="Followed Hyperlink" xfId="11594" builtinId="9" hidden="1"/>
    <cellStyle name="Followed Hyperlink" xfId="11596" builtinId="9" hidden="1"/>
    <cellStyle name="Followed Hyperlink" xfId="11598" builtinId="9" hidden="1"/>
    <cellStyle name="Followed Hyperlink" xfId="11600" builtinId="9" hidden="1"/>
    <cellStyle name="Followed Hyperlink" xfId="11602" builtinId="9" hidden="1"/>
    <cellStyle name="Followed Hyperlink" xfId="11604" builtinId="9" hidden="1"/>
    <cellStyle name="Followed Hyperlink" xfId="11606" builtinId="9" hidden="1"/>
    <cellStyle name="Followed Hyperlink" xfId="11608" builtinId="9" hidden="1"/>
    <cellStyle name="Followed Hyperlink" xfId="11610" builtinId="9" hidden="1"/>
    <cellStyle name="Followed Hyperlink" xfId="11612" builtinId="9" hidden="1"/>
    <cellStyle name="Followed Hyperlink" xfId="11614" builtinId="9" hidden="1"/>
    <cellStyle name="Followed Hyperlink" xfId="11616" builtinId="9" hidden="1"/>
    <cellStyle name="Followed Hyperlink" xfId="11618" builtinId="9" hidden="1"/>
    <cellStyle name="Followed Hyperlink" xfId="11620" builtinId="9" hidden="1"/>
    <cellStyle name="Followed Hyperlink" xfId="11622" builtinId="9" hidden="1"/>
    <cellStyle name="Followed Hyperlink" xfId="11624" builtinId="9" hidden="1"/>
    <cellStyle name="Followed Hyperlink" xfId="11626" builtinId="9" hidden="1"/>
    <cellStyle name="Followed Hyperlink" xfId="11628" builtinId="9" hidden="1"/>
    <cellStyle name="Followed Hyperlink" xfId="11630" builtinId="9" hidden="1"/>
    <cellStyle name="Followed Hyperlink" xfId="11632" builtinId="9" hidden="1"/>
    <cellStyle name="Followed Hyperlink" xfId="11634" builtinId="9" hidden="1"/>
    <cellStyle name="Followed Hyperlink" xfId="11636" builtinId="9" hidden="1"/>
    <cellStyle name="Followed Hyperlink" xfId="11638" builtinId="9" hidden="1"/>
    <cellStyle name="Followed Hyperlink" xfId="11640" builtinId="9" hidden="1"/>
    <cellStyle name="Followed Hyperlink" xfId="11642" builtinId="9" hidden="1"/>
    <cellStyle name="Followed Hyperlink" xfId="11644" builtinId="9" hidden="1"/>
    <cellStyle name="Followed Hyperlink" xfId="11646" builtinId="9" hidden="1"/>
    <cellStyle name="Followed Hyperlink" xfId="11648" builtinId="9" hidden="1"/>
    <cellStyle name="Followed Hyperlink" xfId="11650" builtinId="9" hidden="1"/>
    <cellStyle name="Followed Hyperlink" xfId="11652" builtinId="9" hidden="1"/>
    <cellStyle name="Followed Hyperlink" xfId="11654" builtinId="9" hidden="1"/>
    <cellStyle name="Followed Hyperlink" xfId="11656" builtinId="9" hidden="1"/>
    <cellStyle name="Followed Hyperlink" xfId="11658" builtinId="9" hidden="1"/>
    <cellStyle name="Followed Hyperlink" xfId="11660" builtinId="9" hidden="1"/>
    <cellStyle name="Followed Hyperlink" xfId="11662" builtinId="9" hidden="1"/>
    <cellStyle name="Followed Hyperlink" xfId="11664" builtinId="9" hidden="1"/>
    <cellStyle name="Followed Hyperlink" xfId="11666" builtinId="9" hidden="1"/>
    <cellStyle name="Followed Hyperlink" xfId="11668" builtinId="9" hidden="1"/>
    <cellStyle name="Followed Hyperlink" xfId="11670" builtinId="9" hidden="1"/>
    <cellStyle name="Followed Hyperlink" xfId="11672" builtinId="9" hidden="1"/>
    <cellStyle name="Followed Hyperlink" xfId="11674" builtinId="9" hidden="1"/>
    <cellStyle name="Followed Hyperlink" xfId="11676" builtinId="9" hidden="1"/>
    <cellStyle name="Followed Hyperlink" xfId="11678" builtinId="9" hidden="1"/>
    <cellStyle name="Followed Hyperlink" xfId="11680" builtinId="9" hidden="1"/>
    <cellStyle name="Followed Hyperlink" xfId="11682" builtinId="9" hidden="1"/>
    <cellStyle name="Followed Hyperlink" xfId="11684" builtinId="9" hidden="1"/>
    <cellStyle name="Followed Hyperlink" xfId="11686" builtinId="9" hidden="1"/>
    <cellStyle name="Followed Hyperlink" xfId="11688" builtinId="9" hidden="1"/>
    <cellStyle name="Followed Hyperlink" xfId="11690" builtinId="9" hidden="1"/>
    <cellStyle name="Followed Hyperlink" xfId="11692" builtinId="9" hidden="1"/>
    <cellStyle name="Followed Hyperlink" xfId="11694" builtinId="9" hidden="1"/>
    <cellStyle name="Followed Hyperlink" xfId="11696" builtinId="9" hidden="1"/>
    <cellStyle name="Followed Hyperlink" xfId="11698" builtinId="9" hidden="1"/>
    <cellStyle name="Followed Hyperlink" xfId="11700" builtinId="9" hidden="1"/>
    <cellStyle name="Followed Hyperlink" xfId="11702" builtinId="9" hidden="1"/>
    <cellStyle name="Followed Hyperlink" xfId="11704" builtinId="9" hidden="1"/>
    <cellStyle name="Followed Hyperlink" xfId="11706" builtinId="9" hidden="1"/>
    <cellStyle name="Followed Hyperlink" xfId="11708" builtinId="9" hidden="1"/>
    <cellStyle name="Followed Hyperlink" xfId="11710" builtinId="9" hidden="1"/>
    <cellStyle name="Followed Hyperlink" xfId="11712" builtinId="9" hidden="1"/>
    <cellStyle name="Followed Hyperlink" xfId="11714" builtinId="9" hidden="1"/>
    <cellStyle name="Followed Hyperlink" xfId="11716" builtinId="9" hidden="1"/>
    <cellStyle name="Followed Hyperlink" xfId="11718" builtinId="9" hidden="1"/>
    <cellStyle name="Followed Hyperlink" xfId="11720" builtinId="9" hidden="1"/>
    <cellStyle name="Followed Hyperlink" xfId="16855" builtinId="9" hidden="1"/>
    <cellStyle name="Followed Hyperlink" xfId="16857" builtinId="9" hidden="1"/>
    <cellStyle name="Followed Hyperlink" xfId="16859" builtinId="9" hidden="1"/>
    <cellStyle name="Followed Hyperlink" xfId="16861" builtinId="9" hidden="1"/>
    <cellStyle name="Followed Hyperlink" xfId="16863" builtinId="9" hidden="1"/>
    <cellStyle name="Followed Hyperlink" xfId="16865" builtinId="9" hidden="1"/>
    <cellStyle name="Followed Hyperlink" xfId="16867" builtinId="9" hidden="1"/>
    <cellStyle name="Followed Hyperlink" xfId="16869" builtinId="9" hidden="1"/>
    <cellStyle name="Followed Hyperlink" xfId="16871" builtinId="9" hidden="1"/>
    <cellStyle name="Followed Hyperlink" xfId="16873" builtinId="9" hidden="1"/>
    <cellStyle name="Followed Hyperlink" xfId="16875" builtinId="9" hidden="1"/>
    <cellStyle name="Followed Hyperlink" xfId="16877" builtinId="9" hidden="1"/>
    <cellStyle name="Followed Hyperlink" xfId="16879" builtinId="9" hidden="1"/>
    <cellStyle name="Followed Hyperlink" xfId="16881" builtinId="9" hidden="1"/>
    <cellStyle name="Followed Hyperlink" xfId="16883" builtinId="9" hidden="1"/>
    <cellStyle name="Followed Hyperlink" xfId="16885" builtinId="9" hidden="1"/>
    <cellStyle name="Followed Hyperlink" xfId="16887" builtinId="9" hidden="1"/>
    <cellStyle name="Followed Hyperlink" xfId="16889" builtinId="9" hidden="1"/>
    <cellStyle name="Followed Hyperlink" xfId="16891" builtinId="9" hidden="1"/>
    <cellStyle name="Followed Hyperlink" xfId="16893" builtinId="9" hidden="1"/>
    <cellStyle name="Followed Hyperlink" xfId="16895" builtinId="9" hidden="1"/>
    <cellStyle name="Followed Hyperlink" xfId="16897" builtinId="9" hidden="1"/>
    <cellStyle name="Followed Hyperlink" xfId="16899" builtinId="9" hidden="1"/>
    <cellStyle name="Followed Hyperlink" xfId="16901" builtinId="9" hidden="1"/>
    <cellStyle name="Followed Hyperlink" xfId="16907" builtinId="9" hidden="1"/>
    <cellStyle name="Followed Hyperlink" xfId="16909" builtinId="9" hidden="1"/>
    <cellStyle name="Followed Hyperlink" xfId="16911" builtinId="9" hidden="1"/>
    <cellStyle name="Followed Hyperlink" xfId="16913" builtinId="9" hidden="1"/>
    <cellStyle name="Followed Hyperlink" xfId="16915" builtinId="9" hidden="1"/>
    <cellStyle name="Followed Hyperlink" xfId="16917" builtinId="9" hidden="1"/>
    <cellStyle name="Followed Hyperlink" xfId="16919" builtinId="9" hidden="1"/>
    <cellStyle name="Followed Hyperlink" xfId="16921" builtinId="9" hidden="1"/>
    <cellStyle name="Followed Hyperlink" xfId="16923" builtinId="9" hidden="1"/>
    <cellStyle name="Followed Hyperlink" xfId="16925" builtinId="9" hidden="1"/>
    <cellStyle name="Followed Hyperlink" xfId="16927" builtinId="9" hidden="1"/>
    <cellStyle name="Followed Hyperlink" xfId="16929" builtinId="9" hidden="1"/>
    <cellStyle name="Followed Hyperlink" xfId="16931" builtinId="9" hidden="1"/>
    <cellStyle name="Followed Hyperlink" xfId="16941" builtinId="9" hidden="1"/>
    <cellStyle name="Formula" xfId="3591" xr:uid="{00000000-0005-0000-0000-0000AB120000}"/>
    <cellStyle name="Gas Cost x5" xfId="3592" xr:uid="{00000000-0005-0000-0000-0000AC120000}"/>
    <cellStyle name="Good 2" xfId="3593" xr:uid="{00000000-0005-0000-0000-0000AD120000}"/>
    <cellStyle name="Good 3" xfId="3594" xr:uid="{00000000-0005-0000-0000-0000AE120000}"/>
    <cellStyle name="Good 4" xfId="3595" xr:uid="{00000000-0005-0000-0000-0000AF120000}"/>
    <cellStyle name="Good 5" xfId="3596" xr:uid="{00000000-0005-0000-0000-0000B0120000}"/>
    <cellStyle name="Good 6" xfId="3597" xr:uid="{00000000-0005-0000-0000-0000B1120000}"/>
    <cellStyle name="Hardcoded" xfId="3598" xr:uid="{00000000-0005-0000-0000-0000B2120000}"/>
    <cellStyle name="Head Title" xfId="3599" xr:uid="{00000000-0005-0000-0000-0000B3120000}"/>
    <cellStyle name="Heading 1 2" xfId="3600" xr:uid="{00000000-0005-0000-0000-0000B4120000}"/>
    <cellStyle name="Heading 1 3" xfId="3601" xr:uid="{00000000-0005-0000-0000-0000B5120000}"/>
    <cellStyle name="Heading 1 4" xfId="3602" xr:uid="{00000000-0005-0000-0000-0000B6120000}"/>
    <cellStyle name="Heading 1 5" xfId="3603" xr:uid="{00000000-0005-0000-0000-0000B7120000}"/>
    <cellStyle name="Heading 1 6" xfId="3604" xr:uid="{00000000-0005-0000-0000-0000B8120000}"/>
    <cellStyle name="Heading 2 2" xfId="3605" xr:uid="{00000000-0005-0000-0000-0000B9120000}"/>
    <cellStyle name="Heading 2 3" xfId="3606" xr:uid="{00000000-0005-0000-0000-0000BA120000}"/>
    <cellStyle name="Heading 2 4" xfId="3607" xr:uid="{00000000-0005-0000-0000-0000BB120000}"/>
    <cellStyle name="Heading 2 5" xfId="3608" xr:uid="{00000000-0005-0000-0000-0000BC120000}"/>
    <cellStyle name="Heading 2 6" xfId="3609" xr:uid="{00000000-0005-0000-0000-0000BD120000}"/>
    <cellStyle name="Heading 3 2" xfId="3610" xr:uid="{00000000-0005-0000-0000-0000BE120000}"/>
    <cellStyle name="Heading 3 3" xfId="3611" xr:uid="{00000000-0005-0000-0000-0000BF120000}"/>
    <cellStyle name="Heading 3 4" xfId="3612" xr:uid="{00000000-0005-0000-0000-0000C0120000}"/>
    <cellStyle name="Heading 3 5" xfId="3613" xr:uid="{00000000-0005-0000-0000-0000C1120000}"/>
    <cellStyle name="Heading 3 6" xfId="3614" xr:uid="{00000000-0005-0000-0000-0000C2120000}"/>
    <cellStyle name="Heading 4 2" xfId="3615" xr:uid="{00000000-0005-0000-0000-0000C3120000}"/>
    <cellStyle name="Heading 4 3" xfId="3616" xr:uid="{00000000-0005-0000-0000-0000C4120000}"/>
    <cellStyle name="Heading 4 4" xfId="3617" xr:uid="{00000000-0005-0000-0000-0000C5120000}"/>
    <cellStyle name="Heading 4 5" xfId="3618" xr:uid="{00000000-0005-0000-0000-0000C6120000}"/>
    <cellStyle name="Heading 4 6" xfId="3619" xr:uid="{00000000-0005-0000-0000-0000C7120000}"/>
    <cellStyle name="HEADING1" xfId="36" xr:uid="{00000000-0005-0000-0000-0000C8120000}"/>
    <cellStyle name="HEADING2" xfId="37" xr:uid="{00000000-0005-0000-0000-0000C9120000}"/>
    <cellStyle name="HeadlineStyle" xfId="3620" xr:uid="{00000000-0005-0000-0000-0000CA120000}"/>
    <cellStyle name="HeadlineStyle 10" xfId="3621" xr:uid="{00000000-0005-0000-0000-0000CB120000}"/>
    <cellStyle name="HeadlineStyle 11" xfId="3622" xr:uid="{00000000-0005-0000-0000-0000CC120000}"/>
    <cellStyle name="HeadlineStyle 12" xfId="3623" xr:uid="{00000000-0005-0000-0000-0000CD120000}"/>
    <cellStyle name="HeadlineStyle 13" xfId="3624" xr:uid="{00000000-0005-0000-0000-0000CE120000}"/>
    <cellStyle name="HeadlineStyle 14" xfId="3625" xr:uid="{00000000-0005-0000-0000-0000CF120000}"/>
    <cellStyle name="HeadlineStyle 15" xfId="3626" xr:uid="{00000000-0005-0000-0000-0000D0120000}"/>
    <cellStyle name="HeadlineStyle 16" xfId="3627" xr:uid="{00000000-0005-0000-0000-0000D1120000}"/>
    <cellStyle name="HeadlineStyle 2" xfId="3628" xr:uid="{00000000-0005-0000-0000-0000D2120000}"/>
    <cellStyle name="HeadlineStyle 3" xfId="3629" xr:uid="{00000000-0005-0000-0000-0000D3120000}"/>
    <cellStyle name="HeadlineStyle 4" xfId="3630" xr:uid="{00000000-0005-0000-0000-0000D4120000}"/>
    <cellStyle name="HeadlineStyle 5" xfId="3631" xr:uid="{00000000-0005-0000-0000-0000D5120000}"/>
    <cellStyle name="HeadlineStyle 6" xfId="3632" xr:uid="{00000000-0005-0000-0000-0000D6120000}"/>
    <cellStyle name="HeadlineStyle 7" xfId="3633" xr:uid="{00000000-0005-0000-0000-0000D7120000}"/>
    <cellStyle name="HeadlineStyle 8" xfId="3634" xr:uid="{00000000-0005-0000-0000-0000D8120000}"/>
    <cellStyle name="HeadlineStyle 9" xfId="3635" xr:uid="{00000000-0005-0000-0000-0000D9120000}"/>
    <cellStyle name="HeadlineStyleJustified" xfId="3636" xr:uid="{00000000-0005-0000-0000-0000DA120000}"/>
    <cellStyle name="HeadlineStyleJustified 10" xfId="3637" xr:uid="{00000000-0005-0000-0000-0000DB120000}"/>
    <cellStyle name="HeadlineStyleJustified 11" xfId="3638" xr:uid="{00000000-0005-0000-0000-0000DC120000}"/>
    <cellStyle name="HeadlineStyleJustified 12" xfId="3639" xr:uid="{00000000-0005-0000-0000-0000DD120000}"/>
    <cellStyle name="HeadlineStyleJustified 13" xfId="3640" xr:uid="{00000000-0005-0000-0000-0000DE120000}"/>
    <cellStyle name="HeadlineStyleJustified 14" xfId="3641" xr:uid="{00000000-0005-0000-0000-0000DF120000}"/>
    <cellStyle name="HeadlineStyleJustified 15" xfId="3642" xr:uid="{00000000-0005-0000-0000-0000E0120000}"/>
    <cellStyle name="HeadlineStyleJustified 16" xfId="3643" xr:uid="{00000000-0005-0000-0000-0000E1120000}"/>
    <cellStyle name="HeadlineStyleJustified 2" xfId="3644" xr:uid="{00000000-0005-0000-0000-0000E2120000}"/>
    <cellStyle name="HeadlineStyleJustified 3" xfId="3645" xr:uid="{00000000-0005-0000-0000-0000E3120000}"/>
    <cellStyle name="HeadlineStyleJustified 4" xfId="3646" xr:uid="{00000000-0005-0000-0000-0000E4120000}"/>
    <cellStyle name="HeadlineStyleJustified 5" xfId="3647" xr:uid="{00000000-0005-0000-0000-0000E5120000}"/>
    <cellStyle name="HeadlineStyleJustified 6" xfId="3648" xr:uid="{00000000-0005-0000-0000-0000E6120000}"/>
    <cellStyle name="HeadlineStyleJustified 7" xfId="3649" xr:uid="{00000000-0005-0000-0000-0000E7120000}"/>
    <cellStyle name="HeadlineStyleJustified 8" xfId="3650" xr:uid="{00000000-0005-0000-0000-0000E8120000}"/>
    <cellStyle name="HeadlineStyleJustified 9" xfId="3651" xr:uid="{00000000-0005-0000-0000-0000E9120000}"/>
    <cellStyle name="Hyperlink" xfId="121" builtinId="8" hidden="1"/>
    <cellStyle name="Hyperlink" xfId="123" builtinId="8" hidden="1"/>
    <cellStyle name="Hyperlink" xfId="125"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1272" builtinId="8" hidden="1"/>
    <cellStyle name="Hyperlink" xfId="11274" builtinId="8" hidden="1"/>
    <cellStyle name="Hyperlink" xfId="11276" builtinId="8" hidden="1"/>
    <cellStyle name="Hyperlink" xfId="11278" builtinId="8" hidden="1"/>
    <cellStyle name="Hyperlink" xfId="11280" builtinId="8" hidden="1"/>
    <cellStyle name="Hyperlink" xfId="11282" builtinId="8" hidden="1"/>
    <cellStyle name="Hyperlink" xfId="11284" builtinId="8" hidden="1"/>
    <cellStyle name="Hyperlink" xfId="11286" builtinId="8" hidden="1"/>
    <cellStyle name="Hyperlink" xfId="11288" builtinId="8" hidden="1"/>
    <cellStyle name="Hyperlink" xfId="11290" builtinId="8" hidden="1"/>
    <cellStyle name="Hyperlink" xfId="11292" builtinId="8" hidden="1"/>
    <cellStyle name="Hyperlink" xfId="11294" builtinId="8" hidden="1"/>
    <cellStyle name="Hyperlink" xfId="11296" builtinId="8" hidden="1"/>
    <cellStyle name="Hyperlink" xfId="11298" builtinId="8" hidden="1"/>
    <cellStyle name="Hyperlink" xfId="11300" builtinId="8" hidden="1"/>
    <cellStyle name="Hyperlink" xfId="11302" builtinId="8" hidden="1"/>
    <cellStyle name="Hyperlink" xfId="11304" builtinId="8" hidden="1"/>
    <cellStyle name="Hyperlink" xfId="11306" builtinId="8" hidden="1"/>
    <cellStyle name="Hyperlink" xfId="11353" builtinId="8" hidden="1"/>
    <cellStyle name="Hyperlink" xfId="11355" builtinId="8" hidden="1"/>
    <cellStyle name="Hyperlink" xfId="11357" builtinId="8" hidden="1"/>
    <cellStyle name="Hyperlink" xfId="11359" builtinId="8" hidden="1"/>
    <cellStyle name="Hyperlink" xfId="11361" builtinId="8" hidden="1"/>
    <cellStyle name="Hyperlink" xfId="11363" builtinId="8" hidden="1"/>
    <cellStyle name="Hyperlink" xfId="11365" builtinId="8" hidden="1"/>
    <cellStyle name="Hyperlink" xfId="11367" builtinId="8" hidden="1"/>
    <cellStyle name="Hyperlink" xfId="11369" builtinId="8" hidden="1"/>
    <cellStyle name="Hyperlink" xfId="11371" builtinId="8" hidden="1"/>
    <cellStyle name="Hyperlink" xfId="11373" builtinId="8" hidden="1"/>
    <cellStyle name="Hyperlink" xfId="11375" builtinId="8" hidden="1"/>
    <cellStyle name="Hyperlink" xfId="11377" builtinId="8" hidden="1"/>
    <cellStyle name="Hyperlink" xfId="11379" builtinId="8" hidden="1"/>
    <cellStyle name="Hyperlink" xfId="11381" builtinId="8" hidden="1"/>
    <cellStyle name="Hyperlink" xfId="11383" builtinId="8" hidden="1"/>
    <cellStyle name="Hyperlink" xfId="11385" builtinId="8" hidden="1"/>
    <cellStyle name="Hyperlink" xfId="11387" builtinId="8" hidden="1"/>
    <cellStyle name="Hyperlink" xfId="11389" builtinId="8" hidden="1"/>
    <cellStyle name="Hyperlink" xfId="11391" builtinId="8" hidden="1"/>
    <cellStyle name="Hyperlink" xfId="11393" builtinId="8" hidden="1"/>
    <cellStyle name="Hyperlink" xfId="11395" builtinId="8" hidden="1"/>
    <cellStyle name="Hyperlink" xfId="11397" builtinId="8" hidden="1"/>
    <cellStyle name="Hyperlink" xfId="11399" builtinId="8" hidden="1"/>
    <cellStyle name="Hyperlink" xfId="11401" builtinId="8" hidden="1"/>
    <cellStyle name="Hyperlink" xfId="11403" builtinId="8" hidden="1"/>
    <cellStyle name="Hyperlink" xfId="11405" builtinId="8" hidden="1"/>
    <cellStyle name="Hyperlink" xfId="11407" builtinId="8" hidden="1"/>
    <cellStyle name="Hyperlink" xfId="11409" builtinId="8" hidden="1"/>
    <cellStyle name="Hyperlink" xfId="11411" builtinId="8" hidden="1"/>
    <cellStyle name="Hyperlink" xfId="11413" builtinId="8" hidden="1"/>
    <cellStyle name="Hyperlink" xfId="11415" builtinId="8" hidden="1"/>
    <cellStyle name="Hyperlink" xfId="11417" builtinId="8" hidden="1"/>
    <cellStyle name="Hyperlink" xfId="11419" builtinId="8" hidden="1"/>
    <cellStyle name="Hyperlink" xfId="11421" builtinId="8" hidden="1"/>
    <cellStyle name="Hyperlink" xfId="11423" builtinId="8" hidden="1"/>
    <cellStyle name="Hyperlink" xfId="11425" builtinId="8" hidden="1"/>
    <cellStyle name="Hyperlink" xfId="11427" builtinId="8" hidden="1"/>
    <cellStyle name="Hyperlink" xfId="11429" builtinId="8" hidden="1"/>
    <cellStyle name="Hyperlink" xfId="11431" builtinId="8" hidden="1"/>
    <cellStyle name="Hyperlink" xfId="11433" builtinId="8" hidden="1"/>
    <cellStyle name="Hyperlink" xfId="11435" builtinId="8" hidden="1"/>
    <cellStyle name="Hyperlink" xfId="11437" builtinId="8" hidden="1"/>
    <cellStyle name="Hyperlink" xfId="11439" builtinId="8" hidden="1"/>
    <cellStyle name="Hyperlink" xfId="11441" builtinId="8" hidden="1"/>
    <cellStyle name="Hyperlink" xfId="11443" builtinId="8" hidden="1"/>
    <cellStyle name="Hyperlink" xfId="11445" builtinId="8" hidden="1"/>
    <cellStyle name="Hyperlink" xfId="11447" builtinId="8" hidden="1"/>
    <cellStyle name="Hyperlink" xfId="11449" builtinId="8" hidden="1"/>
    <cellStyle name="Hyperlink" xfId="11451" builtinId="8" hidden="1"/>
    <cellStyle name="Hyperlink" xfId="11453" builtinId="8" hidden="1"/>
    <cellStyle name="Hyperlink" xfId="11455" builtinId="8" hidden="1"/>
    <cellStyle name="Hyperlink" xfId="11457" builtinId="8" hidden="1"/>
    <cellStyle name="Hyperlink" xfId="11459" builtinId="8" hidden="1"/>
    <cellStyle name="Hyperlink" xfId="11461" builtinId="8" hidden="1"/>
    <cellStyle name="Hyperlink" xfId="11463" builtinId="8" hidden="1"/>
    <cellStyle name="Hyperlink" xfId="11465" builtinId="8" hidden="1"/>
    <cellStyle name="Hyperlink" xfId="11467" builtinId="8" hidden="1"/>
    <cellStyle name="Hyperlink" xfId="11469" builtinId="8" hidden="1"/>
    <cellStyle name="Hyperlink" xfId="11471" builtinId="8" hidden="1"/>
    <cellStyle name="Hyperlink" xfId="11473" builtinId="8" hidden="1"/>
    <cellStyle name="Hyperlink" xfId="11475" builtinId="8" hidden="1"/>
    <cellStyle name="Hyperlink" xfId="11477" builtinId="8" hidden="1"/>
    <cellStyle name="Hyperlink" xfId="11479" builtinId="8" hidden="1"/>
    <cellStyle name="Hyperlink" xfId="11481" builtinId="8" hidden="1"/>
    <cellStyle name="Hyperlink" xfId="11483" builtinId="8" hidden="1"/>
    <cellStyle name="Hyperlink" xfId="11485" builtinId="8" hidden="1"/>
    <cellStyle name="Hyperlink" xfId="11487" builtinId="8" hidden="1"/>
    <cellStyle name="Hyperlink" xfId="11489" builtinId="8" hidden="1"/>
    <cellStyle name="Hyperlink" xfId="11491" builtinId="8" hidden="1"/>
    <cellStyle name="Hyperlink" xfId="11493" builtinId="8" hidden="1"/>
    <cellStyle name="Hyperlink" xfId="11495" builtinId="8" hidden="1"/>
    <cellStyle name="Hyperlink" xfId="11497" builtinId="8" hidden="1"/>
    <cellStyle name="Hyperlink" xfId="11499" builtinId="8" hidden="1"/>
    <cellStyle name="Hyperlink" xfId="11501" builtinId="8" hidden="1"/>
    <cellStyle name="Hyperlink" xfId="11503" builtinId="8" hidden="1"/>
    <cellStyle name="Hyperlink" xfId="11505" builtinId="8" hidden="1"/>
    <cellStyle name="Hyperlink" xfId="11507" builtinId="8" hidden="1"/>
    <cellStyle name="Hyperlink" xfId="11509" builtinId="8" hidden="1"/>
    <cellStyle name="Hyperlink" xfId="11511" builtinId="8" hidden="1"/>
    <cellStyle name="Hyperlink" xfId="11513" builtinId="8" hidden="1"/>
    <cellStyle name="Hyperlink" xfId="11515" builtinId="8" hidden="1"/>
    <cellStyle name="Hyperlink" xfId="11517" builtinId="8" hidden="1"/>
    <cellStyle name="Hyperlink" xfId="11519" builtinId="8" hidden="1"/>
    <cellStyle name="Hyperlink" xfId="11521" builtinId="8" hidden="1"/>
    <cellStyle name="Hyperlink" xfId="11523" builtinId="8" hidden="1"/>
    <cellStyle name="Hyperlink" xfId="11525" builtinId="8" hidden="1"/>
    <cellStyle name="Hyperlink" xfId="11527" builtinId="8" hidden="1"/>
    <cellStyle name="Hyperlink" xfId="11529" builtinId="8" hidden="1"/>
    <cellStyle name="Hyperlink" xfId="11531" builtinId="8" hidden="1"/>
    <cellStyle name="Hyperlink" xfId="11533" builtinId="8" hidden="1"/>
    <cellStyle name="Hyperlink" xfId="11535" builtinId="8" hidden="1"/>
    <cellStyle name="Hyperlink" xfId="11537" builtinId="8" hidden="1"/>
    <cellStyle name="Hyperlink" xfId="11539" builtinId="8" hidden="1"/>
    <cellStyle name="Hyperlink" xfId="11541" builtinId="8" hidden="1"/>
    <cellStyle name="Hyperlink" xfId="11543" builtinId="8" hidden="1"/>
    <cellStyle name="Hyperlink" xfId="11545" builtinId="8" hidden="1"/>
    <cellStyle name="Hyperlink" xfId="11547" builtinId="8" hidden="1"/>
    <cellStyle name="Hyperlink" xfId="11549" builtinId="8" hidden="1"/>
    <cellStyle name="Hyperlink" xfId="11551" builtinId="8" hidden="1"/>
    <cellStyle name="Hyperlink" xfId="11553" builtinId="8" hidden="1"/>
    <cellStyle name="Hyperlink" xfId="11555" builtinId="8" hidden="1"/>
    <cellStyle name="Hyperlink" xfId="11557" builtinId="8" hidden="1"/>
    <cellStyle name="Hyperlink" xfId="11559" builtinId="8" hidden="1"/>
    <cellStyle name="Hyperlink" xfId="11561" builtinId="8" hidden="1"/>
    <cellStyle name="Hyperlink" xfId="11563" builtinId="8" hidden="1"/>
    <cellStyle name="Hyperlink" xfId="11565" builtinId="8" hidden="1"/>
    <cellStyle name="Hyperlink" xfId="11567" builtinId="8" hidden="1"/>
    <cellStyle name="Hyperlink" xfId="11569" builtinId="8" hidden="1"/>
    <cellStyle name="Hyperlink" xfId="11571" builtinId="8" hidden="1"/>
    <cellStyle name="Hyperlink" xfId="11573" builtinId="8" hidden="1"/>
    <cellStyle name="Hyperlink" xfId="11575" builtinId="8" hidden="1"/>
    <cellStyle name="Hyperlink" xfId="11577" builtinId="8" hidden="1"/>
    <cellStyle name="Hyperlink" xfId="11579" builtinId="8" hidden="1"/>
    <cellStyle name="Hyperlink" xfId="11581" builtinId="8" hidden="1"/>
    <cellStyle name="Hyperlink" xfId="11583" builtinId="8" hidden="1"/>
    <cellStyle name="Hyperlink" xfId="11585" builtinId="8" hidden="1"/>
    <cellStyle name="Hyperlink" xfId="11587" builtinId="8" hidden="1"/>
    <cellStyle name="Hyperlink" xfId="11589" builtinId="8" hidden="1"/>
    <cellStyle name="Hyperlink" xfId="11591" builtinId="8" hidden="1"/>
    <cellStyle name="Hyperlink" xfId="11593" builtinId="8" hidden="1"/>
    <cellStyle name="Hyperlink" xfId="11595" builtinId="8" hidden="1"/>
    <cellStyle name="Hyperlink" xfId="11597" builtinId="8" hidden="1"/>
    <cellStyle name="Hyperlink" xfId="11599" builtinId="8" hidden="1"/>
    <cellStyle name="Hyperlink" xfId="11601" builtinId="8" hidden="1"/>
    <cellStyle name="Hyperlink" xfId="11603" builtinId="8" hidden="1"/>
    <cellStyle name="Hyperlink" xfId="11605" builtinId="8" hidden="1"/>
    <cellStyle name="Hyperlink" xfId="11607" builtinId="8" hidden="1"/>
    <cellStyle name="Hyperlink" xfId="11609" builtinId="8" hidden="1"/>
    <cellStyle name="Hyperlink" xfId="11611" builtinId="8" hidden="1"/>
    <cellStyle name="Hyperlink" xfId="11613" builtinId="8" hidden="1"/>
    <cellStyle name="Hyperlink" xfId="11615" builtinId="8" hidden="1"/>
    <cellStyle name="Hyperlink" xfId="11617" builtinId="8" hidden="1"/>
    <cellStyle name="Hyperlink" xfId="11619" builtinId="8" hidden="1"/>
    <cellStyle name="Hyperlink" xfId="11621" builtinId="8" hidden="1"/>
    <cellStyle name="Hyperlink" xfId="11623" builtinId="8" hidden="1"/>
    <cellStyle name="Hyperlink" xfId="11625" builtinId="8" hidden="1"/>
    <cellStyle name="Hyperlink" xfId="11627" builtinId="8" hidden="1"/>
    <cellStyle name="Hyperlink" xfId="11629" builtinId="8" hidden="1"/>
    <cellStyle name="Hyperlink" xfId="11631" builtinId="8" hidden="1"/>
    <cellStyle name="Hyperlink" xfId="11633" builtinId="8" hidden="1"/>
    <cellStyle name="Hyperlink" xfId="11635" builtinId="8" hidden="1"/>
    <cellStyle name="Hyperlink" xfId="11637" builtinId="8" hidden="1"/>
    <cellStyle name="Hyperlink" xfId="11639" builtinId="8" hidden="1"/>
    <cellStyle name="Hyperlink" xfId="11641" builtinId="8" hidden="1"/>
    <cellStyle name="Hyperlink" xfId="11643" builtinId="8" hidden="1"/>
    <cellStyle name="Hyperlink" xfId="11645" builtinId="8" hidden="1"/>
    <cellStyle name="Hyperlink" xfId="11647" builtinId="8" hidden="1"/>
    <cellStyle name="Hyperlink" xfId="11649" builtinId="8" hidden="1"/>
    <cellStyle name="Hyperlink" xfId="11651" builtinId="8" hidden="1"/>
    <cellStyle name="Hyperlink" xfId="11653" builtinId="8" hidden="1"/>
    <cellStyle name="Hyperlink" xfId="11655" builtinId="8" hidden="1"/>
    <cellStyle name="Hyperlink" xfId="11657" builtinId="8" hidden="1"/>
    <cellStyle name="Hyperlink" xfId="11659" builtinId="8" hidden="1"/>
    <cellStyle name="Hyperlink" xfId="11661" builtinId="8" hidden="1"/>
    <cellStyle name="Hyperlink" xfId="11663" builtinId="8" hidden="1"/>
    <cellStyle name="Hyperlink" xfId="11665" builtinId="8" hidden="1"/>
    <cellStyle name="Hyperlink" xfId="11667" builtinId="8" hidden="1"/>
    <cellStyle name="Hyperlink" xfId="11669" builtinId="8" hidden="1"/>
    <cellStyle name="Hyperlink" xfId="11671" builtinId="8" hidden="1"/>
    <cellStyle name="Hyperlink" xfId="11673" builtinId="8" hidden="1"/>
    <cellStyle name="Hyperlink" xfId="11675" builtinId="8" hidden="1"/>
    <cellStyle name="Hyperlink" xfId="11677" builtinId="8" hidden="1"/>
    <cellStyle name="Hyperlink" xfId="11679" builtinId="8" hidden="1"/>
    <cellStyle name="Hyperlink" xfId="11681" builtinId="8" hidden="1"/>
    <cellStyle name="Hyperlink" xfId="11683" builtinId="8" hidden="1"/>
    <cellStyle name="Hyperlink" xfId="11685" builtinId="8" hidden="1"/>
    <cellStyle name="Hyperlink" xfId="11687" builtinId="8" hidden="1"/>
    <cellStyle name="Hyperlink" xfId="11689" builtinId="8" hidden="1"/>
    <cellStyle name="Hyperlink" xfId="11691" builtinId="8" hidden="1"/>
    <cellStyle name="Hyperlink" xfId="11693" builtinId="8" hidden="1"/>
    <cellStyle name="Hyperlink" xfId="11695" builtinId="8" hidden="1"/>
    <cellStyle name="Hyperlink" xfId="11697" builtinId="8" hidden="1"/>
    <cellStyle name="Hyperlink" xfId="11699" builtinId="8" hidden="1"/>
    <cellStyle name="Hyperlink" xfId="11701" builtinId="8" hidden="1"/>
    <cellStyle name="Hyperlink" xfId="11703" builtinId="8" hidden="1"/>
    <cellStyle name="Hyperlink" xfId="11705" builtinId="8" hidden="1"/>
    <cellStyle name="Hyperlink" xfId="11707" builtinId="8" hidden="1"/>
    <cellStyle name="Hyperlink" xfId="11709" builtinId="8" hidden="1"/>
    <cellStyle name="Hyperlink" xfId="11711" builtinId="8" hidden="1"/>
    <cellStyle name="Hyperlink" xfId="11713" builtinId="8" hidden="1"/>
    <cellStyle name="Hyperlink" xfId="11715" builtinId="8" hidden="1"/>
    <cellStyle name="Hyperlink" xfId="11717" builtinId="8" hidden="1"/>
    <cellStyle name="Hyperlink" xfId="11719" builtinId="8" hidden="1"/>
    <cellStyle name="Hyperlink" xfId="16854" builtinId="8" hidden="1"/>
    <cellStyle name="Hyperlink" xfId="16856" builtinId="8" hidden="1"/>
    <cellStyle name="Hyperlink" xfId="16858" builtinId="8" hidden="1"/>
    <cellStyle name="Hyperlink" xfId="16860" builtinId="8" hidden="1"/>
    <cellStyle name="Hyperlink" xfId="16862" builtinId="8" hidden="1"/>
    <cellStyle name="Hyperlink" xfId="16864" builtinId="8" hidden="1"/>
    <cellStyle name="Hyperlink" xfId="16866" builtinId="8" hidden="1"/>
    <cellStyle name="Hyperlink" xfId="16868" builtinId="8" hidden="1"/>
    <cellStyle name="Hyperlink" xfId="16870" builtinId="8" hidden="1"/>
    <cellStyle name="Hyperlink" xfId="16872" builtinId="8" hidden="1"/>
    <cellStyle name="Hyperlink" xfId="16874" builtinId="8" hidden="1"/>
    <cellStyle name="Hyperlink" xfId="16876" builtinId="8" hidden="1"/>
    <cellStyle name="Hyperlink" xfId="16878" builtinId="8" hidden="1"/>
    <cellStyle name="Hyperlink" xfId="16880" builtinId="8" hidden="1"/>
    <cellStyle name="Hyperlink" xfId="16882" builtinId="8" hidden="1"/>
    <cellStyle name="Hyperlink" xfId="16884" builtinId="8" hidden="1"/>
    <cellStyle name="Hyperlink" xfId="16886" builtinId="8" hidden="1"/>
    <cellStyle name="Hyperlink" xfId="16888" builtinId="8" hidden="1"/>
    <cellStyle name="Hyperlink" xfId="16890" builtinId="8" hidden="1"/>
    <cellStyle name="Hyperlink" xfId="16892" builtinId="8" hidden="1"/>
    <cellStyle name="Hyperlink" xfId="16894" builtinId="8" hidden="1"/>
    <cellStyle name="Hyperlink" xfId="16896" builtinId="8" hidden="1"/>
    <cellStyle name="Hyperlink" xfId="16898" builtinId="8" hidden="1"/>
    <cellStyle name="Hyperlink" xfId="16900" builtinId="8" hidden="1"/>
    <cellStyle name="Hyperlink" xfId="16906" builtinId="8" hidden="1"/>
    <cellStyle name="Hyperlink" xfId="16908" builtinId="8" hidden="1"/>
    <cellStyle name="Hyperlink" xfId="16910" builtinId="8" hidden="1"/>
    <cellStyle name="Hyperlink" xfId="16912" builtinId="8" hidden="1"/>
    <cellStyle name="Hyperlink" xfId="16914" builtinId="8" hidden="1"/>
    <cellStyle name="Hyperlink" xfId="16916" builtinId="8" hidden="1"/>
    <cellStyle name="Hyperlink" xfId="16918" builtinId="8" hidden="1"/>
    <cellStyle name="Hyperlink" xfId="16920" builtinId="8" hidden="1"/>
    <cellStyle name="Hyperlink" xfId="16922" builtinId="8" hidden="1"/>
    <cellStyle name="Hyperlink" xfId="16924" builtinId="8" hidden="1"/>
    <cellStyle name="Hyperlink" xfId="16926" builtinId="8" hidden="1"/>
    <cellStyle name="Hyperlink" xfId="16928" builtinId="8" hidden="1"/>
    <cellStyle name="Hyperlink" xfId="16930" builtinId="8" hidden="1"/>
    <cellStyle name="Hyperlink" xfId="16940" builtinId="8" hidden="1"/>
    <cellStyle name="Hyperlink 2" xfId="3652" xr:uid="{00000000-0005-0000-0000-0000F9130000}"/>
    <cellStyle name="Hyperlink 2 2" xfId="12777" xr:uid="{00000000-0005-0000-0000-0000FA130000}"/>
    <cellStyle name="Hyperlink 3" xfId="12778" xr:uid="{00000000-0005-0000-0000-0000FB130000}"/>
    <cellStyle name="inc/dec" xfId="3653" xr:uid="{00000000-0005-0000-0000-0000FC130000}"/>
    <cellStyle name="inc/dec 2" xfId="3654" xr:uid="{00000000-0005-0000-0000-0000FD130000}"/>
    <cellStyle name="Input 2" xfId="3655" xr:uid="{00000000-0005-0000-0000-0000FE130000}"/>
    <cellStyle name="Input 3" xfId="3656" xr:uid="{00000000-0005-0000-0000-0000FF130000}"/>
    <cellStyle name="Input 4" xfId="3657" xr:uid="{00000000-0005-0000-0000-000000140000}"/>
    <cellStyle name="Input 5" xfId="3658" xr:uid="{00000000-0005-0000-0000-000001140000}"/>
    <cellStyle name="Input 6" xfId="3659" xr:uid="{00000000-0005-0000-0000-000002140000}"/>
    <cellStyle name="Invisible" xfId="3660" xr:uid="{00000000-0005-0000-0000-000003140000}"/>
    <cellStyle name="Labels - Style3" xfId="3661" xr:uid="{00000000-0005-0000-0000-000004140000}"/>
    <cellStyle name="Labor" xfId="3662" xr:uid="{00000000-0005-0000-0000-000005140000}"/>
    <cellStyle name="Lines" xfId="3663" xr:uid="{00000000-0005-0000-0000-000006140000}"/>
    <cellStyle name="Linked Amount" xfId="3664" xr:uid="{00000000-0005-0000-0000-000007140000}"/>
    <cellStyle name="Linked Cell 2" xfId="3665" xr:uid="{00000000-0005-0000-0000-000008140000}"/>
    <cellStyle name="Linked Cell 3" xfId="3666" xr:uid="{00000000-0005-0000-0000-000009140000}"/>
    <cellStyle name="Linked Cell 4" xfId="3667" xr:uid="{00000000-0005-0000-0000-00000A140000}"/>
    <cellStyle name="Linked Cell 5" xfId="3668" xr:uid="{00000000-0005-0000-0000-00000B140000}"/>
    <cellStyle name="Linked Cell 6" xfId="3669" xr:uid="{00000000-0005-0000-0000-00000C140000}"/>
    <cellStyle name="Neutral 2" xfId="3670" xr:uid="{00000000-0005-0000-0000-00000D140000}"/>
    <cellStyle name="Neutral 3" xfId="3671" xr:uid="{00000000-0005-0000-0000-00000E140000}"/>
    <cellStyle name="Neutral 4" xfId="3672" xr:uid="{00000000-0005-0000-0000-00000F140000}"/>
    <cellStyle name="Neutral 5" xfId="3673" xr:uid="{00000000-0005-0000-0000-000010140000}"/>
    <cellStyle name="Neutral 6" xfId="3674" xr:uid="{00000000-0005-0000-0000-000011140000}"/>
    <cellStyle name="NewColumnHeaderNormal" xfId="3675" xr:uid="{00000000-0005-0000-0000-000012140000}"/>
    <cellStyle name="NewSectionHeaderNormal" xfId="3676" xr:uid="{00000000-0005-0000-0000-000013140000}"/>
    <cellStyle name="NewTitleNormal" xfId="3677" xr:uid="{00000000-0005-0000-0000-000014140000}"/>
    <cellStyle name="Normal" xfId="0" builtinId="0" customBuiltin="1"/>
    <cellStyle name="Normal - Style1" xfId="38" xr:uid="{00000000-0005-0000-0000-000016140000}"/>
    <cellStyle name="Normal - Style2" xfId="39" xr:uid="{00000000-0005-0000-0000-000017140000}"/>
    <cellStyle name="Normal - Style3" xfId="40" xr:uid="{00000000-0005-0000-0000-000018140000}"/>
    <cellStyle name="Normal - Style4" xfId="41" xr:uid="{00000000-0005-0000-0000-000019140000}"/>
    <cellStyle name="Normal - Style5" xfId="42" xr:uid="{00000000-0005-0000-0000-00001A140000}"/>
    <cellStyle name="Normal - Style6" xfId="43" xr:uid="{00000000-0005-0000-0000-00001B140000}"/>
    <cellStyle name="Normal - Style7" xfId="44" xr:uid="{00000000-0005-0000-0000-00001C140000}"/>
    <cellStyle name="Normal - Style8" xfId="45" xr:uid="{00000000-0005-0000-0000-00001D140000}"/>
    <cellStyle name="Normal 10" xfId="3678" xr:uid="{00000000-0005-0000-0000-00001E140000}"/>
    <cellStyle name="Normal 10 10" xfId="3679" xr:uid="{00000000-0005-0000-0000-00001F140000}"/>
    <cellStyle name="Normal 10 10 2" xfId="3680" xr:uid="{00000000-0005-0000-0000-000020140000}"/>
    <cellStyle name="Normal 10 10 2 2" xfId="3681" xr:uid="{00000000-0005-0000-0000-000021140000}"/>
    <cellStyle name="Normal 10 10 2 2 2" xfId="12779" xr:uid="{00000000-0005-0000-0000-000022140000}"/>
    <cellStyle name="Normal 10 10 2 2 2 2" xfId="12780" xr:uid="{00000000-0005-0000-0000-000023140000}"/>
    <cellStyle name="Normal 10 10 2 2 2 3" xfId="12781" xr:uid="{00000000-0005-0000-0000-000024140000}"/>
    <cellStyle name="Normal 10 10 2 3" xfId="12782" xr:uid="{00000000-0005-0000-0000-000025140000}"/>
    <cellStyle name="Normal 10 10 3" xfId="3682" xr:uid="{00000000-0005-0000-0000-000026140000}"/>
    <cellStyle name="Normal 10 10 3 2" xfId="12783" xr:uid="{00000000-0005-0000-0000-000027140000}"/>
    <cellStyle name="Normal 10 10 3 2 2 2 2" xfId="16937" xr:uid="{00000000-0005-0000-0000-000028140000}"/>
    <cellStyle name="Normal 10 10 4" xfId="3683" xr:uid="{00000000-0005-0000-0000-000029140000}"/>
    <cellStyle name="Normal 10 10 4 2" xfId="12784" xr:uid="{00000000-0005-0000-0000-00002A140000}"/>
    <cellStyle name="Normal 10 10 4 2 2" xfId="12785" xr:uid="{00000000-0005-0000-0000-00002B140000}"/>
    <cellStyle name="Normal 10 10 5" xfId="12786" xr:uid="{00000000-0005-0000-0000-00002C140000}"/>
    <cellStyle name="Normal 10 10 6" xfId="12787" xr:uid="{00000000-0005-0000-0000-00002D140000}"/>
    <cellStyle name="Normal 10 11" xfId="3684" xr:uid="{00000000-0005-0000-0000-00002E140000}"/>
    <cellStyle name="Normal 10 11 2" xfId="3685" xr:uid="{00000000-0005-0000-0000-00002F140000}"/>
    <cellStyle name="Normal 10 11 2 2" xfId="3686" xr:uid="{00000000-0005-0000-0000-000030140000}"/>
    <cellStyle name="Normal 10 11 2 2 2" xfId="12788" xr:uid="{00000000-0005-0000-0000-000031140000}"/>
    <cellStyle name="Normal 10 11 2 3" xfId="12789" xr:uid="{00000000-0005-0000-0000-000032140000}"/>
    <cellStyle name="Normal 10 11 2 4" xfId="12790" xr:uid="{00000000-0005-0000-0000-000033140000}"/>
    <cellStyle name="Normal 10 11 2 5" xfId="12791" xr:uid="{00000000-0005-0000-0000-000034140000}"/>
    <cellStyle name="Normal 10 11 3" xfId="3687" xr:uid="{00000000-0005-0000-0000-000035140000}"/>
    <cellStyle name="Normal 10 11 3 2" xfId="12792" xr:uid="{00000000-0005-0000-0000-000036140000}"/>
    <cellStyle name="Normal 10 11 4" xfId="12793" xr:uid="{00000000-0005-0000-0000-000037140000}"/>
    <cellStyle name="Normal 10 11 4 2" xfId="12794" xr:uid="{00000000-0005-0000-0000-000038140000}"/>
    <cellStyle name="Normal 10 11 5" xfId="12795" xr:uid="{00000000-0005-0000-0000-000039140000}"/>
    <cellStyle name="Normal 10 11 6" xfId="12796" xr:uid="{00000000-0005-0000-0000-00003A140000}"/>
    <cellStyle name="Normal 10 12" xfId="3688" xr:uid="{00000000-0005-0000-0000-00003B140000}"/>
    <cellStyle name="Normal 10 12 2" xfId="3689" xr:uid="{00000000-0005-0000-0000-00003C140000}"/>
    <cellStyle name="Normal 10 12 2 2" xfId="12797" xr:uid="{00000000-0005-0000-0000-00003D140000}"/>
    <cellStyle name="Normal 10 12 3" xfId="12798" xr:uid="{00000000-0005-0000-0000-00003E140000}"/>
    <cellStyle name="Normal 10 12 4" xfId="12799" xr:uid="{00000000-0005-0000-0000-00003F140000}"/>
    <cellStyle name="Normal 10 12 5" xfId="12800" xr:uid="{00000000-0005-0000-0000-000040140000}"/>
    <cellStyle name="Normal 10 13" xfId="3690" xr:uid="{00000000-0005-0000-0000-000041140000}"/>
    <cellStyle name="Normal 10 13 2" xfId="3691" xr:uid="{00000000-0005-0000-0000-000042140000}"/>
    <cellStyle name="Normal 10 13 2 2" xfId="12801" xr:uid="{00000000-0005-0000-0000-000043140000}"/>
    <cellStyle name="Normal 10 13 3" xfId="12802" xr:uid="{00000000-0005-0000-0000-000044140000}"/>
    <cellStyle name="Normal 10 13 4" xfId="12803" xr:uid="{00000000-0005-0000-0000-000045140000}"/>
    <cellStyle name="Normal 10 13 5" xfId="12804" xr:uid="{00000000-0005-0000-0000-000046140000}"/>
    <cellStyle name="Normal 10 14" xfId="3692" xr:uid="{00000000-0005-0000-0000-000047140000}"/>
    <cellStyle name="Normal 10 14 10" xfId="3693" xr:uid="{00000000-0005-0000-0000-000048140000}"/>
    <cellStyle name="Normal 10 14 10 2" xfId="3694" xr:uid="{00000000-0005-0000-0000-000049140000}"/>
    <cellStyle name="Normal 10 14 10 2 2" xfId="12805" xr:uid="{00000000-0005-0000-0000-00004A140000}"/>
    <cellStyle name="Normal 10 14 10 3" xfId="12806" xr:uid="{00000000-0005-0000-0000-00004B140000}"/>
    <cellStyle name="Normal 10 14 10 4" xfId="12807" xr:uid="{00000000-0005-0000-0000-00004C140000}"/>
    <cellStyle name="Normal 10 14 10 5" xfId="12808" xr:uid="{00000000-0005-0000-0000-00004D140000}"/>
    <cellStyle name="Normal 10 14 11" xfId="3695" xr:uid="{00000000-0005-0000-0000-00004E140000}"/>
    <cellStyle name="Normal 10 14 11 2" xfId="3696" xr:uid="{00000000-0005-0000-0000-00004F140000}"/>
    <cellStyle name="Normal 10 14 11 2 2" xfId="12809" xr:uid="{00000000-0005-0000-0000-000050140000}"/>
    <cellStyle name="Normal 10 14 11 3" xfId="12810" xr:uid="{00000000-0005-0000-0000-000051140000}"/>
    <cellStyle name="Normal 10 14 11 4" xfId="12811" xr:uid="{00000000-0005-0000-0000-000052140000}"/>
    <cellStyle name="Normal 10 14 11 5" xfId="12812" xr:uid="{00000000-0005-0000-0000-000053140000}"/>
    <cellStyle name="Normal 10 14 12" xfId="3697" xr:uid="{00000000-0005-0000-0000-000054140000}"/>
    <cellStyle name="Normal 10 14 12 2" xfId="3698" xr:uid="{00000000-0005-0000-0000-000055140000}"/>
    <cellStyle name="Normal 10 14 12 2 2" xfId="12813" xr:uid="{00000000-0005-0000-0000-000056140000}"/>
    <cellStyle name="Normal 10 14 12 3" xfId="12814" xr:uid="{00000000-0005-0000-0000-000057140000}"/>
    <cellStyle name="Normal 10 14 12 4" xfId="12815" xr:uid="{00000000-0005-0000-0000-000058140000}"/>
    <cellStyle name="Normal 10 14 12 5" xfId="12816" xr:uid="{00000000-0005-0000-0000-000059140000}"/>
    <cellStyle name="Normal 10 14 13" xfId="3699" xr:uid="{00000000-0005-0000-0000-00005A140000}"/>
    <cellStyle name="Normal 10 14 13 2" xfId="12817" xr:uid="{00000000-0005-0000-0000-00005B140000}"/>
    <cellStyle name="Normal 10 14 14" xfId="12818" xr:uid="{00000000-0005-0000-0000-00005C140000}"/>
    <cellStyle name="Normal 10 14 2" xfId="3700" xr:uid="{00000000-0005-0000-0000-00005D140000}"/>
    <cellStyle name="Normal 10 14 2 2" xfId="3701" xr:uid="{00000000-0005-0000-0000-00005E140000}"/>
    <cellStyle name="Normal 10 14 2 2 2" xfId="12819" xr:uid="{00000000-0005-0000-0000-00005F140000}"/>
    <cellStyle name="Normal 10 14 2 2 3" xfId="12820" xr:uid="{00000000-0005-0000-0000-000060140000}"/>
    <cellStyle name="Normal 10 14 2 3" xfId="12821" xr:uid="{00000000-0005-0000-0000-000061140000}"/>
    <cellStyle name="Normal 10 14 2 4" xfId="12822" xr:uid="{00000000-0005-0000-0000-000062140000}"/>
    <cellStyle name="Normal 10 14 2 5" xfId="12823" xr:uid="{00000000-0005-0000-0000-000063140000}"/>
    <cellStyle name="Normal 10 14 3" xfId="3702" xr:uid="{00000000-0005-0000-0000-000064140000}"/>
    <cellStyle name="Normal 10 14 3 2" xfId="3703" xr:uid="{00000000-0005-0000-0000-000065140000}"/>
    <cellStyle name="Normal 10 14 3 2 2" xfId="12824" xr:uid="{00000000-0005-0000-0000-000066140000}"/>
    <cellStyle name="Normal 10 14 3 3" xfId="12825" xr:uid="{00000000-0005-0000-0000-000067140000}"/>
    <cellStyle name="Normal 10 14 3 4" xfId="12826" xr:uid="{00000000-0005-0000-0000-000068140000}"/>
    <cellStyle name="Normal 10 14 3 5" xfId="12827" xr:uid="{00000000-0005-0000-0000-000069140000}"/>
    <cellStyle name="Normal 10 14 4" xfId="3704" xr:uid="{00000000-0005-0000-0000-00006A140000}"/>
    <cellStyle name="Normal 10 14 4 2" xfId="3705" xr:uid="{00000000-0005-0000-0000-00006B140000}"/>
    <cellStyle name="Normal 10 14 4 2 2" xfId="12828" xr:uid="{00000000-0005-0000-0000-00006C140000}"/>
    <cellStyle name="Normal 10 14 4 3" xfId="12829" xr:uid="{00000000-0005-0000-0000-00006D140000}"/>
    <cellStyle name="Normal 10 14 4 4" xfId="12830" xr:uid="{00000000-0005-0000-0000-00006E140000}"/>
    <cellStyle name="Normal 10 14 4 5" xfId="12831" xr:uid="{00000000-0005-0000-0000-00006F140000}"/>
    <cellStyle name="Normal 10 14 5" xfId="3706" xr:uid="{00000000-0005-0000-0000-000070140000}"/>
    <cellStyle name="Normal 10 14 5 2" xfId="3707" xr:uid="{00000000-0005-0000-0000-000071140000}"/>
    <cellStyle name="Normal 10 14 5 2 2" xfId="12832" xr:uid="{00000000-0005-0000-0000-000072140000}"/>
    <cellStyle name="Normal 10 14 5 3" xfId="12833" xr:uid="{00000000-0005-0000-0000-000073140000}"/>
    <cellStyle name="Normal 10 14 5 4" xfId="12834" xr:uid="{00000000-0005-0000-0000-000074140000}"/>
    <cellStyle name="Normal 10 14 5 5" xfId="12835" xr:uid="{00000000-0005-0000-0000-000075140000}"/>
    <cellStyle name="Normal 10 14 6" xfId="3708" xr:uid="{00000000-0005-0000-0000-000076140000}"/>
    <cellStyle name="Normal 10 14 6 2" xfId="3709" xr:uid="{00000000-0005-0000-0000-000077140000}"/>
    <cellStyle name="Normal 10 14 6 2 2" xfId="12836" xr:uid="{00000000-0005-0000-0000-000078140000}"/>
    <cellStyle name="Normal 10 14 6 3" xfId="12837" xr:uid="{00000000-0005-0000-0000-000079140000}"/>
    <cellStyle name="Normal 10 14 6 4" xfId="12838" xr:uid="{00000000-0005-0000-0000-00007A140000}"/>
    <cellStyle name="Normal 10 14 6 5" xfId="12839" xr:uid="{00000000-0005-0000-0000-00007B140000}"/>
    <cellStyle name="Normal 10 14 7" xfId="3710" xr:uid="{00000000-0005-0000-0000-00007C140000}"/>
    <cellStyle name="Normal 10 14 7 2" xfId="3711" xr:uid="{00000000-0005-0000-0000-00007D140000}"/>
    <cellStyle name="Normal 10 14 7 2 2" xfId="12840" xr:uid="{00000000-0005-0000-0000-00007E140000}"/>
    <cellStyle name="Normal 10 14 7 3" xfId="12841" xr:uid="{00000000-0005-0000-0000-00007F140000}"/>
    <cellStyle name="Normal 10 14 7 4" xfId="12842" xr:uid="{00000000-0005-0000-0000-000080140000}"/>
    <cellStyle name="Normal 10 14 7 5" xfId="12843" xr:uid="{00000000-0005-0000-0000-000081140000}"/>
    <cellStyle name="Normal 10 14 8" xfId="3712" xr:uid="{00000000-0005-0000-0000-000082140000}"/>
    <cellStyle name="Normal 10 14 8 2" xfId="3713" xr:uid="{00000000-0005-0000-0000-000083140000}"/>
    <cellStyle name="Normal 10 14 8 2 2" xfId="12844" xr:uid="{00000000-0005-0000-0000-000084140000}"/>
    <cellStyle name="Normal 10 14 8 3" xfId="12845" xr:uid="{00000000-0005-0000-0000-000085140000}"/>
    <cellStyle name="Normal 10 14 8 4" xfId="12846" xr:uid="{00000000-0005-0000-0000-000086140000}"/>
    <cellStyle name="Normal 10 14 8 5" xfId="12847" xr:uid="{00000000-0005-0000-0000-000087140000}"/>
    <cellStyle name="Normal 10 14 9" xfId="3714" xr:uid="{00000000-0005-0000-0000-000088140000}"/>
    <cellStyle name="Normal 10 14 9 2" xfId="3715" xr:uid="{00000000-0005-0000-0000-000089140000}"/>
    <cellStyle name="Normal 10 14 9 2 2" xfId="12848" xr:uid="{00000000-0005-0000-0000-00008A140000}"/>
    <cellStyle name="Normal 10 14 9 3" xfId="12849" xr:uid="{00000000-0005-0000-0000-00008B140000}"/>
    <cellStyle name="Normal 10 14 9 4" xfId="12850" xr:uid="{00000000-0005-0000-0000-00008C140000}"/>
    <cellStyle name="Normal 10 14 9 5" xfId="12851" xr:uid="{00000000-0005-0000-0000-00008D140000}"/>
    <cellStyle name="Normal 10 15" xfId="3716" xr:uid="{00000000-0005-0000-0000-00008E140000}"/>
    <cellStyle name="Normal 10 15 2" xfId="3717" xr:uid="{00000000-0005-0000-0000-00008F140000}"/>
    <cellStyle name="Normal 10 15 2 2" xfId="12852" xr:uid="{00000000-0005-0000-0000-000090140000}"/>
    <cellStyle name="Normal 10 15 3" xfId="12853" xr:uid="{00000000-0005-0000-0000-000091140000}"/>
    <cellStyle name="Normal 10 15 4" xfId="12854" xr:uid="{00000000-0005-0000-0000-000092140000}"/>
    <cellStyle name="Normal 10 15 5" xfId="12855" xr:uid="{00000000-0005-0000-0000-000093140000}"/>
    <cellStyle name="Normal 10 16" xfId="3718" xr:uid="{00000000-0005-0000-0000-000094140000}"/>
    <cellStyle name="Normal 10 16 2" xfId="3719" xr:uid="{00000000-0005-0000-0000-000095140000}"/>
    <cellStyle name="Normal 10 16 2 2" xfId="12856" xr:uid="{00000000-0005-0000-0000-000096140000}"/>
    <cellStyle name="Normal 10 16 3" xfId="12857" xr:uid="{00000000-0005-0000-0000-000097140000}"/>
    <cellStyle name="Normal 10 16 4" xfId="12858" xr:uid="{00000000-0005-0000-0000-000098140000}"/>
    <cellStyle name="Normal 10 16 5" xfId="12859" xr:uid="{00000000-0005-0000-0000-000099140000}"/>
    <cellStyle name="Normal 10 17" xfId="3720" xr:uid="{00000000-0005-0000-0000-00009A140000}"/>
    <cellStyle name="Normal 10 17 2" xfId="3721" xr:uid="{00000000-0005-0000-0000-00009B140000}"/>
    <cellStyle name="Normal 10 17 2 2" xfId="12860" xr:uid="{00000000-0005-0000-0000-00009C140000}"/>
    <cellStyle name="Normal 10 17 3" xfId="12861" xr:uid="{00000000-0005-0000-0000-00009D140000}"/>
    <cellStyle name="Normal 10 17 4" xfId="12862" xr:uid="{00000000-0005-0000-0000-00009E140000}"/>
    <cellStyle name="Normal 10 17 5" xfId="12863" xr:uid="{00000000-0005-0000-0000-00009F140000}"/>
    <cellStyle name="Normal 10 18" xfId="3722" xr:uid="{00000000-0005-0000-0000-0000A0140000}"/>
    <cellStyle name="Normal 10 18 2" xfId="3723" xr:uid="{00000000-0005-0000-0000-0000A1140000}"/>
    <cellStyle name="Normal 10 18 2 2" xfId="12864" xr:uid="{00000000-0005-0000-0000-0000A2140000}"/>
    <cellStyle name="Normal 10 18 3" xfId="12865" xr:uid="{00000000-0005-0000-0000-0000A3140000}"/>
    <cellStyle name="Normal 10 18 4" xfId="12866" xr:uid="{00000000-0005-0000-0000-0000A4140000}"/>
    <cellStyle name="Normal 10 18 5" xfId="12867" xr:uid="{00000000-0005-0000-0000-0000A5140000}"/>
    <cellStyle name="Normal 10 19" xfId="3724" xr:uid="{00000000-0005-0000-0000-0000A6140000}"/>
    <cellStyle name="Normal 10 19 2" xfId="3725" xr:uid="{00000000-0005-0000-0000-0000A7140000}"/>
    <cellStyle name="Normal 10 19 2 2" xfId="12868" xr:uid="{00000000-0005-0000-0000-0000A8140000}"/>
    <cellStyle name="Normal 10 19 3" xfId="12869" xr:uid="{00000000-0005-0000-0000-0000A9140000}"/>
    <cellStyle name="Normal 10 19 4" xfId="12870" xr:uid="{00000000-0005-0000-0000-0000AA140000}"/>
    <cellStyle name="Normal 10 19 5" xfId="12871" xr:uid="{00000000-0005-0000-0000-0000AB140000}"/>
    <cellStyle name="Normal 10 2" xfId="3726" xr:uid="{00000000-0005-0000-0000-0000AC140000}"/>
    <cellStyle name="Normal 10 2 2" xfId="3727" xr:uid="{00000000-0005-0000-0000-0000AD140000}"/>
    <cellStyle name="Normal 10 2 2 2" xfId="3728" xr:uid="{00000000-0005-0000-0000-0000AE140000}"/>
    <cellStyle name="Normal 10 2 2 3" xfId="12872" xr:uid="{00000000-0005-0000-0000-0000AF140000}"/>
    <cellStyle name="Normal 10 2 3" xfId="3729" xr:uid="{00000000-0005-0000-0000-0000B0140000}"/>
    <cellStyle name="Normal 10 2 4" xfId="12873" xr:uid="{00000000-0005-0000-0000-0000B1140000}"/>
    <cellStyle name="Normal 10 20" xfId="3730" xr:uid="{00000000-0005-0000-0000-0000B2140000}"/>
    <cellStyle name="Normal 10 20 2" xfId="3731" xr:uid="{00000000-0005-0000-0000-0000B3140000}"/>
    <cellStyle name="Normal 10 20 2 2" xfId="12874" xr:uid="{00000000-0005-0000-0000-0000B4140000}"/>
    <cellStyle name="Normal 10 20 3" xfId="12875" xr:uid="{00000000-0005-0000-0000-0000B5140000}"/>
    <cellStyle name="Normal 10 20 4" xfId="12876" xr:uid="{00000000-0005-0000-0000-0000B6140000}"/>
    <cellStyle name="Normal 10 20 5" xfId="12877" xr:uid="{00000000-0005-0000-0000-0000B7140000}"/>
    <cellStyle name="Normal 10 21" xfId="3732" xr:uid="{00000000-0005-0000-0000-0000B8140000}"/>
    <cellStyle name="Normal 10 21 2" xfId="3733" xr:uid="{00000000-0005-0000-0000-0000B9140000}"/>
    <cellStyle name="Normal 10 21 2 2" xfId="3734" xr:uid="{00000000-0005-0000-0000-0000BA140000}"/>
    <cellStyle name="Normal 10 21 2 2 2" xfId="12878" xr:uid="{00000000-0005-0000-0000-0000BB140000}"/>
    <cellStyle name="Normal 10 21 2 3" xfId="12879" xr:uid="{00000000-0005-0000-0000-0000BC140000}"/>
    <cellStyle name="Normal 10 21 3" xfId="3735" xr:uid="{00000000-0005-0000-0000-0000BD140000}"/>
    <cellStyle name="Normal 10 21 4" xfId="3736" xr:uid="{00000000-0005-0000-0000-0000BE140000}"/>
    <cellStyle name="Normal 10 21 5" xfId="12880" xr:uid="{00000000-0005-0000-0000-0000BF140000}"/>
    <cellStyle name="Normal 10 22" xfId="3737" xr:uid="{00000000-0005-0000-0000-0000C0140000}"/>
    <cellStyle name="Normal 10 22 2" xfId="3738" xr:uid="{00000000-0005-0000-0000-0000C1140000}"/>
    <cellStyle name="Normal 10 22 3" xfId="12881" xr:uid="{00000000-0005-0000-0000-0000C2140000}"/>
    <cellStyle name="Normal 10 23" xfId="3739" xr:uid="{00000000-0005-0000-0000-0000C3140000}"/>
    <cellStyle name="Normal 10 23 2" xfId="3740" xr:uid="{00000000-0005-0000-0000-0000C4140000}"/>
    <cellStyle name="Normal 10 24" xfId="3741" xr:uid="{00000000-0005-0000-0000-0000C5140000}"/>
    <cellStyle name="Normal 10 24 2" xfId="12882" xr:uid="{00000000-0005-0000-0000-0000C6140000}"/>
    <cellStyle name="Normal 10 25" xfId="3742" xr:uid="{00000000-0005-0000-0000-0000C7140000}"/>
    <cellStyle name="Normal 10 25 2" xfId="12883" xr:uid="{00000000-0005-0000-0000-0000C8140000}"/>
    <cellStyle name="Normal 10 26" xfId="3743" xr:uid="{00000000-0005-0000-0000-0000C9140000}"/>
    <cellStyle name="Normal 10 26 2" xfId="12884" xr:uid="{00000000-0005-0000-0000-0000CA140000}"/>
    <cellStyle name="Normal 10 26 2 2" xfId="12885" xr:uid="{00000000-0005-0000-0000-0000CB140000}"/>
    <cellStyle name="Normal 10 26 3" xfId="12886" xr:uid="{00000000-0005-0000-0000-0000CC140000}"/>
    <cellStyle name="Normal 10 27" xfId="3744" xr:uid="{00000000-0005-0000-0000-0000CD140000}"/>
    <cellStyle name="Normal 10 27 2" xfId="12887" xr:uid="{00000000-0005-0000-0000-0000CE140000}"/>
    <cellStyle name="Normal 10 28" xfId="3745" xr:uid="{00000000-0005-0000-0000-0000CF140000}"/>
    <cellStyle name="Normal 10 28 2" xfId="12888" xr:uid="{00000000-0005-0000-0000-0000D0140000}"/>
    <cellStyle name="Normal 10 29" xfId="3746" xr:uid="{00000000-0005-0000-0000-0000D1140000}"/>
    <cellStyle name="Normal 10 29 2" xfId="12889" xr:uid="{00000000-0005-0000-0000-0000D2140000}"/>
    <cellStyle name="Normal 10 3" xfId="3747" xr:uid="{00000000-0005-0000-0000-0000D3140000}"/>
    <cellStyle name="Normal 10 3 2" xfId="3748" xr:uid="{00000000-0005-0000-0000-0000D4140000}"/>
    <cellStyle name="Normal 10 3 2 2" xfId="3749" xr:uid="{00000000-0005-0000-0000-0000D5140000}"/>
    <cellStyle name="Normal 10 3 2 2 2" xfId="12890" xr:uid="{00000000-0005-0000-0000-0000D6140000}"/>
    <cellStyle name="Normal 10 3 2 3" xfId="12891" xr:uid="{00000000-0005-0000-0000-0000D7140000}"/>
    <cellStyle name="Normal 10 3 3" xfId="3750" xr:uid="{00000000-0005-0000-0000-0000D8140000}"/>
    <cellStyle name="Normal 10 3 4" xfId="12892" xr:uid="{00000000-0005-0000-0000-0000D9140000}"/>
    <cellStyle name="Normal 10 30" xfId="3751" xr:uid="{00000000-0005-0000-0000-0000DA140000}"/>
    <cellStyle name="Normal 10 30 2" xfId="12893" xr:uid="{00000000-0005-0000-0000-0000DB140000}"/>
    <cellStyle name="Normal 10 31" xfId="3752" xr:uid="{00000000-0005-0000-0000-0000DC140000}"/>
    <cellStyle name="Normal 10 31 2" xfId="12894" xr:uid="{00000000-0005-0000-0000-0000DD140000}"/>
    <cellStyle name="Normal 10 32" xfId="3753" xr:uid="{00000000-0005-0000-0000-0000DE140000}"/>
    <cellStyle name="Normal 10 32 2" xfId="12895" xr:uid="{00000000-0005-0000-0000-0000DF140000}"/>
    <cellStyle name="Normal 10 33" xfId="3754" xr:uid="{00000000-0005-0000-0000-0000E0140000}"/>
    <cellStyle name="Normal 10 33 2" xfId="12896" xr:uid="{00000000-0005-0000-0000-0000E1140000}"/>
    <cellStyle name="Normal 10 34" xfId="3755" xr:uid="{00000000-0005-0000-0000-0000E2140000}"/>
    <cellStyle name="Normal 10 34 2" xfId="12897" xr:uid="{00000000-0005-0000-0000-0000E3140000}"/>
    <cellStyle name="Normal 10 35" xfId="3756" xr:uid="{00000000-0005-0000-0000-0000E4140000}"/>
    <cellStyle name="Normal 10 35 2" xfId="12898" xr:uid="{00000000-0005-0000-0000-0000E5140000}"/>
    <cellStyle name="Normal 10 36" xfId="3757" xr:uid="{00000000-0005-0000-0000-0000E6140000}"/>
    <cellStyle name="Normal 10 36 2" xfId="12899" xr:uid="{00000000-0005-0000-0000-0000E7140000}"/>
    <cellStyle name="Normal 10 37" xfId="3758" xr:uid="{00000000-0005-0000-0000-0000E8140000}"/>
    <cellStyle name="Normal 10 37 2" xfId="12900" xr:uid="{00000000-0005-0000-0000-0000E9140000}"/>
    <cellStyle name="Normal 10 38" xfId="3759" xr:uid="{00000000-0005-0000-0000-0000EA140000}"/>
    <cellStyle name="Normal 10 38 2" xfId="12901" xr:uid="{00000000-0005-0000-0000-0000EB140000}"/>
    <cellStyle name="Normal 10 39" xfId="3760" xr:uid="{00000000-0005-0000-0000-0000EC140000}"/>
    <cellStyle name="Normal 10 39 2" xfId="12902" xr:uid="{00000000-0005-0000-0000-0000ED140000}"/>
    <cellStyle name="Normal 10 4" xfId="3761" xr:uid="{00000000-0005-0000-0000-0000EE140000}"/>
    <cellStyle name="Normal 10 4 2" xfId="3762" xr:uid="{00000000-0005-0000-0000-0000EF140000}"/>
    <cellStyle name="Normal 10 4 2 2" xfId="3763" xr:uid="{00000000-0005-0000-0000-0000F0140000}"/>
    <cellStyle name="Normal 10 4 2 2 2" xfId="12903" xr:uid="{00000000-0005-0000-0000-0000F1140000}"/>
    <cellStyle name="Normal 10 4 2 3" xfId="12904" xr:uid="{00000000-0005-0000-0000-0000F2140000}"/>
    <cellStyle name="Normal 10 4 3" xfId="3764" xr:uid="{00000000-0005-0000-0000-0000F3140000}"/>
    <cellStyle name="Normal 10 4 4" xfId="12905" xr:uid="{00000000-0005-0000-0000-0000F4140000}"/>
    <cellStyle name="Normal 10 40" xfId="3765" xr:uid="{00000000-0005-0000-0000-0000F5140000}"/>
    <cellStyle name="Normal 10 40 2" xfId="12906" xr:uid="{00000000-0005-0000-0000-0000F6140000}"/>
    <cellStyle name="Normal 10 41" xfId="3766" xr:uid="{00000000-0005-0000-0000-0000F7140000}"/>
    <cellStyle name="Normal 10 41 2" xfId="12907" xr:uid="{00000000-0005-0000-0000-0000F8140000}"/>
    <cellStyle name="Normal 10 42" xfId="3767" xr:uid="{00000000-0005-0000-0000-0000F9140000}"/>
    <cellStyle name="Normal 10 42 2" xfId="12908" xr:uid="{00000000-0005-0000-0000-0000FA140000}"/>
    <cellStyle name="Normal 10 43" xfId="3768" xr:uid="{00000000-0005-0000-0000-0000FB140000}"/>
    <cellStyle name="Normal 10 43 2" xfId="12909" xr:uid="{00000000-0005-0000-0000-0000FC140000}"/>
    <cellStyle name="Normal 10 44" xfId="3769" xr:uid="{00000000-0005-0000-0000-0000FD140000}"/>
    <cellStyle name="Normal 10 44 2" xfId="12910" xr:uid="{00000000-0005-0000-0000-0000FE140000}"/>
    <cellStyle name="Normal 10 45" xfId="3770" xr:uid="{00000000-0005-0000-0000-0000FF140000}"/>
    <cellStyle name="Normal 10 45 2" xfId="12911" xr:uid="{00000000-0005-0000-0000-000000150000}"/>
    <cellStyle name="Normal 10 46" xfId="3771" xr:uid="{00000000-0005-0000-0000-000001150000}"/>
    <cellStyle name="Normal 10 46 2" xfId="12912" xr:uid="{00000000-0005-0000-0000-000002150000}"/>
    <cellStyle name="Normal 10 47" xfId="3772" xr:uid="{00000000-0005-0000-0000-000003150000}"/>
    <cellStyle name="Normal 10 47 2" xfId="12913" xr:uid="{00000000-0005-0000-0000-000004150000}"/>
    <cellStyle name="Normal 10 48" xfId="3773" xr:uid="{00000000-0005-0000-0000-000005150000}"/>
    <cellStyle name="Normal 10 48 2" xfId="12914" xr:uid="{00000000-0005-0000-0000-000006150000}"/>
    <cellStyle name="Normal 10 49" xfId="3774" xr:uid="{00000000-0005-0000-0000-000007150000}"/>
    <cellStyle name="Normal 10 49 2" xfId="12915" xr:uid="{00000000-0005-0000-0000-000008150000}"/>
    <cellStyle name="Normal 10 5" xfId="3775" xr:uid="{00000000-0005-0000-0000-000009150000}"/>
    <cellStyle name="Normal 10 5 2" xfId="3776" xr:uid="{00000000-0005-0000-0000-00000A150000}"/>
    <cellStyle name="Normal 10 5 2 2" xfId="3777" xr:uid="{00000000-0005-0000-0000-00000B150000}"/>
    <cellStyle name="Normal 10 5 2 2 2" xfId="12916" xr:uid="{00000000-0005-0000-0000-00000C150000}"/>
    <cellStyle name="Normal 10 5 2 3" xfId="12917" xr:uid="{00000000-0005-0000-0000-00000D150000}"/>
    <cellStyle name="Normal 10 5 3" xfId="3778" xr:uid="{00000000-0005-0000-0000-00000E150000}"/>
    <cellStyle name="Normal 10 5 4" xfId="12918" xr:uid="{00000000-0005-0000-0000-00000F150000}"/>
    <cellStyle name="Normal 10 50" xfId="3779" xr:uid="{00000000-0005-0000-0000-000010150000}"/>
    <cellStyle name="Normal 10 50 2" xfId="12919" xr:uid="{00000000-0005-0000-0000-000011150000}"/>
    <cellStyle name="Normal 10 51" xfId="3780" xr:uid="{00000000-0005-0000-0000-000012150000}"/>
    <cellStyle name="Normal 10 51 2" xfId="12920" xr:uid="{00000000-0005-0000-0000-000013150000}"/>
    <cellStyle name="Normal 10 52" xfId="3781" xr:uid="{00000000-0005-0000-0000-000014150000}"/>
    <cellStyle name="Normal 10 52 2" xfId="12921" xr:uid="{00000000-0005-0000-0000-000015150000}"/>
    <cellStyle name="Normal 10 53" xfId="3782" xr:uid="{00000000-0005-0000-0000-000016150000}"/>
    <cellStyle name="Normal 10 53 2" xfId="12922" xr:uid="{00000000-0005-0000-0000-000017150000}"/>
    <cellStyle name="Normal 10 54" xfId="3783" xr:uid="{00000000-0005-0000-0000-000018150000}"/>
    <cellStyle name="Normal 10 54 2" xfId="12923" xr:uid="{00000000-0005-0000-0000-000019150000}"/>
    <cellStyle name="Normal 10 55" xfId="3784" xr:uid="{00000000-0005-0000-0000-00001A150000}"/>
    <cellStyle name="Normal 10 55 2" xfId="12924" xr:uid="{00000000-0005-0000-0000-00001B150000}"/>
    <cellStyle name="Normal 10 56" xfId="3785" xr:uid="{00000000-0005-0000-0000-00001C150000}"/>
    <cellStyle name="Normal 10 56 2" xfId="12925" xr:uid="{00000000-0005-0000-0000-00001D150000}"/>
    <cellStyle name="Normal 10 57" xfId="3786" xr:uid="{00000000-0005-0000-0000-00001E150000}"/>
    <cellStyle name="Normal 10 57 2" xfId="12926" xr:uid="{00000000-0005-0000-0000-00001F150000}"/>
    <cellStyle name="Normal 10 58" xfId="3787" xr:uid="{00000000-0005-0000-0000-000020150000}"/>
    <cellStyle name="Normal 10 58 2" xfId="12927" xr:uid="{00000000-0005-0000-0000-000021150000}"/>
    <cellStyle name="Normal 10 59" xfId="3788" xr:uid="{00000000-0005-0000-0000-000022150000}"/>
    <cellStyle name="Normal 10 59 2" xfId="12928" xr:uid="{00000000-0005-0000-0000-000023150000}"/>
    <cellStyle name="Normal 10 6" xfId="3789" xr:uid="{00000000-0005-0000-0000-000024150000}"/>
    <cellStyle name="Normal 10 6 2" xfId="3790" xr:uid="{00000000-0005-0000-0000-000025150000}"/>
    <cellStyle name="Normal 10 6 2 2" xfId="3791" xr:uid="{00000000-0005-0000-0000-000026150000}"/>
    <cellStyle name="Normal 10 6 2 2 2" xfId="12929" xr:uid="{00000000-0005-0000-0000-000027150000}"/>
    <cellStyle name="Normal 10 6 2 3" xfId="12930" xr:uid="{00000000-0005-0000-0000-000028150000}"/>
    <cellStyle name="Normal 10 6 3" xfId="3792" xr:uid="{00000000-0005-0000-0000-000029150000}"/>
    <cellStyle name="Normal 10 6 4" xfId="12931" xr:uid="{00000000-0005-0000-0000-00002A150000}"/>
    <cellStyle name="Normal 10 60" xfId="3793" xr:uid="{00000000-0005-0000-0000-00002B150000}"/>
    <cellStyle name="Normal 10 60 2" xfId="12932" xr:uid="{00000000-0005-0000-0000-00002C150000}"/>
    <cellStyle name="Normal 10 61" xfId="3794" xr:uid="{00000000-0005-0000-0000-00002D150000}"/>
    <cellStyle name="Normal 10 61 2" xfId="12933" xr:uid="{00000000-0005-0000-0000-00002E150000}"/>
    <cellStyle name="Normal 10 62" xfId="3795" xr:uid="{00000000-0005-0000-0000-00002F150000}"/>
    <cellStyle name="Normal 10 62 2" xfId="12934" xr:uid="{00000000-0005-0000-0000-000030150000}"/>
    <cellStyle name="Normal 10 63" xfId="3796" xr:uid="{00000000-0005-0000-0000-000031150000}"/>
    <cellStyle name="Normal 10 63 2" xfId="12935" xr:uid="{00000000-0005-0000-0000-000032150000}"/>
    <cellStyle name="Normal 10 64" xfId="3797" xr:uid="{00000000-0005-0000-0000-000033150000}"/>
    <cellStyle name="Normal 10 64 2" xfId="12936" xr:uid="{00000000-0005-0000-0000-000034150000}"/>
    <cellStyle name="Normal 10 65" xfId="3798" xr:uid="{00000000-0005-0000-0000-000035150000}"/>
    <cellStyle name="Normal 10 65 2" xfId="12937" xr:uid="{00000000-0005-0000-0000-000036150000}"/>
    <cellStyle name="Normal 10 66" xfId="3799" xr:uid="{00000000-0005-0000-0000-000037150000}"/>
    <cellStyle name="Normal 10 66 2" xfId="12938" xr:uid="{00000000-0005-0000-0000-000038150000}"/>
    <cellStyle name="Normal 10 67" xfId="3800" xr:uid="{00000000-0005-0000-0000-000039150000}"/>
    <cellStyle name="Normal 10 67 2" xfId="12939" xr:uid="{00000000-0005-0000-0000-00003A150000}"/>
    <cellStyle name="Normal 10 68" xfId="3801" xr:uid="{00000000-0005-0000-0000-00003B150000}"/>
    <cellStyle name="Normal 10 68 2" xfId="12940" xr:uid="{00000000-0005-0000-0000-00003C150000}"/>
    <cellStyle name="Normal 10 69" xfId="3802" xr:uid="{00000000-0005-0000-0000-00003D150000}"/>
    <cellStyle name="Normal 10 69 2" xfId="12941" xr:uid="{00000000-0005-0000-0000-00003E150000}"/>
    <cellStyle name="Normal 10 7" xfId="3803" xr:uid="{00000000-0005-0000-0000-00003F150000}"/>
    <cellStyle name="Normal 10 7 2" xfId="3804" xr:uid="{00000000-0005-0000-0000-000040150000}"/>
    <cellStyle name="Normal 10 7 2 2" xfId="3805" xr:uid="{00000000-0005-0000-0000-000041150000}"/>
    <cellStyle name="Normal 10 7 2 2 2" xfId="12942" xr:uid="{00000000-0005-0000-0000-000042150000}"/>
    <cellStyle name="Normal 10 7 2 3" xfId="12943" xr:uid="{00000000-0005-0000-0000-000043150000}"/>
    <cellStyle name="Normal 10 7 3" xfId="3806" xr:uid="{00000000-0005-0000-0000-000044150000}"/>
    <cellStyle name="Normal 10 7 4" xfId="12944" xr:uid="{00000000-0005-0000-0000-000045150000}"/>
    <cellStyle name="Normal 10 70" xfId="3807" xr:uid="{00000000-0005-0000-0000-000046150000}"/>
    <cellStyle name="Normal 10 71" xfId="3808" xr:uid="{00000000-0005-0000-0000-000047150000}"/>
    <cellStyle name="Normal 10 72" xfId="3809" xr:uid="{00000000-0005-0000-0000-000048150000}"/>
    <cellStyle name="Normal 10 72 2" xfId="12945" xr:uid="{00000000-0005-0000-0000-000049150000}"/>
    <cellStyle name="Normal 10 73" xfId="3810" xr:uid="{00000000-0005-0000-0000-00004A150000}"/>
    <cellStyle name="Normal 10 73 2" xfId="12946" xr:uid="{00000000-0005-0000-0000-00004B150000}"/>
    <cellStyle name="Normal 10 74" xfId="3811" xr:uid="{00000000-0005-0000-0000-00004C150000}"/>
    <cellStyle name="Normal 10 74 2" xfId="12947" xr:uid="{00000000-0005-0000-0000-00004D150000}"/>
    <cellStyle name="Normal 10 75" xfId="3812" xr:uid="{00000000-0005-0000-0000-00004E150000}"/>
    <cellStyle name="Normal 10 75 2" xfId="12948" xr:uid="{00000000-0005-0000-0000-00004F150000}"/>
    <cellStyle name="Normal 10 76" xfId="3813" xr:uid="{00000000-0005-0000-0000-000050150000}"/>
    <cellStyle name="Normal 10 76 2" xfId="12949" xr:uid="{00000000-0005-0000-0000-000051150000}"/>
    <cellStyle name="Normal 10 77" xfId="12950" xr:uid="{00000000-0005-0000-0000-000052150000}"/>
    <cellStyle name="Normal 10 77 2" xfId="12951" xr:uid="{00000000-0005-0000-0000-000053150000}"/>
    <cellStyle name="Normal 10 78" xfId="12952" xr:uid="{00000000-0005-0000-0000-000054150000}"/>
    <cellStyle name="Normal 10 78 2" xfId="12953" xr:uid="{00000000-0005-0000-0000-000055150000}"/>
    <cellStyle name="Normal 10 79" xfId="12954" xr:uid="{00000000-0005-0000-0000-000056150000}"/>
    <cellStyle name="Normal 10 8" xfId="3814" xr:uid="{00000000-0005-0000-0000-000057150000}"/>
    <cellStyle name="Normal 10 8 2" xfId="3815" xr:uid="{00000000-0005-0000-0000-000058150000}"/>
    <cellStyle name="Normal 10 8 2 2" xfId="3816" xr:uid="{00000000-0005-0000-0000-000059150000}"/>
    <cellStyle name="Normal 10 8 2 2 2" xfId="12955" xr:uid="{00000000-0005-0000-0000-00005A150000}"/>
    <cellStyle name="Normal 10 8 2 3" xfId="12956" xr:uid="{00000000-0005-0000-0000-00005B150000}"/>
    <cellStyle name="Normal 10 8 3" xfId="3817" xr:uid="{00000000-0005-0000-0000-00005C150000}"/>
    <cellStyle name="Normal 10 8 4" xfId="12957" xr:uid="{00000000-0005-0000-0000-00005D150000}"/>
    <cellStyle name="Normal 10 80" xfId="12958" xr:uid="{00000000-0005-0000-0000-00005E150000}"/>
    <cellStyle name="Normal 10 9" xfId="3818" xr:uid="{00000000-0005-0000-0000-00005F150000}"/>
    <cellStyle name="Normal 10 9 2" xfId="3819" xr:uid="{00000000-0005-0000-0000-000060150000}"/>
    <cellStyle name="Normal 10 9 2 2" xfId="3820" xr:uid="{00000000-0005-0000-0000-000061150000}"/>
    <cellStyle name="Normal 10 9 2 2 2" xfId="12959" xr:uid="{00000000-0005-0000-0000-000062150000}"/>
    <cellStyle name="Normal 10 9 2 3" xfId="12960" xr:uid="{00000000-0005-0000-0000-000063150000}"/>
    <cellStyle name="Normal 10 9 3" xfId="3821" xr:uid="{00000000-0005-0000-0000-000064150000}"/>
    <cellStyle name="Normal 10 9 4" xfId="12961" xr:uid="{00000000-0005-0000-0000-000065150000}"/>
    <cellStyle name="Normal 10_Avera Rebuttal Analyses" xfId="11321" xr:uid="{00000000-0005-0000-0000-000066150000}"/>
    <cellStyle name="Normal 100" xfId="3822" xr:uid="{00000000-0005-0000-0000-000067150000}"/>
    <cellStyle name="Normal 101" xfId="3823" xr:uid="{00000000-0005-0000-0000-000068150000}"/>
    <cellStyle name="Normal 102" xfId="3824" xr:uid="{00000000-0005-0000-0000-000069150000}"/>
    <cellStyle name="Normal 103" xfId="3825" xr:uid="{00000000-0005-0000-0000-00006A150000}"/>
    <cellStyle name="Normal 104" xfId="3826" xr:uid="{00000000-0005-0000-0000-00006B150000}"/>
    <cellStyle name="Normal 105" xfId="3827" xr:uid="{00000000-0005-0000-0000-00006C150000}"/>
    <cellStyle name="Normal 106" xfId="3828" xr:uid="{00000000-0005-0000-0000-00006D150000}"/>
    <cellStyle name="Normal 107" xfId="3829" xr:uid="{00000000-0005-0000-0000-00006E150000}"/>
    <cellStyle name="Normal 108" xfId="3830" xr:uid="{00000000-0005-0000-0000-00006F150000}"/>
    <cellStyle name="Normal 109" xfId="3831" xr:uid="{00000000-0005-0000-0000-000070150000}"/>
    <cellStyle name="Normal 11" xfId="3832" xr:uid="{00000000-0005-0000-0000-000071150000}"/>
    <cellStyle name="Normal 11 10" xfId="3833" xr:uid="{00000000-0005-0000-0000-000072150000}"/>
    <cellStyle name="Normal 11 11" xfId="3834" xr:uid="{00000000-0005-0000-0000-000073150000}"/>
    <cellStyle name="Normal 11 12" xfId="3835" xr:uid="{00000000-0005-0000-0000-000074150000}"/>
    <cellStyle name="Normal 11 13" xfId="3836" xr:uid="{00000000-0005-0000-0000-000075150000}"/>
    <cellStyle name="Normal 11 14" xfId="3837" xr:uid="{00000000-0005-0000-0000-000076150000}"/>
    <cellStyle name="Normal 11 2" xfId="3838" xr:uid="{00000000-0005-0000-0000-000077150000}"/>
    <cellStyle name="Normal 11 2 10" xfId="12962" xr:uid="{00000000-0005-0000-0000-000078150000}"/>
    <cellStyle name="Normal 11 2 2" xfId="3839" xr:uid="{00000000-0005-0000-0000-000079150000}"/>
    <cellStyle name="Normal 11 2 2 2" xfId="3840" xr:uid="{00000000-0005-0000-0000-00007A150000}"/>
    <cellStyle name="Normal 11 2 2 2 2" xfId="3841" xr:uid="{00000000-0005-0000-0000-00007B150000}"/>
    <cellStyle name="Normal 11 2 2 3" xfId="3842" xr:uid="{00000000-0005-0000-0000-00007C150000}"/>
    <cellStyle name="Normal 11 2 2 4" xfId="3843" xr:uid="{00000000-0005-0000-0000-00007D150000}"/>
    <cellStyle name="Normal 11 2 2 5" xfId="3844" xr:uid="{00000000-0005-0000-0000-00007E150000}"/>
    <cellStyle name="Normal 11 2 2 6" xfId="3845" xr:uid="{00000000-0005-0000-0000-00007F150000}"/>
    <cellStyle name="Normal 11 2 2 7" xfId="3846" xr:uid="{00000000-0005-0000-0000-000080150000}"/>
    <cellStyle name="Normal 11 2 2 8" xfId="3847" xr:uid="{00000000-0005-0000-0000-000081150000}"/>
    <cellStyle name="Normal 11 2 2 9" xfId="3848" xr:uid="{00000000-0005-0000-0000-000082150000}"/>
    <cellStyle name="Normal 11 2 3" xfId="3849" xr:uid="{00000000-0005-0000-0000-000083150000}"/>
    <cellStyle name="Normal 11 2 3 2" xfId="12963" xr:uid="{00000000-0005-0000-0000-000084150000}"/>
    <cellStyle name="Normal 11 2 4" xfId="3850" xr:uid="{00000000-0005-0000-0000-000085150000}"/>
    <cellStyle name="Normal 11 2 4 2" xfId="12964" xr:uid="{00000000-0005-0000-0000-000086150000}"/>
    <cellStyle name="Normal 11 2 5" xfId="3851" xr:uid="{00000000-0005-0000-0000-000087150000}"/>
    <cellStyle name="Normal 11 2 6" xfId="3852" xr:uid="{00000000-0005-0000-0000-000088150000}"/>
    <cellStyle name="Normal 11 2 7" xfId="3853" xr:uid="{00000000-0005-0000-0000-000089150000}"/>
    <cellStyle name="Normal 11 2 8" xfId="3854" xr:uid="{00000000-0005-0000-0000-00008A150000}"/>
    <cellStyle name="Normal 11 2 9" xfId="3855" xr:uid="{00000000-0005-0000-0000-00008B150000}"/>
    <cellStyle name="Normal 11 3" xfId="3856" xr:uid="{00000000-0005-0000-0000-00008C150000}"/>
    <cellStyle name="Normal 11 3 2" xfId="3857" xr:uid="{00000000-0005-0000-0000-00008D150000}"/>
    <cellStyle name="Normal 11 4" xfId="3858" xr:uid="{00000000-0005-0000-0000-00008E150000}"/>
    <cellStyle name="Normal 11 4 2" xfId="12965" xr:uid="{00000000-0005-0000-0000-00008F150000}"/>
    <cellStyle name="Normal 11 5" xfId="3859" xr:uid="{00000000-0005-0000-0000-000090150000}"/>
    <cellStyle name="Normal 11 5 2" xfId="3860" xr:uid="{00000000-0005-0000-0000-000091150000}"/>
    <cellStyle name="Normal 11 6" xfId="3861" xr:uid="{00000000-0005-0000-0000-000092150000}"/>
    <cellStyle name="Normal 11 6 2" xfId="12966" xr:uid="{00000000-0005-0000-0000-000093150000}"/>
    <cellStyle name="Normal 11 6 3" xfId="12967" xr:uid="{00000000-0005-0000-0000-000094150000}"/>
    <cellStyle name="Normal 11 7" xfId="3862" xr:uid="{00000000-0005-0000-0000-000095150000}"/>
    <cellStyle name="Normal 11 7 2" xfId="12968" xr:uid="{00000000-0005-0000-0000-000096150000}"/>
    <cellStyle name="Normal 11 8" xfId="3863" xr:uid="{00000000-0005-0000-0000-000097150000}"/>
    <cellStyle name="Normal 11 9" xfId="3864" xr:uid="{00000000-0005-0000-0000-000098150000}"/>
    <cellStyle name="Normal 11_Avera Rebuttal Analyses" xfId="11322" xr:uid="{00000000-0005-0000-0000-000099150000}"/>
    <cellStyle name="Normal 110" xfId="3865" xr:uid="{00000000-0005-0000-0000-00009A150000}"/>
    <cellStyle name="Normal 111" xfId="3866" xr:uid="{00000000-0005-0000-0000-00009B150000}"/>
    <cellStyle name="Normal 112" xfId="3867" xr:uid="{00000000-0005-0000-0000-00009C150000}"/>
    <cellStyle name="Normal 113" xfId="3868" xr:uid="{00000000-0005-0000-0000-00009D150000}"/>
    <cellStyle name="Normal 114" xfId="3869" xr:uid="{00000000-0005-0000-0000-00009E150000}"/>
    <cellStyle name="Normal 115" xfId="3870" xr:uid="{00000000-0005-0000-0000-00009F150000}"/>
    <cellStyle name="Normal 116" xfId="3871" xr:uid="{00000000-0005-0000-0000-0000A0150000}"/>
    <cellStyle name="Normal 117" xfId="3872" xr:uid="{00000000-0005-0000-0000-0000A1150000}"/>
    <cellStyle name="Normal 118" xfId="3873" xr:uid="{00000000-0005-0000-0000-0000A2150000}"/>
    <cellStyle name="Normal 119" xfId="3874" xr:uid="{00000000-0005-0000-0000-0000A3150000}"/>
    <cellStyle name="Normal 12" xfId="3875" xr:uid="{00000000-0005-0000-0000-0000A4150000}"/>
    <cellStyle name="Normal 12 10" xfId="3876" xr:uid="{00000000-0005-0000-0000-0000A5150000}"/>
    <cellStyle name="Normal 12 10 2" xfId="12969" xr:uid="{00000000-0005-0000-0000-0000A6150000}"/>
    <cellStyle name="Normal 12 11" xfId="3877" xr:uid="{00000000-0005-0000-0000-0000A7150000}"/>
    <cellStyle name="Normal 12 11 2" xfId="12970" xr:uid="{00000000-0005-0000-0000-0000A8150000}"/>
    <cellStyle name="Normal 12 12" xfId="3878" xr:uid="{00000000-0005-0000-0000-0000A9150000}"/>
    <cellStyle name="Normal 12 12 2" xfId="12971" xr:uid="{00000000-0005-0000-0000-0000AA150000}"/>
    <cellStyle name="Normal 12 13" xfId="3879" xr:uid="{00000000-0005-0000-0000-0000AB150000}"/>
    <cellStyle name="Normal 12 13 2" xfId="12972" xr:uid="{00000000-0005-0000-0000-0000AC150000}"/>
    <cellStyle name="Normal 12 14" xfId="3880" xr:uid="{00000000-0005-0000-0000-0000AD150000}"/>
    <cellStyle name="Normal 12 14 2" xfId="12973" xr:uid="{00000000-0005-0000-0000-0000AE150000}"/>
    <cellStyle name="Normal 12 15" xfId="3881" xr:uid="{00000000-0005-0000-0000-0000AF150000}"/>
    <cellStyle name="Normal 12 15 2" xfId="12974" xr:uid="{00000000-0005-0000-0000-0000B0150000}"/>
    <cellStyle name="Normal 12 16" xfId="3882" xr:uid="{00000000-0005-0000-0000-0000B1150000}"/>
    <cellStyle name="Normal 12 16 2" xfId="12975" xr:uid="{00000000-0005-0000-0000-0000B2150000}"/>
    <cellStyle name="Normal 12 17" xfId="3883" xr:uid="{00000000-0005-0000-0000-0000B3150000}"/>
    <cellStyle name="Normal 12 17 2" xfId="12976" xr:uid="{00000000-0005-0000-0000-0000B4150000}"/>
    <cellStyle name="Normal 12 18" xfId="3884" xr:uid="{00000000-0005-0000-0000-0000B5150000}"/>
    <cellStyle name="Normal 12 18 2" xfId="12977" xr:uid="{00000000-0005-0000-0000-0000B6150000}"/>
    <cellStyle name="Normal 12 19" xfId="3885" xr:uid="{00000000-0005-0000-0000-0000B7150000}"/>
    <cellStyle name="Normal 12 19 2" xfId="12978" xr:uid="{00000000-0005-0000-0000-0000B8150000}"/>
    <cellStyle name="Normal 12 2" xfId="3886" xr:uid="{00000000-0005-0000-0000-0000B9150000}"/>
    <cellStyle name="Normal 12 2 2" xfId="3887" xr:uid="{00000000-0005-0000-0000-0000BA150000}"/>
    <cellStyle name="Normal 12 2 2 2" xfId="12979" xr:uid="{00000000-0005-0000-0000-0000BB150000}"/>
    <cellStyle name="Normal 12 2 3" xfId="12980" xr:uid="{00000000-0005-0000-0000-0000BC150000}"/>
    <cellStyle name="Normal 12 2 4" xfId="12981" xr:uid="{00000000-0005-0000-0000-0000BD150000}"/>
    <cellStyle name="Normal 12 20" xfId="3888" xr:uid="{00000000-0005-0000-0000-0000BE150000}"/>
    <cellStyle name="Normal 12 20 2" xfId="12982" xr:uid="{00000000-0005-0000-0000-0000BF150000}"/>
    <cellStyle name="Normal 12 21" xfId="3889" xr:uid="{00000000-0005-0000-0000-0000C0150000}"/>
    <cellStyle name="Normal 12 21 2" xfId="12983" xr:uid="{00000000-0005-0000-0000-0000C1150000}"/>
    <cellStyle name="Normal 12 22" xfId="3890" xr:uid="{00000000-0005-0000-0000-0000C2150000}"/>
    <cellStyle name="Normal 12 22 2" xfId="12984" xr:uid="{00000000-0005-0000-0000-0000C3150000}"/>
    <cellStyle name="Normal 12 23" xfId="3891" xr:uid="{00000000-0005-0000-0000-0000C4150000}"/>
    <cellStyle name="Normal 12 23 2" xfId="12985" xr:uid="{00000000-0005-0000-0000-0000C5150000}"/>
    <cellStyle name="Normal 12 24" xfId="3892" xr:uid="{00000000-0005-0000-0000-0000C6150000}"/>
    <cellStyle name="Normal 12 24 2" xfId="12986" xr:uid="{00000000-0005-0000-0000-0000C7150000}"/>
    <cellStyle name="Normal 12 25" xfId="3893" xr:uid="{00000000-0005-0000-0000-0000C8150000}"/>
    <cellStyle name="Normal 12 25 2" xfId="12987" xr:uid="{00000000-0005-0000-0000-0000C9150000}"/>
    <cellStyle name="Normal 12 26" xfId="3894" xr:uid="{00000000-0005-0000-0000-0000CA150000}"/>
    <cellStyle name="Normal 12 26 2" xfId="12988" xr:uid="{00000000-0005-0000-0000-0000CB150000}"/>
    <cellStyle name="Normal 12 27" xfId="3895" xr:uid="{00000000-0005-0000-0000-0000CC150000}"/>
    <cellStyle name="Normal 12 27 2" xfId="12989" xr:uid="{00000000-0005-0000-0000-0000CD150000}"/>
    <cellStyle name="Normal 12 28" xfId="3896" xr:uid="{00000000-0005-0000-0000-0000CE150000}"/>
    <cellStyle name="Normal 12 28 2" xfId="12990" xr:uid="{00000000-0005-0000-0000-0000CF150000}"/>
    <cellStyle name="Normal 12 29" xfId="3897" xr:uid="{00000000-0005-0000-0000-0000D0150000}"/>
    <cellStyle name="Normal 12 29 2" xfId="12991" xr:uid="{00000000-0005-0000-0000-0000D1150000}"/>
    <cellStyle name="Normal 12 3" xfId="3898" xr:uid="{00000000-0005-0000-0000-0000D2150000}"/>
    <cellStyle name="Normal 12 3 2" xfId="3899" xr:uid="{00000000-0005-0000-0000-0000D3150000}"/>
    <cellStyle name="Normal 12 30" xfId="3900" xr:uid="{00000000-0005-0000-0000-0000D4150000}"/>
    <cellStyle name="Normal 12 30 2" xfId="12992" xr:uid="{00000000-0005-0000-0000-0000D5150000}"/>
    <cellStyle name="Normal 12 31" xfId="3901" xr:uid="{00000000-0005-0000-0000-0000D6150000}"/>
    <cellStyle name="Normal 12 31 2" xfId="12993" xr:uid="{00000000-0005-0000-0000-0000D7150000}"/>
    <cellStyle name="Normal 12 32" xfId="3902" xr:uid="{00000000-0005-0000-0000-0000D8150000}"/>
    <cellStyle name="Normal 12 32 2" xfId="12994" xr:uid="{00000000-0005-0000-0000-0000D9150000}"/>
    <cellStyle name="Normal 12 33" xfId="3903" xr:uid="{00000000-0005-0000-0000-0000DA150000}"/>
    <cellStyle name="Normal 12 33 2" xfId="12995" xr:uid="{00000000-0005-0000-0000-0000DB150000}"/>
    <cellStyle name="Normal 12 34" xfId="3904" xr:uid="{00000000-0005-0000-0000-0000DC150000}"/>
    <cellStyle name="Normal 12 34 2" xfId="12996" xr:uid="{00000000-0005-0000-0000-0000DD150000}"/>
    <cellStyle name="Normal 12 35" xfId="3905" xr:uid="{00000000-0005-0000-0000-0000DE150000}"/>
    <cellStyle name="Normal 12 35 2" xfId="12997" xr:uid="{00000000-0005-0000-0000-0000DF150000}"/>
    <cellStyle name="Normal 12 36" xfId="3906" xr:uid="{00000000-0005-0000-0000-0000E0150000}"/>
    <cellStyle name="Normal 12 36 2" xfId="12998" xr:uid="{00000000-0005-0000-0000-0000E1150000}"/>
    <cellStyle name="Normal 12 37" xfId="3907" xr:uid="{00000000-0005-0000-0000-0000E2150000}"/>
    <cellStyle name="Normal 12 37 2" xfId="12999" xr:uid="{00000000-0005-0000-0000-0000E3150000}"/>
    <cellStyle name="Normal 12 38" xfId="3908" xr:uid="{00000000-0005-0000-0000-0000E4150000}"/>
    <cellStyle name="Normal 12 38 2" xfId="13000" xr:uid="{00000000-0005-0000-0000-0000E5150000}"/>
    <cellStyle name="Normal 12 39" xfId="3909" xr:uid="{00000000-0005-0000-0000-0000E6150000}"/>
    <cellStyle name="Normal 12 39 2" xfId="13001" xr:uid="{00000000-0005-0000-0000-0000E7150000}"/>
    <cellStyle name="Normal 12 4" xfId="3910" xr:uid="{00000000-0005-0000-0000-0000E8150000}"/>
    <cellStyle name="Normal 12 4 2" xfId="3911" xr:uid="{00000000-0005-0000-0000-0000E9150000}"/>
    <cellStyle name="Normal 12 40" xfId="3912" xr:uid="{00000000-0005-0000-0000-0000EA150000}"/>
    <cellStyle name="Normal 12 40 2" xfId="13002" xr:uid="{00000000-0005-0000-0000-0000EB150000}"/>
    <cellStyle name="Normal 12 41" xfId="3913" xr:uid="{00000000-0005-0000-0000-0000EC150000}"/>
    <cellStyle name="Normal 12 41 2" xfId="13003" xr:uid="{00000000-0005-0000-0000-0000ED150000}"/>
    <cellStyle name="Normal 12 42" xfId="3914" xr:uid="{00000000-0005-0000-0000-0000EE150000}"/>
    <cellStyle name="Normal 12 42 2" xfId="13004" xr:uid="{00000000-0005-0000-0000-0000EF150000}"/>
    <cellStyle name="Normal 12 43" xfId="3915" xr:uid="{00000000-0005-0000-0000-0000F0150000}"/>
    <cellStyle name="Normal 12 43 2" xfId="13005" xr:uid="{00000000-0005-0000-0000-0000F1150000}"/>
    <cellStyle name="Normal 12 44" xfId="3916" xr:uid="{00000000-0005-0000-0000-0000F2150000}"/>
    <cellStyle name="Normal 12 44 2" xfId="13006" xr:uid="{00000000-0005-0000-0000-0000F3150000}"/>
    <cellStyle name="Normal 12 45" xfId="3917" xr:uid="{00000000-0005-0000-0000-0000F4150000}"/>
    <cellStyle name="Normal 12 45 2" xfId="13007" xr:uid="{00000000-0005-0000-0000-0000F5150000}"/>
    <cellStyle name="Normal 12 46" xfId="3918" xr:uid="{00000000-0005-0000-0000-0000F6150000}"/>
    <cellStyle name="Normal 12 46 2" xfId="13008" xr:uid="{00000000-0005-0000-0000-0000F7150000}"/>
    <cellStyle name="Normal 12 47" xfId="3919" xr:uid="{00000000-0005-0000-0000-0000F8150000}"/>
    <cellStyle name="Normal 12 47 2" xfId="13009" xr:uid="{00000000-0005-0000-0000-0000F9150000}"/>
    <cellStyle name="Normal 12 48" xfId="3920" xr:uid="{00000000-0005-0000-0000-0000FA150000}"/>
    <cellStyle name="Normal 12 48 2" xfId="13010" xr:uid="{00000000-0005-0000-0000-0000FB150000}"/>
    <cellStyle name="Normal 12 49" xfId="3921" xr:uid="{00000000-0005-0000-0000-0000FC150000}"/>
    <cellStyle name="Normal 12 49 2" xfId="13011" xr:uid="{00000000-0005-0000-0000-0000FD150000}"/>
    <cellStyle name="Normal 12 5" xfId="3922" xr:uid="{00000000-0005-0000-0000-0000FE150000}"/>
    <cellStyle name="Normal 12 5 2" xfId="13012" xr:uid="{00000000-0005-0000-0000-0000FF150000}"/>
    <cellStyle name="Normal 12 6" xfId="3923" xr:uid="{00000000-0005-0000-0000-000000160000}"/>
    <cellStyle name="Normal 12 6 2" xfId="13013" xr:uid="{00000000-0005-0000-0000-000001160000}"/>
    <cellStyle name="Normal 12 7" xfId="3924" xr:uid="{00000000-0005-0000-0000-000002160000}"/>
    <cellStyle name="Normal 12 7 2" xfId="13014" xr:uid="{00000000-0005-0000-0000-000003160000}"/>
    <cellStyle name="Normal 12 8" xfId="3925" xr:uid="{00000000-0005-0000-0000-000004160000}"/>
    <cellStyle name="Normal 12 8 2" xfId="13015" xr:uid="{00000000-0005-0000-0000-000005160000}"/>
    <cellStyle name="Normal 12 9" xfId="3926" xr:uid="{00000000-0005-0000-0000-000006160000}"/>
    <cellStyle name="Normal 12 9 2" xfId="13016" xr:uid="{00000000-0005-0000-0000-000007160000}"/>
    <cellStyle name="Normal 12_Avera Rebuttal Analyses" xfId="11323" xr:uid="{00000000-0005-0000-0000-000008160000}"/>
    <cellStyle name="Normal 120" xfId="3927" xr:uid="{00000000-0005-0000-0000-000009160000}"/>
    <cellStyle name="Normal 121" xfId="3928" xr:uid="{00000000-0005-0000-0000-00000A160000}"/>
    <cellStyle name="Normal 122" xfId="3929" xr:uid="{00000000-0005-0000-0000-00000B160000}"/>
    <cellStyle name="Normal 123" xfId="3930" xr:uid="{00000000-0005-0000-0000-00000C160000}"/>
    <cellStyle name="Normal 124" xfId="3931" xr:uid="{00000000-0005-0000-0000-00000D160000}"/>
    <cellStyle name="Normal 124 2" xfId="13017" xr:uid="{00000000-0005-0000-0000-00000E160000}"/>
    <cellStyle name="Normal 125" xfId="3932" xr:uid="{00000000-0005-0000-0000-00000F160000}"/>
    <cellStyle name="Normal 125 2" xfId="3933" xr:uid="{00000000-0005-0000-0000-000010160000}"/>
    <cellStyle name="Normal 125 2 2" xfId="13018" xr:uid="{00000000-0005-0000-0000-000011160000}"/>
    <cellStyle name="Normal 125 3" xfId="13019" xr:uid="{00000000-0005-0000-0000-000012160000}"/>
    <cellStyle name="Normal 126" xfId="3934" xr:uid="{00000000-0005-0000-0000-000013160000}"/>
    <cellStyle name="Normal 126 2" xfId="3935" xr:uid="{00000000-0005-0000-0000-000014160000}"/>
    <cellStyle name="Normal 126 2 2" xfId="13020" xr:uid="{00000000-0005-0000-0000-000015160000}"/>
    <cellStyle name="Normal 126 3" xfId="13021" xr:uid="{00000000-0005-0000-0000-000016160000}"/>
    <cellStyle name="Normal 127" xfId="3936" xr:uid="{00000000-0005-0000-0000-000017160000}"/>
    <cellStyle name="Normal 127 2" xfId="3937" xr:uid="{00000000-0005-0000-0000-000018160000}"/>
    <cellStyle name="Normal 127 2 2" xfId="13022" xr:uid="{00000000-0005-0000-0000-000019160000}"/>
    <cellStyle name="Normal 127 3" xfId="13023" xr:uid="{00000000-0005-0000-0000-00001A160000}"/>
    <cellStyle name="Normal 128" xfId="3938" xr:uid="{00000000-0005-0000-0000-00001B160000}"/>
    <cellStyle name="Normal 129" xfId="3939" xr:uid="{00000000-0005-0000-0000-00001C160000}"/>
    <cellStyle name="Normal 129 2" xfId="3940" xr:uid="{00000000-0005-0000-0000-00001D160000}"/>
    <cellStyle name="Normal 129 2 2" xfId="13024" xr:uid="{00000000-0005-0000-0000-00001E160000}"/>
    <cellStyle name="Normal 129 3" xfId="13025" xr:uid="{00000000-0005-0000-0000-00001F160000}"/>
    <cellStyle name="Normal 13" xfId="3941" xr:uid="{00000000-0005-0000-0000-000020160000}"/>
    <cellStyle name="Normal 13 10" xfId="3942" xr:uid="{00000000-0005-0000-0000-000021160000}"/>
    <cellStyle name="Normal 13 10 2" xfId="13026" xr:uid="{00000000-0005-0000-0000-000022160000}"/>
    <cellStyle name="Normal 13 11" xfId="3943" xr:uid="{00000000-0005-0000-0000-000023160000}"/>
    <cellStyle name="Normal 13 11 2" xfId="13027" xr:uid="{00000000-0005-0000-0000-000024160000}"/>
    <cellStyle name="Normal 13 12" xfId="3944" xr:uid="{00000000-0005-0000-0000-000025160000}"/>
    <cellStyle name="Normal 13 12 2" xfId="13028" xr:uid="{00000000-0005-0000-0000-000026160000}"/>
    <cellStyle name="Normal 13 13" xfId="3945" xr:uid="{00000000-0005-0000-0000-000027160000}"/>
    <cellStyle name="Normal 13 13 2" xfId="13029" xr:uid="{00000000-0005-0000-0000-000028160000}"/>
    <cellStyle name="Normal 13 14" xfId="3946" xr:uid="{00000000-0005-0000-0000-000029160000}"/>
    <cellStyle name="Normal 13 14 2" xfId="13030" xr:uid="{00000000-0005-0000-0000-00002A160000}"/>
    <cellStyle name="Normal 13 15" xfId="3947" xr:uid="{00000000-0005-0000-0000-00002B160000}"/>
    <cellStyle name="Normal 13 15 2" xfId="13031" xr:uid="{00000000-0005-0000-0000-00002C160000}"/>
    <cellStyle name="Normal 13 16" xfId="3948" xr:uid="{00000000-0005-0000-0000-00002D160000}"/>
    <cellStyle name="Normal 13 16 2" xfId="13032" xr:uid="{00000000-0005-0000-0000-00002E160000}"/>
    <cellStyle name="Normal 13 17" xfId="3949" xr:uid="{00000000-0005-0000-0000-00002F160000}"/>
    <cellStyle name="Normal 13 17 2" xfId="13033" xr:uid="{00000000-0005-0000-0000-000030160000}"/>
    <cellStyle name="Normal 13 18" xfId="3950" xr:uid="{00000000-0005-0000-0000-000031160000}"/>
    <cellStyle name="Normal 13 18 2" xfId="13034" xr:uid="{00000000-0005-0000-0000-000032160000}"/>
    <cellStyle name="Normal 13 19" xfId="3951" xr:uid="{00000000-0005-0000-0000-000033160000}"/>
    <cellStyle name="Normal 13 19 2" xfId="13035" xr:uid="{00000000-0005-0000-0000-000034160000}"/>
    <cellStyle name="Normal 13 2" xfId="3952" xr:uid="{00000000-0005-0000-0000-000035160000}"/>
    <cellStyle name="Normal 13 2 2" xfId="3953" xr:uid="{00000000-0005-0000-0000-000036160000}"/>
    <cellStyle name="Normal 13 2 2 2" xfId="13036" xr:uid="{00000000-0005-0000-0000-000037160000}"/>
    <cellStyle name="Normal 13 2 3" xfId="3954" xr:uid="{00000000-0005-0000-0000-000038160000}"/>
    <cellStyle name="Normal 13 2 3 2" xfId="3955" xr:uid="{00000000-0005-0000-0000-000039160000}"/>
    <cellStyle name="Normal 13 2 3 2 2" xfId="13037" xr:uid="{00000000-0005-0000-0000-00003A160000}"/>
    <cellStyle name="Normal 13 2 3 3" xfId="13038" xr:uid="{00000000-0005-0000-0000-00003B160000}"/>
    <cellStyle name="Normal 13 2 4" xfId="3956" xr:uid="{00000000-0005-0000-0000-00003C160000}"/>
    <cellStyle name="Normal 13 2 4 2" xfId="13039" xr:uid="{00000000-0005-0000-0000-00003D160000}"/>
    <cellStyle name="Normal 13 2 5" xfId="3957" xr:uid="{00000000-0005-0000-0000-00003E160000}"/>
    <cellStyle name="Normal 13 2 5 2" xfId="13040" xr:uid="{00000000-0005-0000-0000-00003F160000}"/>
    <cellStyle name="Normal 13 2 6" xfId="13041" xr:uid="{00000000-0005-0000-0000-000040160000}"/>
    <cellStyle name="Normal 13 20" xfId="3958" xr:uid="{00000000-0005-0000-0000-000041160000}"/>
    <cellStyle name="Normal 13 21" xfId="3959" xr:uid="{00000000-0005-0000-0000-000042160000}"/>
    <cellStyle name="Normal 13 22" xfId="3960" xr:uid="{00000000-0005-0000-0000-000043160000}"/>
    <cellStyle name="Normal 13 22 2" xfId="13042" xr:uid="{00000000-0005-0000-0000-000044160000}"/>
    <cellStyle name="Normal 13 23" xfId="3961" xr:uid="{00000000-0005-0000-0000-000045160000}"/>
    <cellStyle name="Normal 13 23 2" xfId="13043" xr:uid="{00000000-0005-0000-0000-000046160000}"/>
    <cellStyle name="Normal 13 24" xfId="13044" xr:uid="{00000000-0005-0000-0000-000047160000}"/>
    <cellStyle name="Normal 13 3" xfId="3962" xr:uid="{00000000-0005-0000-0000-000048160000}"/>
    <cellStyle name="Normal 13 3 2" xfId="3963" xr:uid="{00000000-0005-0000-0000-000049160000}"/>
    <cellStyle name="Normal 13 3 3" xfId="13045" xr:uid="{00000000-0005-0000-0000-00004A160000}"/>
    <cellStyle name="Normal 13 4" xfId="3964" xr:uid="{00000000-0005-0000-0000-00004B160000}"/>
    <cellStyle name="Normal 13 4 2" xfId="13046" xr:uid="{00000000-0005-0000-0000-00004C160000}"/>
    <cellStyle name="Normal 13 4 2 2" xfId="13047" xr:uid="{00000000-0005-0000-0000-00004D160000}"/>
    <cellStyle name="Normal 13 4 3" xfId="13048" xr:uid="{00000000-0005-0000-0000-00004E160000}"/>
    <cellStyle name="Normal 13 4 4" xfId="13049" xr:uid="{00000000-0005-0000-0000-00004F160000}"/>
    <cellStyle name="Normal 13 5" xfId="3965" xr:uid="{00000000-0005-0000-0000-000050160000}"/>
    <cellStyle name="Normal 13 5 2" xfId="13050" xr:uid="{00000000-0005-0000-0000-000051160000}"/>
    <cellStyle name="Normal 13 5 3" xfId="13051" xr:uid="{00000000-0005-0000-0000-000052160000}"/>
    <cellStyle name="Normal 13 6" xfId="3966" xr:uid="{00000000-0005-0000-0000-000053160000}"/>
    <cellStyle name="Normal 13 6 2" xfId="13052" xr:uid="{00000000-0005-0000-0000-000054160000}"/>
    <cellStyle name="Normal 13 7" xfId="3967" xr:uid="{00000000-0005-0000-0000-000055160000}"/>
    <cellStyle name="Normal 13 7 2" xfId="13053" xr:uid="{00000000-0005-0000-0000-000056160000}"/>
    <cellStyle name="Normal 13 8" xfId="3968" xr:uid="{00000000-0005-0000-0000-000057160000}"/>
    <cellStyle name="Normal 13 8 2" xfId="13054" xr:uid="{00000000-0005-0000-0000-000058160000}"/>
    <cellStyle name="Normal 13 9" xfId="3969" xr:uid="{00000000-0005-0000-0000-000059160000}"/>
    <cellStyle name="Normal 13 9 2" xfId="13055" xr:uid="{00000000-0005-0000-0000-00005A160000}"/>
    <cellStyle name="Normal 13_Avera Rebuttal Analyses" xfId="11324" xr:uid="{00000000-0005-0000-0000-00005B160000}"/>
    <cellStyle name="Normal 130" xfId="3970" xr:uid="{00000000-0005-0000-0000-00005C160000}"/>
    <cellStyle name="Normal 130 2" xfId="3971" xr:uid="{00000000-0005-0000-0000-00005D160000}"/>
    <cellStyle name="Normal 130 2 2" xfId="13056" xr:uid="{00000000-0005-0000-0000-00005E160000}"/>
    <cellStyle name="Normal 130 3" xfId="13057" xr:uid="{00000000-0005-0000-0000-00005F160000}"/>
    <cellStyle name="Normal 131" xfId="3972" xr:uid="{00000000-0005-0000-0000-000060160000}"/>
    <cellStyle name="Normal 131 2" xfId="3973" xr:uid="{00000000-0005-0000-0000-000061160000}"/>
    <cellStyle name="Normal 131 3" xfId="13058" xr:uid="{00000000-0005-0000-0000-000062160000}"/>
    <cellStyle name="Normal 132" xfId="3974" xr:uid="{00000000-0005-0000-0000-000063160000}"/>
    <cellStyle name="Normal 132 2" xfId="3975" xr:uid="{00000000-0005-0000-0000-000064160000}"/>
    <cellStyle name="Normal 132 2 2" xfId="13059" xr:uid="{00000000-0005-0000-0000-000065160000}"/>
    <cellStyle name="Normal 132 3" xfId="13060" xr:uid="{00000000-0005-0000-0000-000066160000}"/>
    <cellStyle name="Normal 133" xfId="3976" xr:uid="{00000000-0005-0000-0000-000067160000}"/>
    <cellStyle name="Normal 133 2" xfId="3977" xr:uid="{00000000-0005-0000-0000-000068160000}"/>
    <cellStyle name="Normal 133 2 2" xfId="13061" xr:uid="{00000000-0005-0000-0000-000069160000}"/>
    <cellStyle name="Normal 133 3" xfId="13062" xr:uid="{00000000-0005-0000-0000-00006A160000}"/>
    <cellStyle name="Normal 134" xfId="3978" xr:uid="{00000000-0005-0000-0000-00006B160000}"/>
    <cellStyle name="Normal 134 2" xfId="3979" xr:uid="{00000000-0005-0000-0000-00006C160000}"/>
    <cellStyle name="Normal 134 2 2" xfId="3980" xr:uid="{00000000-0005-0000-0000-00006D160000}"/>
    <cellStyle name="Normal 134 3" xfId="13063" xr:uid="{00000000-0005-0000-0000-00006E160000}"/>
    <cellStyle name="Normal 135" xfId="3981" xr:uid="{00000000-0005-0000-0000-00006F160000}"/>
    <cellStyle name="Normal 135 2" xfId="3982" xr:uid="{00000000-0005-0000-0000-000070160000}"/>
    <cellStyle name="Normal 135 2 2" xfId="13064" xr:uid="{00000000-0005-0000-0000-000071160000}"/>
    <cellStyle name="Normal 135 3" xfId="13065" xr:uid="{00000000-0005-0000-0000-000072160000}"/>
    <cellStyle name="Normal 136" xfId="3983" xr:uid="{00000000-0005-0000-0000-000073160000}"/>
    <cellStyle name="Normal 137" xfId="3984" xr:uid="{00000000-0005-0000-0000-000074160000}"/>
    <cellStyle name="Normal 137 2" xfId="3985" xr:uid="{00000000-0005-0000-0000-000075160000}"/>
    <cellStyle name="Normal 138" xfId="3986" xr:uid="{00000000-0005-0000-0000-000076160000}"/>
    <cellStyle name="Normal 139" xfId="3987" xr:uid="{00000000-0005-0000-0000-000077160000}"/>
    <cellStyle name="Normal 14" xfId="3988" xr:uid="{00000000-0005-0000-0000-000078160000}"/>
    <cellStyle name="Normal 14 10" xfId="3989" xr:uid="{00000000-0005-0000-0000-000079160000}"/>
    <cellStyle name="Normal 14 10 2" xfId="3990" xr:uid="{00000000-0005-0000-0000-00007A160000}"/>
    <cellStyle name="Normal 14 10 2 2" xfId="13066" xr:uid="{00000000-0005-0000-0000-00007B160000}"/>
    <cellStyle name="Normal 14 10 3" xfId="13067" xr:uid="{00000000-0005-0000-0000-00007C160000}"/>
    <cellStyle name="Normal 14 11" xfId="3991" xr:uid="{00000000-0005-0000-0000-00007D160000}"/>
    <cellStyle name="Normal 14 12" xfId="3992" xr:uid="{00000000-0005-0000-0000-00007E160000}"/>
    <cellStyle name="Normal 14 12 10" xfId="13068" xr:uid="{00000000-0005-0000-0000-00007F160000}"/>
    <cellStyle name="Normal 14 12 2" xfId="3993" xr:uid="{00000000-0005-0000-0000-000080160000}"/>
    <cellStyle name="Normal 14 12 2 2" xfId="13069" xr:uid="{00000000-0005-0000-0000-000081160000}"/>
    <cellStyle name="Normal 14 12 3" xfId="3994" xr:uid="{00000000-0005-0000-0000-000082160000}"/>
    <cellStyle name="Normal 14 12 3 2" xfId="13070" xr:uid="{00000000-0005-0000-0000-000083160000}"/>
    <cellStyle name="Normal 14 12 4" xfId="13071" xr:uid="{00000000-0005-0000-0000-000084160000}"/>
    <cellStyle name="Normal 14 12 4 2" xfId="13072" xr:uid="{00000000-0005-0000-0000-000085160000}"/>
    <cellStyle name="Normal 14 12 5" xfId="11721" xr:uid="{00000000-0005-0000-0000-000086160000}"/>
    <cellStyle name="Normal 14 13" xfId="3995" xr:uid="{00000000-0005-0000-0000-000087160000}"/>
    <cellStyle name="Normal 14 13 2" xfId="13073" xr:uid="{00000000-0005-0000-0000-000088160000}"/>
    <cellStyle name="Normal 14 14" xfId="13074" xr:uid="{00000000-0005-0000-0000-000089160000}"/>
    <cellStyle name="Normal 14 14 2" xfId="13075" xr:uid="{00000000-0005-0000-0000-00008A160000}"/>
    <cellStyle name="Normal 14 15" xfId="13076" xr:uid="{00000000-0005-0000-0000-00008B160000}"/>
    <cellStyle name="Normal 14 16" xfId="13077" xr:uid="{00000000-0005-0000-0000-00008C160000}"/>
    <cellStyle name="Normal 14 2" xfId="3996" xr:uid="{00000000-0005-0000-0000-00008D160000}"/>
    <cellStyle name="Normal 14 2 2" xfId="3997" xr:uid="{00000000-0005-0000-0000-00008E160000}"/>
    <cellStyle name="Normal 14 2 3" xfId="3998" xr:uid="{00000000-0005-0000-0000-00008F160000}"/>
    <cellStyle name="Normal 14 2 4" xfId="13078" xr:uid="{00000000-0005-0000-0000-000090160000}"/>
    <cellStyle name="Normal 14 3" xfId="3999" xr:uid="{00000000-0005-0000-0000-000091160000}"/>
    <cellStyle name="Normal 14 3 2" xfId="4000" xr:uid="{00000000-0005-0000-0000-000092160000}"/>
    <cellStyle name="Normal 14 3 3" xfId="13079" xr:uid="{00000000-0005-0000-0000-000093160000}"/>
    <cellStyle name="Normal 14 4" xfId="4001" xr:uid="{00000000-0005-0000-0000-000094160000}"/>
    <cellStyle name="Normal 14 4 2" xfId="4002" xr:uid="{00000000-0005-0000-0000-000095160000}"/>
    <cellStyle name="Normal 14 4 2 2" xfId="13080" xr:uid="{00000000-0005-0000-0000-000096160000}"/>
    <cellStyle name="Normal 14 4 3" xfId="4003" xr:uid="{00000000-0005-0000-0000-000097160000}"/>
    <cellStyle name="Normal 14 4 4" xfId="13081" xr:uid="{00000000-0005-0000-0000-000098160000}"/>
    <cellStyle name="Normal 14 5" xfId="4004" xr:uid="{00000000-0005-0000-0000-000099160000}"/>
    <cellStyle name="Normal 14 5 2" xfId="4005" xr:uid="{00000000-0005-0000-0000-00009A160000}"/>
    <cellStyle name="Normal 14 5 3" xfId="13082" xr:uid="{00000000-0005-0000-0000-00009B160000}"/>
    <cellStyle name="Normal 14 6" xfId="4006" xr:uid="{00000000-0005-0000-0000-00009C160000}"/>
    <cellStyle name="Normal 14 6 2" xfId="4007" xr:uid="{00000000-0005-0000-0000-00009D160000}"/>
    <cellStyle name="Normal 14 6 3" xfId="13083" xr:uid="{00000000-0005-0000-0000-00009E160000}"/>
    <cellStyle name="Normal 14 7" xfId="4008" xr:uid="{00000000-0005-0000-0000-00009F160000}"/>
    <cellStyle name="Normal 14 7 2" xfId="4009" xr:uid="{00000000-0005-0000-0000-0000A0160000}"/>
    <cellStyle name="Normal 14 7 3" xfId="13084" xr:uid="{00000000-0005-0000-0000-0000A1160000}"/>
    <cellStyle name="Normal 14 8" xfId="4010" xr:uid="{00000000-0005-0000-0000-0000A2160000}"/>
    <cellStyle name="Normal 14 8 2" xfId="4011" xr:uid="{00000000-0005-0000-0000-0000A3160000}"/>
    <cellStyle name="Normal 14 8 3" xfId="13085" xr:uid="{00000000-0005-0000-0000-0000A4160000}"/>
    <cellStyle name="Normal 14 9" xfId="4012" xr:uid="{00000000-0005-0000-0000-0000A5160000}"/>
    <cellStyle name="Normal 14 9 2" xfId="4013" xr:uid="{00000000-0005-0000-0000-0000A6160000}"/>
    <cellStyle name="Normal 14 9 3" xfId="13086" xr:uid="{00000000-0005-0000-0000-0000A7160000}"/>
    <cellStyle name="Normal 140" xfId="4014" xr:uid="{00000000-0005-0000-0000-0000A8160000}"/>
    <cellStyle name="Normal 140 2" xfId="4015" xr:uid="{00000000-0005-0000-0000-0000A9160000}"/>
    <cellStyle name="Normal 140 2 2" xfId="13087" xr:uid="{00000000-0005-0000-0000-0000AA160000}"/>
    <cellStyle name="Normal 140 3" xfId="13088" xr:uid="{00000000-0005-0000-0000-0000AB160000}"/>
    <cellStyle name="Normal 141" xfId="4016" xr:uid="{00000000-0005-0000-0000-0000AC160000}"/>
    <cellStyle name="Normal 141 2" xfId="13089" xr:uid="{00000000-0005-0000-0000-0000AD160000}"/>
    <cellStyle name="Normal 142" xfId="4017" xr:uid="{00000000-0005-0000-0000-0000AE160000}"/>
    <cellStyle name="Normal 143" xfId="4018" xr:uid="{00000000-0005-0000-0000-0000AF160000}"/>
    <cellStyle name="Normal 143 2" xfId="13090" xr:uid="{00000000-0005-0000-0000-0000B0160000}"/>
    <cellStyle name="Normal 144" xfId="4019" xr:uid="{00000000-0005-0000-0000-0000B1160000}"/>
    <cellStyle name="Normal 144 2" xfId="13091" xr:uid="{00000000-0005-0000-0000-0000B2160000}"/>
    <cellStyle name="Normal 145" xfId="4020" xr:uid="{00000000-0005-0000-0000-0000B3160000}"/>
    <cellStyle name="Normal 145 2" xfId="13092" xr:uid="{00000000-0005-0000-0000-0000B4160000}"/>
    <cellStyle name="Normal 146" xfId="4021" xr:uid="{00000000-0005-0000-0000-0000B5160000}"/>
    <cellStyle name="Normal 146 2" xfId="13093" xr:uid="{00000000-0005-0000-0000-0000B6160000}"/>
    <cellStyle name="Normal 147" xfId="4022" xr:uid="{00000000-0005-0000-0000-0000B7160000}"/>
    <cellStyle name="Normal 147 2" xfId="13094" xr:uid="{00000000-0005-0000-0000-0000B8160000}"/>
    <cellStyle name="Normal 148" xfId="4023" xr:uid="{00000000-0005-0000-0000-0000B9160000}"/>
    <cellStyle name="Normal 149" xfId="4024" xr:uid="{00000000-0005-0000-0000-0000BA160000}"/>
    <cellStyle name="Normal 15" xfId="4025" xr:uid="{00000000-0005-0000-0000-0000BB160000}"/>
    <cellStyle name="Normal 15 2" xfId="4026" xr:uid="{00000000-0005-0000-0000-0000BC160000}"/>
    <cellStyle name="Normal 15 2 2" xfId="4027" xr:uid="{00000000-0005-0000-0000-0000BD160000}"/>
    <cellStyle name="Normal 15 2 3" xfId="13095" xr:uid="{00000000-0005-0000-0000-0000BE160000}"/>
    <cellStyle name="Normal 15 3" xfId="4028" xr:uid="{00000000-0005-0000-0000-0000BF160000}"/>
    <cellStyle name="Normal 15 3 2" xfId="4029" xr:uid="{00000000-0005-0000-0000-0000C0160000}"/>
    <cellStyle name="Normal 15 3 3" xfId="13096" xr:uid="{00000000-0005-0000-0000-0000C1160000}"/>
    <cellStyle name="Normal 15 4" xfId="4030" xr:uid="{00000000-0005-0000-0000-0000C2160000}"/>
    <cellStyle name="Normal 15 4 2" xfId="13097" xr:uid="{00000000-0005-0000-0000-0000C3160000}"/>
    <cellStyle name="Normal 15 5" xfId="4031" xr:uid="{00000000-0005-0000-0000-0000C4160000}"/>
    <cellStyle name="Normal 15 5 2" xfId="13098" xr:uid="{00000000-0005-0000-0000-0000C5160000}"/>
    <cellStyle name="Normal 15 6" xfId="4032" xr:uid="{00000000-0005-0000-0000-0000C6160000}"/>
    <cellStyle name="Normal 15 6 2" xfId="13099" xr:uid="{00000000-0005-0000-0000-0000C7160000}"/>
    <cellStyle name="Normal 15 7" xfId="4033" xr:uid="{00000000-0005-0000-0000-0000C8160000}"/>
    <cellStyle name="Normal 15 7 2" xfId="13100" xr:uid="{00000000-0005-0000-0000-0000C9160000}"/>
    <cellStyle name="Normal 15 8" xfId="13101" xr:uid="{00000000-0005-0000-0000-0000CA160000}"/>
    <cellStyle name="Normal 150" xfId="4034" xr:uid="{00000000-0005-0000-0000-0000CB160000}"/>
    <cellStyle name="Normal 151" xfId="4035" xr:uid="{00000000-0005-0000-0000-0000CC160000}"/>
    <cellStyle name="Normal 152" xfId="13102" xr:uid="{00000000-0005-0000-0000-0000CD160000}"/>
    <cellStyle name="Normal 152 2" xfId="13103" xr:uid="{00000000-0005-0000-0000-0000CE160000}"/>
    <cellStyle name="Normal 152 2 2" xfId="13104" xr:uid="{00000000-0005-0000-0000-0000CF160000}"/>
    <cellStyle name="Normal 152 3" xfId="13105" xr:uid="{00000000-0005-0000-0000-0000D0160000}"/>
    <cellStyle name="Normal 153" xfId="13106" xr:uid="{00000000-0005-0000-0000-0000D1160000}"/>
    <cellStyle name="Normal 153 2" xfId="13107" xr:uid="{00000000-0005-0000-0000-0000D2160000}"/>
    <cellStyle name="Normal 154" xfId="4036" xr:uid="{00000000-0005-0000-0000-0000D3160000}"/>
    <cellStyle name="Normal 155" xfId="13108" xr:uid="{00000000-0005-0000-0000-0000D4160000}"/>
    <cellStyle name="Normal 155 2" xfId="13109" xr:uid="{00000000-0005-0000-0000-0000D5160000}"/>
    <cellStyle name="Normal 156" xfId="13110" xr:uid="{00000000-0005-0000-0000-0000D6160000}"/>
    <cellStyle name="Normal 157" xfId="13111" xr:uid="{00000000-0005-0000-0000-0000D7160000}"/>
    <cellStyle name="Normal 158" xfId="13112" xr:uid="{00000000-0005-0000-0000-0000D8160000}"/>
    <cellStyle name="Normal 159" xfId="13113" xr:uid="{00000000-0005-0000-0000-0000D9160000}"/>
    <cellStyle name="Normal 16" xfId="4037" xr:uid="{00000000-0005-0000-0000-0000DA160000}"/>
    <cellStyle name="Normal 16 2" xfId="4038" xr:uid="{00000000-0005-0000-0000-0000DB160000}"/>
    <cellStyle name="Normal 16 2 2" xfId="4039" xr:uid="{00000000-0005-0000-0000-0000DC160000}"/>
    <cellStyle name="Normal 16 2 2 2" xfId="13114" xr:uid="{00000000-0005-0000-0000-0000DD160000}"/>
    <cellStyle name="Normal 16 2 3" xfId="4040" xr:uid="{00000000-0005-0000-0000-0000DE160000}"/>
    <cellStyle name="Normal 16 2 3 2" xfId="13115" xr:uid="{00000000-0005-0000-0000-0000DF160000}"/>
    <cellStyle name="Normal 16 2 4" xfId="13116" xr:uid="{00000000-0005-0000-0000-0000E0160000}"/>
    <cellStyle name="Normal 16 3" xfId="4041" xr:uid="{00000000-0005-0000-0000-0000E1160000}"/>
    <cellStyle name="Normal 16 3 2" xfId="4042" xr:uid="{00000000-0005-0000-0000-0000E2160000}"/>
    <cellStyle name="Normal 16 3 2 2" xfId="13117" xr:uid="{00000000-0005-0000-0000-0000E3160000}"/>
    <cellStyle name="Normal 16 3 3" xfId="13118" xr:uid="{00000000-0005-0000-0000-0000E4160000}"/>
    <cellStyle name="Normal 16 4" xfId="4043" xr:uid="{00000000-0005-0000-0000-0000E5160000}"/>
    <cellStyle name="Normal 16 5" xfId="4044" xr:uid="{00000000-0005-0000-0000-0000E6160000}"/>
    <cellStyle name="Normal 16 5 2" xfId="13119" xr:uid="{00000000-0005-0000-0000-0000E7160000}"/>
    <cellStyle name="Normal 16 6" xfId="4045" xr:uid="{00000000-0005-0000-0000-0000E8160000}"/>
    <cellStyle name="Normal 16 7" xfId="4046" xr:uid="{00000000-0005-0000-0000-0000E9160000}"/>
    <cellStyle name="Normal 16 7 2" xfId="13120" xr:uid="{00000000-0005-0000-0000-0000EA160000}"/>
    <cellStyle name="Normal 16 8" xfId="13121" xr:uid="{00000000-0005-0000-0000-0000EB160000}"/>
    <cellStyle name="Normal 160" xfId="13122" xr:uid="{00000000-0005-0000-0000-0000EC160000}"/>
    <cellStyle name="Normal 161" xfId="13123" xr:uid="{00000000-0005-0000-0000-0000ED160000}"/>
    <cellStyle name="Normal 162" xfId="13124" xr:uid="{00000000-0005-0000-0000-0000EE160000}"/>
    <cellStyle name="Normal 163" xfId="13125" xr:uid="{00000000-0005-0000-0000-0000EF160000}"/>
    <cellStyle name="Normal 164" xfId="13126" xr:uid="{00000000-0005-0000-0000-0000F0160000}"/>
    <cellStyle name="Normal 165" xfId="13127" xr:uid="{00000000-0005-0000-0000-0000F1160000}"/>
    <cellStyle name="Normal 166" xfId="13128" xr:uid="{00000000-0005-0000-0000-0000F2160000}"/>
    <cellStyle name="Normal 167" xfId="13129" xr:uid="{00000000-0005-0000-0000-0000F3160000}"/>
    <cellStyle name="Normal 168" xfId="13130" xr:uid="{00000000-0005-0000-0000-0000F4160000}"/>
    <cellStyle name="Normal 169" xfId="13131" xr:uid="{00000000-0005-0000-0000-0000F5160000}"/>
    <cellStyle name="Normal 17" xfId="4047" xr:uid="{00000000-0005-0000-0000-0000F6160000}"/>
    <cellStyle name="Normal 17 2" xfId="4048" xr:uid="{00000000-0005-0000-0000-0000F7160000}"/>
    <cellStyle name="Normal 17 2 2" xfId="4049" xr:uid="{00000000-0005-0000-0000-0000F8160000}"/>
    <cellStyle name="Normal 17 2 2 2" xfId="13132" xr:uid="{00000000-0005-0000-0000-0000F9160000}"/>
    <cellStyle name="Normal 17 2 3" xfId="4050" xr:uid="{00000000-0005-0000-0000-0000FA160000}"/>
    <cellStyle name="Normal 17 2 3 2" xfId="13133" xr:uid="{00000000-0005-0000-0000-0000FB160000}"/>
    <cellStyle name="Normal 17 2 4" xfId="13134" xr:uid="{00000000-0005-0000-0000-0000FC160000}"/>
    <cellStyle name="Normal 17 3" xfId="4051" xr:uid="{00000000-0005-0000-0000-0000FD160000}"/>
    <cellStyle name="Normal 17 3 2" xfId="4052" xr:uid="{00000000-0005-0000-0000-0000FE160000}"/>
    <cellStyle name="Normal 17 3 2 2" xfId="13135" xr:uid="{00000000-0005-0000-0000-0000FF160000}"/>
    <cellStyle name="Normal 17 3 3" xfId="13136" xr:uid="{00000000-0005-0000-0000-000000170000}"/>
    <cellStyle name="Normal 17 4" xfId="4053" xr:uid="{00000000-0005-0000-0000-000001170000}"/>
    <cellStyle name="Normal 17 4 2" xfId="13137" xr:uid="{00000000-0005-0000-0000-000002170000}"/>
    <cellStyle name="Normal 17 5" xfId="4054" xr:uid="{00000000-0005-0000-0000-000003170000}"/>
    <cellStyle name="Normal 17 5 2" xfId="13138" xr:uid="{00000000-0005-0000-0000-000004170000}"/>
    <cellStyle name="Normal 17 6" xfId="4055" xr:uid="{00000000-0005-0000-0000-000005170000}"/>
    <cellStyle name="Normal 17 6 2" xfId="13139" xr:uid="{00000000-0005-0000-0000-000006170000}"/>
    <cellStyle name="Normal 17 7" xfId="4056" xr:uid="{00000000-0005-0000-0000-000007170000}"/>
    <cellStyle name="Normal 17 7 2" xfId="13140" xr:uid="{00000000-0005-0000-0000-000008170000}"/>
    <cellStyle name="Normal 17 8" xfId="13141" xr:uid="{00000000-0005-0000-0000-000009170000}"/>
    <cellStyle name="Normal 170" xfId="13142" xr:uid="{00000000-0005-0000-0000-00000A170000}"/>
    <cellStyle name="Normal 171" xfId="13143" xr:uid="{00000000-0005-0000-0000-00000B170000}"/>
    <cellStyle name="Normal 172" xfId="13144" xr:uid="{00000000-0005-0000-0000-00000C170000}"/>
    <cellStyle name="Normal 173" xfId="13145" xr:uid="{00000000-0005-0000-0000-00000D170000}"/>
    <cellStyle name="Normal 174" xfId="13146" xr:uid="{00000000-0005-0000-0000-00000E170000}"/>
    <cellStyle name="Normal 175" xfId="13147" xr:uid="{00000000-0005-0000-0000-00000F170000}"/>
    <cellStyle name="Normal 176" xfId="13148" xr:uid="{00000000-0005-0000-0000-000010170000}"/>
    <cellStyle name="Normal 177" xfId="13149" xr:uid="{00000000-0005-0000-0000-000011170000}"/>
    <cellStyle name="Normal 178" xfId="13150" xr:uid="{00000000-0005-0000-0000-000012170000}"/>
    <cellStyle name="Normal 179" xfId="13151" xr:uid="{00000000-0005-0000-0000-000013170000}"/>
    <cellStyle name="Normal 18" xfId="4057" xr:uid="{00000000-0005-0000-0000-000014170000}"/>
    <cellStyle name="Normal 18 2" xfId="4058" xr:uid="{00000000-0005-0000-0000-000015170000}"/>
    <cellStyle name="Normal 18 2 2" xfId="4059" xr:uid="{00000000-0005-0000-0000-000016170000}"/>
    <cellStyle name="Normal 18 2 2 2" xfId="13152" xr:uid="{00000000-0005-0000-0000-000017170000}"/>
    <cellStyle name="Normal 18 2 3" xfId="13153" xr:uid="{00000000-0005-0000-0000-000018170000}"/>
    <cellStyle name="Normal 18 3" xfId="4060" xr:uid="{00000000-0005-0000-0000-000019170000}"/>
    <cellStyle name="Normal 18 3 2" xfId="4061" xr:uid="{00000000-0005-0000-0000-00001A170000}"/>
    <cellStyle name="Normal 18 3 2 2" xfId="13154" xr:uid="{00000000-0005-0000-0000-00001B170000}"/>
    <cellStyle name="Normal 18 3 3" xfId="13155" xr:uid="{00000000-0005-0000-0000-00001C170000}"/>
    <cellStyle name="Normal 18 4" xfId="4062" xr:uid="{00000000-0005-0000-0000-00001D170000}"/>
    <cellStyle name="Normal 18 5" xfId="4063" xr:uid="{00000000-0005-0000-0000-00001E170000}"/>
    <cellStyle name="Normal 18 5 2" xfId="13156" xr:uid="{00000000-0005-0000-0000-00001F170000}"/>
    <cellStyle name="Normal 18 6" xfId="4064" xr:uid="{00000000-0005-0000-0000-000020170000}"/>
    <cellStyle name="Normal 18 6 2" xfId="13157" xr:uid="{00000000-0005-0000-0000-000021170000}"/>
    <cellStyle name="Normal 18 7" xfId="4065" xr:uid="{00000000-0005-0000-0000-000022170000}"/>
    <cellStyle name="Normal 18 7 2" xfId="13158" xr:uid="{00000000-0005-0000-0000-000023170000}"/>
    <cellStyle name="Normal 18 8" xfId="13159" xr:uid="{00000000-0005-0000-0000-000024170000}"/>
    <cellStyle name="Normal 180" xfId="13160" xr:uid="{00000000-0005-0000-0000-000025170000}"/>
    <cellStyle name="Normal 181" xfId="13161" xr:uid="{00000000-0005-0000-0000-000026170000}"/>
    <cellStyle name="Normal 182" xfId="13162" xr:uid="{00000000-0005-0000-0000-000027170000}"/>
    <cellStyle name="Normal 183" xfId="13163" xr:uid="{00000000-0005-0000-0000-000028170000}"/>
    <cellStyle name="Normal 184" xfId="13164" xr:uid="{00000000-0005-0000-0000-000029170000}"/>
    <cellStyle name="Normal 185" xfId="13165" xr:uid="{00000000-0005-0000-0000-00002A170000}"/>
    <cellStyle name="Normal 186" xfId="13166" xr:uid="{00000000-0005-0000-0000-00002B170000}"/>
    <cellStyle name="Normal 187" xfId="13167" xr:uid="{00000000-0005-0000-0000-00002C170000}"/>
    <cellStyle name="Normal 188" xfId="13168" xr:uid="{00000000-0005-0000-0000-00002D170000}"/>
    <cellStyle name="Normal 189" xfId="13169" xr:uid="{00000000-0005-0000-0000-00002E170000}"/>
    <cellStyle name="Normal 19" xfId="4066" xr:uid="{00000000-0005-0000-0000-00002F170000}"/>
    <cellStyle name="Normal 19 2" xfId="4067" xr:uid="{00000000-0005-0000-0000-000030170000}"/>
    <cellStyle name="Normal 19 3" xfId="4068" xr:uid="{00000000-0005-0000-0000-000031170000}"/>
    <cellStyle name="Normal 19 3 2" xfId="13170" xr:uid="{00000000-0005-0000-0000-000032170000}"/>
    <cellStyle name="Normal 19 4" xfId="4069" xr:uid="{00000000-0005-0000-0000-000033170000}"/>
    <cellStyle name="Normal 19 4 2" xfId="13171" xr:uid="{00000000-0005-0000-0000-000034170000}"/>
    <cellStyle name="Normal 19 5" xfId="4070" xr:uid="{00000000-0005-0000-0000-000035170000}"/>
    <cellStyle name="Normal 19 5 2" xfId="13172" xr:uid="{00000000-0005-0000-0000-000036170000}"/>
    <cellStyle name="Normal 19 6" xfId="4071" xr:uid="{00000000-0005-0000-0000-000037170000}"/>
    <cellStyle name="Normal 19 6 2" xfId="13173" xr:uid="{00000000-0005-0000-0000-000038170000}"/>
    <cellStyle name="Normal 19 7" xfId="4072" xr:uid="{00000000-0005-0000-0000-000039170000}"/>
    <cellStyle name="Normal 19 7 2" xfId="13174" xr:uid="{00000000-0005-0000-0000-00003A170000}"/>
    <cellStyle name="Normal 19 8" xfId="13175" xr:uid="{00000000-0005-0000-0000-00003B170000}"/>
    <cellStyle name="Normal 190" xfId="13176" xr:uid="{00000000-0005-0000-0000-00003C170000}"/>
    <cellStyle name="Normal 191" xfId="13177" xr:uid="{00000000-0005-0000-0000-00003D170000}"/>
    <cellStyle name="Normal 192" xfId="13178" xr:uid="{00000000-0005-0000-0000-00003E170000}"/>
    <cellStyle name="Normal 193" xfId="13179" xr:uid="{00000000-0005-0000-0000-00003F170000}"/>
    <cellStyle name="Normal 194" xfId="13180" xr:uid="{00000000-0005-0000-0000-000040170000}"/>
    <cellStyle name="Normal 194 2" xfId="13181" xr:uid="{00000000-0005-0000-0000-000041170000}"/>
    <cellStyle name="Normal 195" xfId="13182" xr:uid="{00000000-0005-0000-0000-000042170000}"/>
    <cellStyle name="Normal 195 2" xfId="13183" xr:uid="{00000000-0005-0000-0000-000043170000}"/>
    <cellStyle name="Normal 196" xfId="13184" xr:uid="{00000000-0005-0000-0000-000044170000}"/>
    <cellStyle name="Normal 197" xfId="13185" xr:uid="{00000000-0005-0000-0000-000045170000}"/>
    <cellStyle name="Normal 198" xfId="13186" xr:uid="{00000000-0005-0000-0000-000046170000}"/>
    <cellStyle name="Normal 199" xfId="13187" xr:uid="{00000000-0005-0000-0000-000047170000}"/>
    <cellStyle name="Normal 2" xfId="46" xr:uid="{00000000-0005-0000-0000-000048170000}"/>
    <cellStyle name="Normal 2 10" xfId="4073" xr:uid="{00000000-0005-0000-0000-000049170000}"/>
    <cellStyle name="Normal 2 10 2" xfId="4074" xr:uid="{00000000-0005-0000-0000-00004A170000}"/>
    <cellStyle name="Normal 2 10 3" xfId="4075" xr:uid="{00000000-0005-0000-0000-00004B170000}"/>
    <cellStyle name="Normal 2 10 3 2" xfId="4076" xr:uid="{00000000-0005-0000-0000-00004C170000}"/>
    <cellStyle name="Normal 2 10 4" xfId="4077" xr:uid="{00000000-0005-0000-0000-00004D170000}"/>
    <cellStyle name="Normal 2 10 4 2" xfId="4078" xr:uid="{00000000-0005-0000-0000-00004E170000}"/>
    <cellStyle name="Normal 2 10 4 2 2" xfId="13188" xr:uid="{00000000-0005-0000-0000-00004F170000}"/>
    <cellStyle name="Normal 2 10 4 3" xfId="13189" xr:uid="{00000000-0005-0000-0000-000050170000}"/>
    <cellStyle name="Normal 2 10 5" xfId="4079" xr:uid="{00000000-0005-0000-0000-000051170000}"/>
    <cellStyle name="Normal 2 10 5 2" xfId="13190" xr:uid="{00000000-0005-0000-0000-000052170000}"/>
    <cellStyle name="Normal 2 10 6" xfId="4080" xr:uid="{00000000-0005-0000-0000-000053170000}"/>
    <cellStyle name="Normal 2 10 6 2" xfId="13191" xr:uid="{00000000-0005-0000-0000-000054170000}"/>
    <cellStyle name="Normal 2 10 7" xfId="13192" xr:uid="{00000000-0005-0000-0000-000055170000}"/>
    <cellStyle name="Normal 2 10 7 2" xfId="13193" xr:uid="{00000000-0005-0000-0000-000056170000}"/>
    <cellStyle name="Normal 2 100" xfId="4081" xr:uid="{00000000-0005-0000-0000-000057170000}"/>
    <cellStyle name="Normal 2 100 2" xfId="4082" xr:uid="{00000000-0005-0000-0000-000058170000}"/>
    <cellStyle name="Normal 2 100 2 2" xfId="13194" xr:uid="{00000000-0005-0000-0000-000059170000}"/>
    <cellStyle name="Normal 2 100 3" xfId="13195" xr:uid="{00000000-0005-0000-0000-00005A170000}"/>
    <cellStyle name="Normal 2 101" xfId="4083" xr:uid="{00000000-0005-0000-0000-00005B170000}"/>
    <cellStyle name="Normal 2 101 2" xfId="4084" xr:uid="{00000000-0005-0000-0000-00005C170000}"/>
    <cellStyle name="Normal 2 101 2 2" xfId="13196" xr:uid="{00000000-0005-0000-0000-00005D170000}"/>
    <cellStyle name="Normal 2 101 3" xfId="13197" xr:uid="{00000000-0005-0000-0000-00005E170000}"/>
    <cellStyle name="Normal 2 102" xfId="4085" xr:uid="{00000000-0005-0000-0000-00005F170000}"/>
    <cellStyle name="Normal 2 102 2" xfId="4086" xr:uid="{00000000-0005-0000-0000-000060170000}"/>
    <cellStyle name="Normal 2 102 2 2" xfId="13198" xr:uid="{00000000-0005-0000-0000-000061170000}"/>
    <cellStyle name="Normal 2 102 3" xfId="13199" xr:uid="{00000000-0005-0000-0000-000062170000}"/>
    <cellStyle name="Normal 2 103" xfId="4087" xr:uid="{00000000-0005-0000-0000-000063170000}"/>
    <cellStyle name="Normal 2 103 2" xfId="4088" xr:uid="{00000000-0005-0000-0000-000064170000}"/>
    <cellStyle name="Normal 2 103 2 2" xfId="13200" xr:uid="{00000000-0005-0000-0000-000065170000}"/>
    <cellStyle name="Normal 2 103 3" xfId="13201" xr:uid="{00000000-0005-0000-0000-000066170000}"/>
    <cellStyle name="Normal 2 104" xfId="4089" xr:uid="{00000000-0005-0000-0000-000067170000}"/>
    <cellStyle name="Normal 2 105" xfId="4090" xr:uid="{00000000-0005-0000-0000-000068170000}"/>
    <cellStyle name="Normal 2 105 2" xfId="4091" xr:uid="{00000000-0005-0000-0000-000069170000}"/>
    <cellStyle name="Normal 2 105 2 2" xfId="13202" xr:uid="{00000000-0005-0000-0000-00006A170000}"/>
    <cellStyle name="Normal 2 105 3" xfId="13203" xr:uid="{00000000-0005-0000-0000-00006B170000}"/>
    <cellStyle name="Normal 2 106" xfId="4092" xr:uid="{00000000-0005-0000-0000-00006C170000}"/>
    <cellStyle name="Normal 2 106 2" xfId="4093" xr:uid="{00000000-0005-0000-0000-00006D170000}"/>
    <cellStyle name="Normal 2 106 2 2" xfId="13204" xr:uid="{00000000-0005-0000-0000-00006E170000}"/>
    <cellStyle name="Normal 2 106 3" xfId="13205" xr:uid="{00000000-0005-0000-0000-00006F170000}"/>
    <cellStyle name="Normal 2 107" xfId="4094" xr:uid="{00000000-0005-0000-0000-000070170000}"/>
    <cellStyle name="Normal 2 107 2" xfId="4095" xr:uid="{00000000-0005-0000-0000-000071170000}"/>
    <cellStyle name="Normal 2 107 2 2" xfId="13206" xr:uid="{00000000-0005-0000-0000-000072170000}"/>
    <cellStyle name="Normal 2 107 3" xfId="13207" xr:uid="{00000000-0005-0000-0000-000073170000}"/>
    <cellStyle name="Normal 2 108" xfId="4096" xr:uid="{00000000-0005-0000-0000-000074170000}"/>
    <cellStyle name="Normal 2 108 2" xfId="4097" xr:uid="{00000000-0005-0000-0000-000075170000}"/>
    <cellStyle name="Normal 2 108 2 2" xfId="13208" xr:uid="{00000000-0005-0000-0000-000076170000}"/>
    <cellStyle name="Normal 2 108 3" xfId="13209" xr:uid="{00000000-0005-0000-0000-000077170000}"/>
    <cellStyle name="Normal 2 109" xfId="4098" xr:uid="{00000000-0005-0000-0000-000078170000}"/>
    <cellStyle name="Normal 2 109 2" xfId="4099" xr:uid="{00000000-0005-0000-0000-000079170000}"/>
    <cellStyle name="Normal 2 109 2 2" xfId="13210" xr:uid="{00000000-0005-0000-0000-00007A170000}"/>
    <cellStyle name="Normal 2 109 3" xfId="13211" xr:uid="{00000000-0005-0000-0000-00007B170000}"/>
    <cellStyle name="Normal 2 11" xfId="4100" xr:uid="{00000000-0005-0000-0000-00007C170000}"/>
    <cellStyle name="Normal 2 11 2" xfId="4101" xr:uid="{00000000-0005-0000-0000-00007D170000}"/>
    <cellStyle name="Normal 2 11 3" xfId="4102" xr:uid="{00000000-0005-0000-0000-00007E170000}"/>
    <cellStyle name="Normal 2 11 4" xfId="4103" xr:uid="{00000000-0005-0000-0000-00007F170000}"/>
    <cellStyle name="Normal 2 11 4 2" xfId="13212" xr:uid="{00000000-0005-0000-0000-000080170000}"/>
    <cellStyle name="Normal 2 11 5" xfId="4104" xr:uid="{00000000-0005-0000-0000-000081170000}"/>
    <cellStyle name="Normal 2 11 5 2" xfId="13213" xr:uid="{00000000-0005-0000-0000-000082170000}"/>
    <cellStyle name="Normal 2 11 6" xfId="13214" xr:uid="{00000000-0005-0000-0000-000083170000}"/>
    <cellStyle name="Normal 2 110" xfId="4105" xr:uid="{00000000-0005-0000-0000-000084170000}"/>
    <cellStyle name="Normal 2 110 2" xfId="4106" xr:uid="{00000000-0005-0000-0000-000085170000}"/>
    <cellStyle name="Normal 2 110 2 2" xfId="13215" xr:uid="{00000000-0005-0000-0000-000086170000}"/>
    <cellStyle name="Normal 2 110 3" xfId="13216" xr:uid="{00000000-0005-0000-0000-000087170000}"/>
    <cellStyle name="Normal 2 111" xfId="4107" xr:uid="{00000000-0005-0000-0000-000088170000}"/>
    <cellStyle name="Normal 2 111 2" xfId="4108" xr:uid="{00000000-0005-0000-0000-000089170000}"/>
    <cellStyle name="Normal 2 111 2 2" xfId="13217" xr:uid="{00000000-0005-0000-0000-00008A170000}"/>
    <cellStyle name="Normal 2 111 3" xfId="13218" xr:uid="{00000000-0005-0000-0000-00008B170000}"/>
    <cellStyle name="Normal 2 112" xfId="4109" xr:uid="{00000000-0005-0000-0000-00008C170000}"/>
    <cellStyle name="Normal 2 112 2" xfId="4110" xr:uid="{00000000-0005-0000-0000-00008D170000}"/>
    <cellStyle name="Normal 2 112 2 2" xfId="13219" xr:uid="{00000000-0005-0000-0000-00008E170000}"/>
    <cellStyle name="Normal 2 112 3" xfId="13220" xr:uid="{00000000-0005-0000-0000-00008F170000}"/>
    <cellStyle name="Normal 2 113" xfId="4111" xr:uid="{00000000-0005-0000-0000-000090170000}"/>
    <cellStyle name="Normal 2 113 2" xfId="4112" xr:uid="{00000000-0005-0000-0000-000091170000}"/>
    <cellStyle name="Normal 2 113 2 2" xfId="13221" xr:uid="{00000000-0005-0000-0000-000092170000}"/>
    <cellStyle name="Normal 2 113 3" xfId="13222" xr:uid="{00000000-0005-0000-0000-000093170000}"/>
    <cellStyle name="Normal 2 114" xfId="4113" xr:uid="{00000000-0005-0000-0000-000094170000}"/>
    <cellStyle name="Normal 2 114 2" xfId="4114" xr:uid="{00000000-0005-0000-0000-000095170000}"/>
    <cellStyle name="Normal 2 114 2 2" xfId="13223" xr:uid="{00000000-0005-0000-0000-000096170000}"/>
    <cellStyle name="Normal 2 114 3" xfId="13224" xr:uid="{00000000-0005-0000-0000-000097170000}"/>
    <cellStyle name="Normal 2 115" xfId="4115" xr:uid="{00000000-0005-0000-0000-000098170000}"/>
    <cellStyle name="Normal 2 115 2" xfId="4116" xr:uid="{00000000-0005-0000-0000-000099170000}"/>
    <cellStyle name="Normal 2 115 2 2" xfId="13225" xr:uid="{00000000-0005-0000-0000-00009A170000}"/>
    <cellStyle name="Normal 2 115 3" xfId="13226" xr:uid="{00000000-0005-0000-0000-00009B170000}"/>
    <cellStyle name="Normal 2 116" xfId="4117" xr:uid="{00000000-0005-0000-0000-00009C170000}"/>
    <cellStyle name="Normal 2 116 2" xfId="4118" xr:uid="{00000000-0005-0000-0000-00009D170000}"/>
    <cellStyle name="Normal 2 116 2 2" xfId="13227" xr:uid="{00000000-0005-0000-0000-00009E170000}"/>
    <cellStyle name="Normal 2 116 3" xfId="13228" xr:uid="{00000000-0005-0000-0000-00009F170000}"/>
    <cellStyle name="Normal 2 117" xfId="4119" xr:uid="{00000000-0005-0000-0000-0000A0170000}"/>
    <cellStyle name="Normal 2 117 2" xfId="4120" xr:uid="{00000000-0005-0000-0000-0000A1170000}"/>
    <cellStyle name="Normal 2 117 2 2" xfId="13229" xr:uid="{00000000-0005-0000-0000-0000A2170000}"/>
    <cellStyle name="Normal 2 117 3" xfId="13230" xr:uid="{00000000-0005-0000-0000-0000A3170000}"/>
    <cellStyle name="Normal 2 118" xfId="4121" xr:uid="{00000000-0005-0000-0000-0000A4170000}"/>
    <cellStyle name="Normal 2 118 2" xfId="4122" xr:uid="{00000000-0005-0000-0000-0000A5170000}"/>
    <cellStyle name="Normal 2 118 2 2" xfId="13231" xr:uid="{00000000-0005-0000-0000-0000A6170000}"/>
    <cellStyle name="Normal 2 118 3" xfId="13232" xr:uid="{00000000-0005-0000-0000-0000A7170000}"/>
    <cellStyle name="Normal 2 119" xfId="4123" xr:uid="{00000000-0005-0000-0000-0000A8170000}"/>
    <cellStyle name="Normal 2 119 2" xfId="4124" xr:uid="{00000000-0005-0000-0000-0000A9170000}"/>
    <cellStyle name="Normal 2 119 2 2" xfId="13233" xr:uid="{00000000-0005-0000-0000-0000AA170000}"/>
    <cellStyle name="Normal 2 119 3" xfId="13234" xr:uid="{00000000-0005-0000-0000-0000AB170000}"/>
    <cellStyle name="Normal 2 12" xfId="4125" xr:uid="{00000000-0005-0000-0000-0000AC170000}"/>
    <cellStyle name="Normal 2 12 2" xfId="4126" xr:uid="{00000000-0005-0000-0000-0000AD170000}"/>
    <cellStyle name="Normal 2 12 2 2" xfId="13235" xr:uid="{00000000-0005-0000-0000-0000AE170000}"/>
    <cellStyle name="Normal 2 12 3" xfId="4127" xr:uid="{00000000-0005-0000-0000-0000AF170000}"/>
    <cellStyle name="Normal 2 12 3 2" xfId="13236" xr:uid="{00000000-0005-0000-0000-0000B0170000}"/>
    <cellStyle name="Normal 2 12 4" xfId="13237" xr:uid="{00000000-0005-0000-0000-0000B1170000}"/>
    <cellStyle name="Normal 2 120" xfId="4128" xr:uid="{00000000-0005-0000-0000-0000B2170000}"/>
    <cellStyle name="Normal 2 120 2" xfId="4129" xr:uid="{00000000-0005-0000-0000-0000B3170000}"/>
    <cellStyle name="Normal 2 120 2 2" xfId="13238" xr:uid="{00000000-0005-0000-0000-0000B4170000}"/>
    <cellStyle name="Normal 2 120 3" xfId="13239" xr:uid="{00000000-0005-0000-0000-0000B5170000}"/>
    <cellStyle name="Normal 2 121" xfId="4130" xr:uid="{00000000-0005-0000-0000-0000B6170000}"/>
    <cellStyle name="Normal 2 121 2" xfId="4131" xr:uid="{00000000-0005-0000-0000-0000B7170000}"/>
    <cellStyle name="Normal 2 121 2 2" xfId="13240" xr:uid="{00000000-0005-0000-0000-0000B8170000}"/>
    <cellStyle name="Normal 2 121 3" xfId="13241" xr:uid="{00000000-0005-0000-0000-0000B9170000}"/>
    <cellStyle name="Normal 2 122" xfId="4132" xr:uid="{00000000-0005-0000-0000-0000BA170000}"/>
    <cellStyle name="Normal 2 122 2" xfId="4133" xr:uid="{00000000-0005-0000-0000-0000BB170000}"/>
    <cellStyle name="Normal 2 122 2 2" xfId="13242" xr:uid="{00000000-0005-0000-0000-0000BC170000}"/>
    <cellStyle name="Normal 2 122 3" xfId="13243" xr:uid="{00000000-0005-0000-0000-0000BD170000}"/>
    <cellStyle name="Normal 2 123" xfId="4134" xr:uid="{00000000-0005-0000-0000-0000BE170000}"/>
    <cellStyle name="Normal 2 123 2" xfId="4135" xr:uid="{00000000-0005-0000-0000-0000BF170000}"/>
    <cellStyle name="Normal 2 123 2 2" xfId="13244" xr:uid="{00000000-0005-0000-0000-0000C0170000}"/>
    <cellStyle name="Normal 2 123 3" xfId="13245" xr:uid="{00000000-0005-0000-0000-0000C1170000}"/>
    <cellStyle name="Normal 2 124" xfId="4136" xr:uid="{00000000-0005-0000-0000-0000C2170000}"/>
    <cellStyle name="Normal 2 124 2" xfId="4137" xr:uid="{00000000-0005-0000-0000-0000C3170000}"/>
    <cellStyle name="Normal 2 124 2 2" xfId="13246" xr:uid="{00000000-0005-0000-0000-0000C4170000}"/>
    <cellStyle name="Normal 2 124 3" xfId="13247" xr:uid="{00000000-0005-0000-0000-0000C5170000}"/>
    <cellStyle name="Normal 2 125" xfId="4138" xr:uid="{00000000-0005-0000-0000-0000C6170000}"/>
    <cellStyle name="Normal 2 125 2" xfId="4139" xr:uid="{00000000-0005-0000-0000-0000C7170000}"/>
    <cellStyle name="Normal 2 125 2 2" xfId="13248" xr:uid="{00000000-0005-0000-0000-0000C8170000}"/>
    <cellStyle name="Normal 2 125 3" xfId="13249" xr:uid="{00000000-0005-0000-0000-0000C9170000}"/>
    <cellStyle name="Normal 2 126" xfId="4140" xr:uid="{00000000-0005-0000-0000-0000CA170000}"/>
    <cellStyle name="Normal 2 126 2" xfId="4141" xr:uid="{00000000-0005-0000-0000-0000CB170000}"/>
    <cellStyle name="Normal 2 126 2 2" xfId="13250" xr:uid="{00000000-0005-0000-0000-0000CC170000}"/>
    <cellStyle name="Normal 2 126 3" xfId="13251" xr:uid="{00000000-0005-0000-0000-0000CD170000}"/>
    <cellStyle name="Normal 2 127" xfId="4142" xr:uid="{00000000-0005-0000-0000-0000CE170000}"/>
    <cellStyle name="Normal 2 127 2" xfId="4143" xr:uid="{00000000-0005-0000-0000-0000CF170000}"/>
    <cellStyle name="Normal 2 127 2 2" xfId="13252" xr:uid="{00000000-0005-0000-0000-0000D0170000}"/>
    <cellStyle name="Normal 2 127 3" xfId="13253" xr:uid="{00000000-0005-0000-0000-0000D1170000}"/>
    <cellStyle name="Normal 2 128" xfId="4144" xr:uid="{00000000-0005-0000-0000-0000D2170000}"/>
    <cellStyle name="Normal 2 128 2" xfId="4145" xr:uid="{00000000-0005-0000-0000-0000D3170000}"/>
    <cellStyle name="Normal 2 128 2 2" xfId="13254" xr:uid="{00000000-0005-0000-0000-0000D4170000}"/>
    <cellStyle name="Normal 2 128 3" xfId="13255" xr:uid="{00000000-0005-0000-0000-0000D5170000}"/>
    <cellStyle name="Normal 2 129" xfId="4146" xr:uid="{00000000-0005-0000-0000-0000D6170000}"/>
    <cellStyle name="Normal 2 129 2" xfId="4147" xr:uid="{00000000-0005-0000-0000-0000D7170000}"/>
    <cellStyle name="Normal 2 129 2 2" xfId="13256" xr:uid="{00000000-0005-0000-0000-0000D8170000}"/>
    <cellStyle name="Normal 2 129 3" xfId="13257" xr:uid="{00000000-0005-0000-0000-0000D9170000}"/>
    <cellStyle name="Normal 2 13" xfId="4148" xr:uid="{00000000-0005-0000-0000-0000DA170000}"/>
    <cellStyle name="Normal 2 13 2" xfId="4149" xr:uid="{00000000-0005-0000-0000-0000DB170000}"/>
    <cellStyle name="Normal 2 13 2 2" xfId="13258" xr:uid="{00000000-0005-0000-0000-0000DC170000}"/>
    <cellStyle name="Normal 2 13 3" xfId="4150" xr:uid="{00000000-0005-0000-0000-0000DD170000}"/>
    <cellStyle name="Normal 2 13 3 2" xfId="13259" xr:uid="{00000000-0005-0000-0000-0000DE170000}"/>
    <cellStyle name="Normal 2 13 4" xfId="13260" xr:uid="{00000000-0005-0000-0000-0000DF170000}"/>
    <cellStyle name="Normal 2 130" xfId="4151" xr:uid="{00000000-0005-0000-0000-0000E0170000}"/>
    <cellStyle name="Normal 2 130 2" xfId="4152" xr:uid="{00000000-0005-0000-0000-0000E1170000}"/>
    <cellStyle name="Normal 2 130 2 2" xfId="13261" xr:uid="{00000000-0005-0000-0000-0000E2170000}"/>
    <cellStyle name="Normal 2 130 3" xfId="13262" xr:uid="{00000000-0005-0000-0000-0000E3170000}"/>
    <cellStyle name="Normal 2 131" xfId="4153" xr:uid="{00000000-0005-0000-0000-0000E4170000}"/>
    <cellStyle name="Normal 2 131 2" xfId="4154" xr:uid="{00000000-0005-0000-0000-0000E5170000}"/>
    <cellStyle name="Normal 2 131 2 2" xfId="13263" xr:uid="{00000000-0005-0000-0000-0000E6170000}"/>
    <cellStyle name="Normal 2 131 3" xfId="13264" xr:uid="{00000000-0005-0000-0000-0000E7170000}"/>
    <cellStyle name="Normal 2 132" xfId="4155" xr:uid="{00000000-0005-0000-0000-0000E8170000}"/>
    <cellStyle name="Normal 2 132 2" xfId="4156" xr:uid="{00000000-0005-0000-0000-0000E9170000}"/>
    <cellStyle name="Normal 2 132 2 2" xfId="13265" xr:uid="{00000000-0005-0000-0000-0000EA170000}"/>
    <cellStyle name="Normal 2 132 3" xfId="13266" xr:uid="{00000000-0005-0000-0000-0000EB170000}"/>
    <cellStyle name="Normal 2 133" xfId="4157" xr:uid="{00000000-0005-0000-0000-0000EC170000}"/>
    <cellStyle name="Normal 2 133 2" xfId="4158" xr:uid="{00000000-0005-0000-0000-0000ED170000}"/>
    <cellStyle name="Normal 2 133 2 2" xfId="13267" xr:uid="{00000000-0005-0000-0000-0000EE170000}"/>
    <cellStyle name="Normal 2 133 3" xfId="13268" xr:uid="{00000000-0005-0000-0000-0000EF170000}"/>
    <cellStyle name="Normal 2 134" xfId="4159" xr:uid="{00000000-0005-0000-0000-0000F0170000}"/>
    <cellStyle name="Normal 2 134 2" xfId="4160" xr:uid="{00000000-0005-0000-0000-0000F1170000}"/>
    <cellStyle name="Normal 2 134 2 2" xfId="13269" xr:uid="{00000000-0005-0000-0000-0000F2170000}"/>
    <cellStyle name="Normal 2 134 3" xfId="13270" xr:uid="{00000000-0005-0000-0000-0000F3170000}"/>
    <cellStyle name="Normal 2 135" xfId="4161" xr:uid="{00000000-0005-0000-0000-0000F4170000}"/>
    <cellStyle name="Normal 2 135 2" xfId="4162" xr:uid="{00000000-0005-0000-0000-0000F5170000}"/>
    <cellStyle name="Normal 2 135 2 2" xfId="13271" xr:uid="{00000000-0005-0000-0000-0000F6170000}"/>
    <cellStyle name="Normal 2 135 3" xfId="13272" xr:uid="{00000000-0005-0000-0000-0000F7170000}"/>
    <cellStyle name="Normal 2 136" xfId="4163" xr:uid="{00000000-0005-0000-0000-0000F8170000}"/>
    <cellStyle name="Normal 2 136 2" xfId="4164" xr:uid="{00000000-0005-0000-0000-0000F9170000}"/>
    <cellStyle name="Normal 2 136 2 2" xfId="13273" xr:uid="{00000000-0005-0000-0000-0000FA170000}"/>
    <cellStyle name="Normal 2 136 3" xfId="13274" xr:uid="{00000000-0005-0000-0000-0000FB170000}"/>
    <cellStyle name="Normal 2 137" xfId="4165" xr:uid="{00000000-0005-0000-0000-0000FC170000}"/>
    <cellStyle name="Normal 2 137 2" xfId="4166" xr:uid="{00000000-0005-0000-0000-0000FD170000}"/>
    <cellStyle name="Normal 2 137 2 2" xfId="13275" xr:uid="{00000000-0005-0000-0000-0000FE170000}"/>
    <cellStyle name="Normal 2 137 3" xfId="13276" xr:uid="{00000000-0005-0000-0000-0000FF170000}"/>
    <cellStyle name="Normal 2 138" xfId="4167" xr:uid="{00000000-0005-0000-0000-000000180000}"/>
    <cellStyle name="Normal 2 138 2" xfId="4168" xr:uid="{00000000-0005-0000-0000-000001180000}"/>
    <cellStyle name="Normal 2 138 2 2" xfId="13277" xr:uid="{00000000-0005-0000-0000-000002180000}"/>
    <cellStyle name="Normal 2 138 3" xfId="13278" xr:uid="{00000000-0005-0000-0000-000003180000}"/>
    <cellStyle name="Normal 2 139" xfId="4169" xr:uid="{00000000-0005-0000-0000-000004180000}"/>
    <cellStyle name="Normal 2 139 2" xfId="4170" xr:uid="{00000000-0005-0000-0000-000005180000}"/>
    <cellStyle name="Normal 2 139 2 2" xfId="13279" xr:uid="{00000000-0005-0000-0000-000006180000}"/>
    <cellStyle name="Normal 2 139 3" xfId="13280" xr:uid="{00000000-0005-0000-0000-000007180000}"/>
    <cellStyle name="Normal 2 14" xfId="4171" xr:uid="{00000000-0005-0000-0000-000008180000}"/>
    <cellStyle name="Normal 2 14 2" xfId="4172" xr:uid="{00000000-0005-0000-0000-000009180000}"/>
    <cellStyle name="Normal 2 14 2 2" xfId="13281" xr:uid="{00000000-0005-0000-0000-00000A180000}"/>
    <cellStyle name="Normal 2 14 3" xfId="4173" xr:uid="{00000000-0005-0000-0000-00000B180000}"/>
    <cellStyle name="Normal 2 14 3 2" xfId="13282" xr:uid="{00000000-0005-0000-0000-00000C180000}"/>
    <cellStyle name="Normal 2 14 4" xfId="13283" xr:uid="{00000000-0005-0000-0000-00000D180000}"/>
    <cellStyle name="Normal 2 140" xfId="4174" xr:uid="{00000000-0005-0000-0000-00000E180000}"/>
    <cellStyle name="Normal 2 140 2" xfId="4175" xr:uid="{00000000-0005-0000-0000-00000F180000}"/>
    <cellStyle name="Normal 2 140 2 2" xfId="13284" xr:uid="{00000000-0005-0000-0000-000010180000}"/>
    <cellStyle name="Normal 2 140 3" xfId="13285" xr:uid="{00000000-0005-0000-0000-000011180000}"/>
    <cellStyle name="Normal 2 141" xfId="4176" xr:uid="{00000000-0005-0000-0000-000012180000}"/>
    <cellStyle name="Normal 2 142" xfId="4177" xr:uid="{00000000-0005-0000-0000-000013180000}"/>
    <cellStyle name="Normal 2 142 2" xfId="13286" xr:uid="{00000000-0005-0000-0000-000014180000}"/>
    <cellStyle name="Normal 2 143" xfId="4178" xr:uid="{00000000-0005-0000-0000-000015180000}"/>
    <cellStyle name="Normal 2 144" xfId="13287" xr:uid="{00000000-0005-0000-0000-000016180000}"/>
    <cellStyle name="Normal 2 15" xfId="4179" xr:uid="{00000000-0005-0000-0000-000017180000}"/>
    <cellStyle name="Normal 2 15 2" xfId="4180" xr:uid="{00000000-0005-0000-0000-000018180000}"/>
    <cellStyle name="Normal 2 15 2 2" xfId="13288" xr:uid="{00000000-0005-0000-0000-000019180000}"/>
    <cellStyle name="Normal 2 15 3" xfId="4181" xr:uid="{00000000-0005-0000-0000-00001A180000}"/>
    <cellStyle name="Normal 2 15 3 2" xfId="13289" xr:uid="{00000000-0005-0000-0000-00001B180000}"/>
    <cellStyle name="Normal 2 15 4" xfId="13290" xr:uid="{00000000-0005-0000-0000-00001C180000}"/>
    <cellStyle name="Normal 2 16" xfId="4182" xr:uid="{00000000-0005-0000-0000-00001D180000}"/>
    <cellStyle name="Normal 2 16 2" xfId="4183" xr:uid="{00000000-0005-0000-0000-00001E180000}"/>
    <cellStyle name="Normal 2 16 2 2" xfId="13291" xr:uid="{00000000-0005-0000-0000-00001F180000}"/>
    <cellStyle name="Normal 2 16 3" xfId="4184" xr:uid="{00000000-0005-0000-0000-000020180000}"/>
    <cellStyle name="Normal 2 16 3 2" xfId="13292" xr:uid="{00000000-0005-0000-0000-000021180000}"/>
    <cellStyle name="Normal 2 16 4" xfId="13293" xr:uid="{00000000-0005-0000-0000-000022180000}"/>
    <cellStyle name="Normal 2 17" xfId="4185" xr:uid="{00000000-0005-0000-0000-000023180000}"/>
    <cellStyle name="Normal 2 17 2" xfId="4186" xr:uid="{00000000-0005-0000-0000-000024180000}"/>
    <cellStyle name="Normal 2 17 2 2" xfId="13294" xr:uid="{00000000-0005-0000-0000-000025180000}"/>
    <cellStyle name="Normal 2 17 3" xfId="4187" xr:uid="{00000000-0005-0000-0000-000026180000}"/>
    <cellStyle name="Normal 2 17 3 2" xfId="13295" xr:uid="{00000000-0005-0000-0000-000027180000}"/>
    <cellStyle name="Normal 2 17 4" xfId="13296" xr:uid="{00000000-0005-0000-0000-000028180000}"/>
    <cellStyle name="Normal 2 18" xfId="4188" xr:uid="{00000000-0005-0000-0000-000029180000}"/>
    <cellStyle name="Normal 2 18 2" xfId="4189" xr:uid="{00000000-0005-0000-0000-00002A180000}"/>
    <cellStyle name="Normal 2 18 2 2" xfId="13297" xr:uid="{00000000-0005-0000-0000-00002B180000}"/>
    <cellStyle name="Normal 2 18 3" xfId="4190" xr:uid="{00000000-0005-0000-0000-00002C180000}"/>
    <cellStyle name="Normal 2 18 3 2" xfId="13298" xr:uid="{00000000-0005-0000-0000-00002D180000}"/>
    <cellStyle name="Normal 2 18 4" xfId="13299" xr:uid="{00000000-0005-0000-0000-00002E180000}"/>
    <cellStyle name="Normal 2 19" xfId="4191" xr:uid="{00000000-0005-0000-0000-00002F180000}"/>
    <cellStyle name="Normal 2 19 2" xfId="4192" xr:uid="{00000000-0005-0000-0000-000030180000}"/>
    <cellStyle name="Normal 2 19 2 2" xfId="13300" xr:uid="{00000000-0005-0000-0000-000031180000}"/>
    <cellStyle name="Normal 2 19 3" xfId="4193" xr:uid="{00000000-0005-0000-0000-000032180000}"/>
    <cellStyle name="Normal 2 19 3 2" xfId="13301" xr:uid="{00000000-0005-0000-0000-000033180000}"/>
    <cellStyle name="Normal 2 19 4" xfId="13302" xr:uid="{00000000-0005-0000-0000-000034180000}"/>
    <cellStyle name="Normal 2 2" xfId="47" xr:uid="{00000000-0005-0000-0000-000035180000}"/>
    <cellStyle name="Normal 2 2 10" xfId="4194" xr:uid="{00000000-0005-0000-0000-000036180000}"/>
    <cellStyle name="Normal 2 2 10 2" xfId="4195" xr:uid="{00000000-0005-0000-0000-000037180000}"/>
    <cellStyle name="Normal 2 2 10 2 2" xfId="13303" xr:uid="{00000000-0005-0000-0000-000038180000}"/>
    <cellStyle name="Normal 2 2 10 3" xfId="4196" xr:uid="{00000000-0005-0000-0000-000039180000}"/>
    <cellStyle name="Normal 2 2 10 3 2" xfId="13304" xr:uid="{00000000-0005-0000-0000-00003A180000}"/>
    <cellStyle name="Normal 2 2 10 4" xfId="13305" xr:uid="{00000000-0005-0000-0000-00003B180000}"/>
    <cellStyle name="Normal 2 2 100" xfId="4197" xr:uid="{00000000-0005-0000-0000-00003C180000}"/>
    <cellStyle name="Normal 2 2 100 2" xfId="4198" xr:uid="{00000000-0005-0000-0000-00003D180000}"/>
    <cellStyle name="Normal 2 2 100 2 2" xfId="13306" xr:uid="{00000000-0005-0000-0000-00003E180000}"/>
    <cellStyle name="Normal 2 2 100 3" xfId="13307" xr:uid="{00000000-0005-0000-0000-00003F180000}"/>
    <cellStyle name="Normal 2 2 101" xfId="4199" xr:uid="{00000000-0005-0000-0000-000040180000}"/>
    <cellStyle name="Normal 2 2 101 2" xfId="4200" xr:uid="{00000000-0005-0000-0000-000041180000}"/>
    <cellStyle name="Normal 2 2 101 2 2" xfId="13308" xr:uid="{00000000-0005-0000-0000-000042180000}"/>
    <cellStyle name="Normal 2 2 101 3" xfId="13309" xr:uid="{00000000-0005-0000-0000-000043180000}"/>
    <cellStyle name="Normal 2 2 102" xfId="4201" xr:uid="{00000000-0005-0000-0000-000044180000}"/>
    <cellStyle name="Normal 2 2 102 2" xfId="4202" xr:uid="{00000000-0005-0000-0000-000045180000}"/>
    <cellStyle name="Normal 2 2 102 2 2" xfId="13310" xr:uid="{00000000-0005-0000-0000-000046180000}"/>
    <cellStyle name="Normal 2 2 102 3" xfId="13311" xr:uid="{00000000-0005-0000-0000-000047180000}"/>
    <cellStyle name="Normal 2 2 103" xfId="4203" xr:uid="{00000000-0005-0000-0000-000048180000}"/>
    <cellStyle name="Normal 2 2 103 2" xfId="4204" xr:uid="{00000000-0005-0000-0000-000049180000}"/>
    <cellStyle name="Normal 2 2 103 2 2" xfId="13312" xr:uid="{00000000-0005-0000-0000-00004A180000}"/>
    <cellStyle name="Normal 2 2 103 3" xfId="13313" xr:uid="{00000000-0005-0000-0000-00004B180000}"/>
    <cellStyle name="Normal 2 2 104" xfId="4205" xr:uid="{00000000-0005-0000-0000-00004C180000}"/>
    <cellStyle name="Normal 2 2 104 2" xfId="4206" xr:uid="{00000000-0005-0000-0000-00004D180000}"/>
    <cellStyle name="Normal 2 2 104 2 2" xfId="13314" xr:uid="{00000000-0005-0000-0000-00004E180000}"/>
    <cellStyle name="Normal 2 2 104 3" xfId="13315" xr:uid="{00000000-0005-0000-0000-00004F180000}"/>
    <cellStyle name="Normal 2 2 105" xfId="4207" xr:uid="{00000000-0005-0000-0000-000050180000}"/>
    <cellStyle name="Normal 2 2 105 2" xfId="4208" xr:uid="{00000000-0005-0000-0000-000051180000}"/>
    <cellStyle name="Normal 2 2 105 2 2" xfId="13316" xr:uid="{00000000-0005-0000-0000-000052180000}"/>
    <cellStyle name="Normal 2 2 105 3" xfId="13317" xr:uid="{00000000-0005-0000-0000-000053180000}"/>
    <cellStyle name="Normal 2 2 106" xfId="4209" xr:uid="{00000000-0005-0000-0000-000054180000}"/>
    <cellStyle name="Normal 2 2 106 2" xfId="4210" xr:uid="{00000000-0005-0000-0000-000055180000}"/>
    <cellStyle name="Normal 2 2 106 2 2" xfId="13318" xr:uid="{00000000-0005-0000-0000-000056180000}"/>
    <cellStyle name="Normal 2 2 106 3" xfId="13319" xr:uid="{00000000-0005-0000-0000-000057180000}"/>
    <cellStyle name="Normal 2 2 107" xfId="4211" xr:uid="{00000000-0005-0000-0000-000058180000}"/>
    <cellStyle name="Normal 2 2 107 2" xfId="4212" xr:uid="{00000000-0005-0000-0000-000059180000}"/>
    <cellStyle name="Normal 2 2 107 2 2" xfId="13320" xr:uid="{00000000-0005-0000-0000-00005A180000}"/>
    <cellStyle name="Normal 2 2 107 3" xfId="13321" xr:uid="{00000000-0005-0000-0000-00005B180000}"/>
    <cellStyle name="Normal 2 2 108" xfId="4213" xr:uid="{00000000-0005-0000-0000-00005C180000}"/>
    <cellStyle name="Normal 2 2 108 2" xfId="4214" xr:uid="{00000000-0005-0000-0000-00005D180000}"/>
    <cellStyle name="Normal 2 2 108 2 2" xfId="13322" xr:uid="{00000000-0005-0000-0000-00005E180000}"/>
    <cellStyle name="Normal 2 2 108 3" xfId="13323" xr:uid="{00000000-0005-0000-0000-00005F180000}"/>
    <cellStyle name="Normal 2 2 109" xfId="4215" xr:uid="{00000000-0005-0000-0000-000060180000}"/>
    <cellStyle name="Normal 2 2 109 2" xfId="4216" xr:uid="{00000000-0005-0000-0000-000061180000}"/>
    <cellStyle name="Normal 2 2 109 2 2" xfId="13324" xr:uid="{00000000-0005-0000-0000-000062180000}"/>
    <cellStyle name="Normal 2 2 109 3" xfId="13325" xr:uid="{00000000-0005-0000-0000-000063180000}"/>
    <cellStyle name="Normal 2 2 11" xfId="4217" xr:uid="{00000000-0005-0000-0000-000064180000}"/>
    <cellStyle name="Normal 2 2 11 2" xfId="4218" xr:uid="{00000000-0005-0000-0000-000065180000}"/>
    <cellStyle name="Normal 2 2 11 2 2" xfId="13326" xr:uid="{00000000-0005-0000-0000-000066180000}"/>
    <cellStyle name="Normal 2 2 11 3" xfId="4219" xr:uid="{00000000-0005-0000-0000-000067180000}"/>
    <cellStyle name="Normal 2 2 11 3 2" xfId="13327" xr:uid="{00000000-0005-0000-0000-000068180000}"/>
    <cellStyle name="Normal 2 2 11 4" xfId="13328" xr:uid="{00000000-0005-0000-0000-000069180000}"/>
    <cellStyle name="Normal 2 2 110" xfId="4220" xr:uid="{00000000-0005-0000-0000-00006A180000}"/>
    <cellStyle name="Normal 2 2 110 2" xfId="4221" xr:uid="{00000000-0005-0000-0000-00006B180000}"/>
    <cellStyle name="Normal 2 2 110 2 2" xfId="13329" xr:uid="{00000000-0005-0000-0000-00006C180000}"/>
    <cellStyle name="Normal 2 2 110 3" xfId="13330" xr:uid="{00000000-0005-0000-0000-00006D180000}"/>
    <cellStyle name="Normal 2 2 111" xfId="4222" xr:uid="{00000000-0005-0000-0000-00006E180000}"/>
    <cellStyle name="Normal 2 2 111 2" xfId="4223" xr:uid="{00000000-0005-0000-0000-00006F180000}"/>
    <cellStyle name="Normal 2 2 111 2 2" xfId="13331" xr:uid="{00000000-0005-0000-0000-000070180000}"/>
    <cellStyle name="Normal 2 2 111 3" xfId="13332" xr:uid="{00000000-0005-0000-0000-000071180000}"/>
    <cellStyle name="Normal 2 2 112" xfId="4224" xr:uid="{00000000-0005-0000-0000-000072180000}"/>
    <cellStyle name="Normal 2 2 112 2" xfId="4225" xr:uid="{00000000-0005-0000-0000-000073180000}"/>
    <cellStyle name="Normal 2 2 112 2 2" xfId="13333" xr:uid="{00000000-0005-0000-0000-000074180000}"/>
    <cellStyle name="Normal 2 2 112 3" xfId="13334" xr:uid="{00000000-0005-0000-0000-000075180000}"/>
    <cellStyle name="Normal 2 2 113" xfId="4226" xr:uid="{00000000-0005-0000-0000-000076180000}"/>
    <cellStyle name="Normal 2 2 113 2" xfId="4227" xr:uid="{00000000-0005-0000-0000-000077180000}"/>
    <cellStyle name="Normal 2 2 113 2 2" xfId="13335" xr:uid="{00000000-0005-0000-0000-000078180000}"/>
    <cellStyle name="Normal 2 2 113 3" xfId="13336" xr:uid="{00000000-0005-0000-0000-000079180000}"/>
    <cellStyle name="Normal 2 2 114" xfId="4228" xr:uid="{00000000-0005-0000-0000-00007A180000}"/>
    <cellStyle name="Normal 2 2 114 2" xfId="4229" xr:uid="{00000000-0005-0000-0000-00007B180000}"/>
    <cellStyle name="Normal 2 2 114 2 2" xfId="13337" xr:uid="{00000000-0005-0000-0000-00007C180000}"/>
    <cellStyle name="Normal 2 2 114 3" xfId="13338" xr:uid="{00000000-0005-0000-0000-00007D180000}"/>
    <cellStyle name="Normal 2 2 115" xfId="4230" xr:uid="{00000000-0005-0000-0000-00007E180000}"/>
    <cellStyle name="Normal 2 2 115 2" xfId="4231" xr:uid="{00000000-0005-0000-0000-00007F180000}"/>
    <cellStyle name="Normal 2 2 115 2 2" xfId="13339" xr:uid="{00000000-0005-0000-0000-000080180000}"/>
    <cellStyle name="Normal 2 2 115 3" xfId="13340" xr:uid="{00000000-0005-0000-0000-000081180000}"/>
    <cellStyle name="Normal 2 2 116" xfId="4232" xr:uid="{00000000-0005-0000-0000-000082180000}"/>
    <cellStyle name="Normal 2 2 116 2" xfId="4233" xr:uid="{00000000-0005-0000-0000-000083180000}"/>
    <cellStyle name="Normal 2 2 116 2 2" xfId="13341" xr:uid="{00000000-0005-0000-0000-000084180000}"/>
    <cellStyle name="Normal 2 2 116 3" xfId="13342" xr:uid="{00000000-0005-0000-0000-000085180000}"/>
    <cellStyle name="Normal 2 2 117" xfId="4234" xr:uid="{00000000-0005-0000-0000-000086180000}"/>
    <cellStyle name="Normal 2 2 117 2" xfId="4235" xr:uid="{00000000-0005-0000-0000-000087180000}"/>
    <cellStyle name="Normal 2 2 117 2 2" xfId="13343" xr:uid="{00000000-0005-0000-0000-000088180000}"/>
    <cellStyle name="Normal 2 2 117 3" xfId="13344" xr:uid="{00000000-0005-0000-0000-000089180000}"/>
    <cellStyle name="Normal 2 2 118" xfId="4236" xr:uid="{00000000-0005-0000-0000-00008A180000}"/>
    <cellStyle name="Normal 2 2 118 2" xfId="4237" xr:uid="{00000000-0005-0000-0000-00008B180000}"/>
    <cellStyle name="Normal 2 2 118 2 2" xfId="13345" xr:uid="{00000000-0005-0000-0000-00008C180000}"/>
    <cellStyle name="Normal 2 2 118 3" xfId="13346" xr:uid="{00000000-0005-0000-0000-00008D180000}"/>
    <cellStyle name="Normal 2 2 119" xfId="4238" xr:uid="{00000000-0005-0000-0000-00008E180000}"/>
    <cellStyle name="Normal 2 2 119 2" xfId="4239" xr:uid="{00000000-0005-0000-0000-00008F180000}"/>
    <cellStyle name="Normal 2 2 119 2 2" xfId="13347" xr:uid="{00000000-0005-0000-0000-000090180000}"/>
    <cellStyle name="Normal 2 2 119 3" xfId="13348" xr:uid="{00000000-0005-0000-0000-000091180000}"/>
    <cellStyle name="Normal 2 2 12" xfId="4240" xr:uid="{00000000-0005-0000-0000-000092180000}"/>
    <cellStyle name="Normal 2 2 12 2" xfId="4241" xr:uid="{00000000-0005-0000-0000-000093180000}"/>
    <cellStyle name="Normal 2 2 12 2 2" xfId="13349" xr:uid="{00000000-0005-0000-0000-000094180000}"/>
    <cellStyle name="Normal 2 2 12 3" xfId="4242" xr:uid="{00000000-0005-0000-0000-000095180000}"/>
    <cellStyle name="Normal 2 2 12 3 2" xfId="13350" xr:uid="{00000000-0005-0000-0000-000096180000}"/>
    <cellStyle name="Normal 2 2 12 4" xfId="13351" xr:uid="{00000000-0005-0000-0000-000097180000}"/>
    <cellStyle name="Normal 2 2 120" xfId="4243" xr:uid="{00000000-0005-0000-0000-000098180000}"/>
    <cellStyle name="Normal 2 2 120 2" xfId="4244" xr:uid="{00000000-0005-0000-0000-000099180000}"/>
    <cellStyle name="Normal 2 2 120 2 2" xfId="13352" xr:uid="{00000000-0005-0000-0000-00009A180000}"/>
    <cellStyle name="Normal 2 2 120 3" xfId="13353" xr:uid="{00000000-0005-0000-0000-00009B180000}"/>
    <cellStyle name="Normal 2 2 121" xfId="4245" xr:uid="{00000000-0005-0000-0000-00009C180000}"/>
    <cellStyle name="Normal 2 2 121 2" xfId="4246" xr:uid="{00000000-0005-0000-0000-00009D180000}"/>
    <cellStyle name="Normal 2 2 121 2 2" xfId="13354" xr:uid="{00000000-0005-0000-0000-00009E180000}"/>
    <cellStyle name="Normal 2 2 121 3" xfId="13355" xr:uid="{00000000-0005-0000-0000-00009F180000}"/>
    <cellStyle name="Normal 2 2 122" xfId="4247" xr:uid="{00000000-0005-0000-0000-0000A0180000}"/>
    <cellStyle name="Normal 2 2 122 2" xfId="4248" xr:uid="{00000000-0005-0000-0000-0000A1180000}"/>
    <cellStyle name="Normal 2 2 122 2 2" xfId="13356" xr:uid="{00000000-0005-0000-0000-0000A2180000}"/>
    <cellStyle name="Normal 2 2 122 3" xfId="13357" xr:uid="{00000000-0005-0000-0000-0000A3180000}"/>
    <cellStyle name="Normal 2 2 123" xfId="4249" xr:uid="{00000000-0005-0000-0000-0000A4180000}"/>
    <cellStyle name="Normal 2 2 123 2" xfId="4250" xr:uid="{00000000-0005-0000-0000-0000A5180000}"/>
    <cellStyle name="Normal 2 2 123 2 2" xfId="13358" xr:uid="{00000000-0005-0000-0000-0000A6180000}"/>
    <cellStyle name="Normal 2 2 123 3" xfId="13359" xr:uid="{00000000-0005-0000-0000-0000A7180000}"/>
    <cellStyle name="Normal 2 2 124" xfId="4251" xr:uid="{00000000-0005-0000-0000-0000A8180000}"/>
    <cellStyle name="Normal 2 2 124 2" xfId="4252" xr:uid="{00000000-0005-0000-0000-0000A9180000}"/>
    <cellStyle name="Normal 2 2 124 2 2" xfId="13360" xr:uid="{00000000-0005-0000-0000-0000AA180000}"/>
    <cellStyle name="Normal 2 2 124 3" xfId="13361" xr:uid="{00000000-0005-0000-0000-0000AB180000}"/>
    <cellStyle name="Normal 2 2 125" xfId="4253" xr:uid="{00000000-0005-0000-0000-0000AC180000}"/>
    <cellStyle name="Normal 2 2 125 2" xfId="4254" xr:uid="{00000000-0005-0000-0000-0000AD180000}"/>
    <cellStyle name="Normal 2 2 125 2 2" xfId="13362" xr:uid="{00000000-0005-0000-0000-0000AE180000}"/>
    <cellStyle name="Normal 2 2 125 3" xfId="13363" xr:uid="{00000000-0005-0000-0000-0000AF180000}"/>
    <cellStyle name="Normal 2 2 126" xfId="4255" xr:uid="{00000000-0005-0000-0000-0000B0180000}"/>
    <cellStyle name="Normal 2 2 126 2" xfId="4256" xr:uid="{00000000-0005-0000-0000-0000B1180000}"/>
    <cellStyle name="Normal 2 2 126 2 2" xfId="13364" xr:uid="{00000000-0005-0000-0000-0000B2180000}"/>
    <cellStyle name="Normal 2 2 126 3" xfId="13365" xr:uid="{00000000-0005-0000-0000-0000B3180000}"/>
    <cellStyle name="Normal 2 2 127" xfId="4257" xr:uid="{00000000-0005-0000-0000-0000B4180000}"/>
    <cellStyle name="Normal 2 2 127 2" xfId="4258" xr:uid="{00000000-0005-0000-0000-0000B5180000}"/>
    <cellStyle name="Normal 2 2 127 2 2" xfId="13366" xr:uid="{00000000-0005-0000-0000-0000B6180000}"/>
    <cellStyle name="Normal 2 2 127 3" xfId="13367" xr:uid="{00000000-0005-0000-0000-0000B7180000}"/>
    <cellStyle name="Normal 2 2 128" xfId="4259" xr:uid="{00000000-0005-0000-0000-0000B8180000}"/>
    <cellStyle name="Normal 2 2 128 2" xfId="4260" xr:uid="{00000000-0005-0000-0000-0000B9180000}"/>
    <cellStyle name="Normal 2 2 128 2 2" xfId="13368" xr:uid="{00000000-0005-0000-0000-0000BA180000}"/>
    <cellStyle name="Normal 2 2 128 3" xfId="13369" xr:uid="{00000000-0005-0000-0000-0000BB180000}"/>
    <cellStyle name="Normal 2 2 129" xfId="4261" xr:uid="{00000000-0005-0000-0000-0000BC180000}"/>
    <cellStyle name="Normal 2 2 129 2" xfId="4262" xr:uid="{00000000-0005-0000-0000-0000BD180000}"/>
    <cellStyle name="Normal 2 2 129 2 2" xfId="13370" xr:uid="{00000000-0005-0000-0000-0000BE180000}"/>
    <cellStyle name="Normal 2 2 129 3" xfId="13371" xr:uid="{00000000-0005-0000-0000-0000BF180000}"/>
    <cellStyle name="Normal 2 2 13" xfId="4263" xr:uid="{00000000-0005-0000-0000-0000C0180000}"/>
    <cellStyle name="Normal 2 2 13 2" xfId="4264" xr:uid="{00000000-0005-0000-0000-0000C1180000}"/>
    <cellStyle name="Normal 2 2 13 2 2" xfId="13372" xr:uid="{00000000-0005-0000-0000-0000C2180000}"/>
    <cellStyle name="Normal 2 2 13 3" xfId="4265" xr:uid="{00000000-0005-0000-0000-0000C3180000}"/>
    <cellStyle name="Normal 2 2 13 3 2" xfId="13373" xr:uid="{00000000-0005-0000-0000-0000C4180000}"/>
    <cellStyle name="Normal 2 2 13 4" xfId="13374" xr:uid="{00000000-0005-0000-0000-0000C5180000}"/>
    <cellStyle name="Normal 2 2 130" xfId="4266" xr:uid="{00000000-0005-0000-0000-0000C6180000}"/>
    <cellStyle name="Normal 2 2 130 2" xfId="4267" xr:uid="{00000000-0005-0000-0000-0000C7180000}"/>
    <cellStyle name="Normal 2 2 130 2 2" xfId="13375" xr:uid="{00000000-0005-0000-0000-0000C8180000}"/>
    <cellStyle name="Normal 2 2 130 3" xfId="13376" xr:uid="{00000000-0005-0000-0000-0000C9180000}"/>
    <cellStyle name="Normal 2 2 131" xfId="4268" xr:uid="{00000000-0005-0000-0000-0000CA180000}"/>
    <cellStyle name="Normal 2 2 131 2" xfId="4269" xr:uid="{00000000-0005-0000-0000-0000CB180000}"/>
    <cellStyle name="Normal 2 2 131 2 2" xfId="13377" xr:uid="{00000000-0005-0000-0000-0000CC180000}"/>
    <cellStyle name="Normal 2 2 131 3" xfId="13378" xr:uid="{00000000-0005-0000-0000-0000CD180000}"/>
    <cellStyle name="Normal 2 2 132" xfId="4270" xr:uid="{00000000-0005-0000-0000-0000CE180000}"/>
    <cellStyle name="Normal 2 2 132 2" xfId="4271" xr:uid="{00000000-0005-0000-0000-0000CF180000}"/>
    <cellStyle name="Normal 2 2 132 2 2" xfId="13379" xr:uid="{00000000-0005-0000-0000-0000D0180000}"/>
    <cellStyle name="Normal 2 2 132 3" xfId="13380" xr:uid="{00000000-0005-0000-0000-0000D1180000}"/>
    <cellStyle name="Normal 2 2 133" xfId="4272" xr:uid="{00000000-0005-0000-0000-0000D2180000}"/>
    <cellStyle name="Normal 2 2 133 2" xfId="4273" xr:uid="{00000000-0005-0000-0000-0000D3180000}"/>
    <cellStyle name="Normal 2 2 133 2 2" xfId="13381" xr:uid="{00000000-0005-0000-0000-0000D4180000}"/>
    <cellStyle name="Normal 2 2 133 3" xfId="13382" xr:uid="{00000000-0005-0000-0000-0000D5180000}"/>
    <cellStyle name="Normal 2 2 134" xfId="4274" xr:uid="{00000000-0005-0000-0000-0000D6180000}"/>
    <cellStyle name="Normal 2 2 134 2" xfId="4275" xr:uid="{00000000-0005-0000-0000-0000D7180000}"/>
    <cellStyle name="Normal 2 2 134 2 2" xfId="13383" xr:uid="{00000000-0005-0000-0000-0000D8180000}"/>
    <cellStyle name="Normal 2 2 134 3" xfId="13384" xr:uid="{00000000-0005-0000-0000-0000D9180000}"/>
    <cellStyle name="Normal 2 2 135" xfId="4276" xr:uid="{00000000-0005-0000-0000-0000DA180000}"/>
    <cellStyle name="Normal 2 2 135 2" xfId="4277" xr:uid="{00000000-0005-0000-0000-0000DB180000}"/>
    <cellStyle name="Normal 2 2 135 2 2" xfId="13385" xr:uid="{00000000-0005-0000-0000-0000DC180000}"/>
    <cellStyle name="Normal 2 2 135 3" xfId="13386" xr:uid="{00000000-0005-0000-0000-0000DD180000}"/>
    <cellStyle name="Normal 2 2 136" xfId="4278" xr:uid="{00000000-0005-0000-0000-0000DE180000}"/>
    <cellStyle name="Normal 2 2 136 2" xfId="4279" xr:uid="{00000000-0005-0000-0000-0000DF180000}"/>
    <cellStyle name="Normal 2 2 136 2 2" xfId="13387" xr:uid="{00000000-0005-0000-0000-0000E0180000}"/>
    <cellStyle name="Normal 2 2 136 3" xfId="13388" xr:uid="{00000000-0005-0000-0000-0000E1180000}"/>
    <cellStyle name="Normal 2 2 137" xfId="4280" xr:uid="{00000000-0005-0000-0000-0000E2180000}"/>
    <cellStyle name="Normal 2 2 137 2" xfId="4281" xr:uid="{00000000-0005-0000-0000-0000E3180000}"/>
    <cellStyle name="Normal 2 2 137 2 2" xfId="13389" xr:uid="{00000000-0005-0000-0000-0000E4180000}"/>
    <cellStyle name="Normal 2 2 137 3" xfId="13390" xr:uid="{00000000-0005-0000-0000-0000E5180000}"/>
    <cellStyle name="Normal 2 2 138" xfId="4282" xr:uid="{00000000-0005-0000-0000-0000E6180000}"/>
    <cellStyle name="Normal 2 2 138 2" xfId="4283" xr:uid="{00000000-0005-0000-0000-0000E7180000}"/>
    <cellStyle name="Normal 2 2 138 2 2" xfId="13391" xr:uid="{00000000-0005-0000-0000-0000E8180000}"/>
    <cellStyle name="Normal 2 2 138 3" xfId="13392" xr:uid="{00000000-0005-0000-0000-0000E9180000}"/>
    <cellStyle name="Normal 2 2 139" xfId="4284" xr:uid="{00000000-0005-0000-0000-0000EA180000}"/>
    <cellStyle name="Normal 2 2 139 2" xfId="4285" xr:uid="{00000000-0005-0000-0000-0000EB180000}"/>
    <cellStyle name="Normal 2 2 139 2 2" xfId="13393" xr:uid="{00000000-0005-0000-0000-0000EC180000}"/>
    <cellStyle name="Normal 2 2 139 3" xfId="13394" xr:uid="{00000000-0005-0000-0000-0000ED180000}"/>
    <cellStyle name="Normal 2 2 14" xfId="4286" xr:uid="{00000000-0005-0000-0000-0000EE180000}"/>
    <cellStyle name="Normal 2 2 14 2" xfId="4287" xr:uid="{00000000-0005-0000-0000-0000EF180000}"/>
    <cellStyle name="Normal 2 2 14 2 2" xfId="13395" xr:uid="{00000000-0005-0000-0000-0000F0180000}"/>
    <cellStyle name="Normal 2 2 14 3" xfId="4288" xr:uid="{00000000-0005-0000-0000-0000F1180000}"/>
    <cellStyle name="Normal 2 2 14 3 2" xfId="13396" xr:uid="{00000000-0005-0000-0000-0000F2180000}"/>
    <cellStyle name="Normal 2 2 14 4" xfId="13397" xr:uid="{00000000-0005-0000-0000-0000F3180000}"/>
    <cellStyle name="Normal 2 2 140" xfId="4289" xr:uid="{00000000-0005-0000-0000-0000F4180000}"/>
    <cellStyle name="Normal 2 2 140 2" xfId="4290" xr:uid="{00000000-0005-0000-0000-0000F5180000}"/>
    <cellStyle name="Normal 2 2 140 2 2" xfId="13398" xr:uid="{00000000-0005-0000-0000-0000F6180000}"/>
    <cellStyle name="Normal 2 2 140 3" xfId="13399" xr:uid="{00000000-0005-0000-0000-0000F7180000}"/>
    <cellStyle name="Normal 2 2 141" xfId="4291" xr:uid="{00000000-0005-0000-0000-0000F8180000}"/>
    <cellStyle name="Normal 2 2 141 2" xfId="4292" xr:uid="{00000000-0005-0000-0000-0000F9180000}"/>
    <cellStyle name="Normal 2 2 141 2 2" xfId="13400" xr:uid="{00000000-0005-0000-0000-0000FA180000}"/>
    <cellStyle name="Normal 2 2 141 3" xfId="13401" xr:uid="{00000000-0005-0000-0000-0000FB180000}"/>
    <cellStyle name="Normal 2 2 142" xfId="4293" xr:uid="{00000000-0005-0000-0000-0000FC180000}"/>
    <cellStyle name="Normal 2 2 142 2" xfId="4294" xr:uid="{00000000-0005-0000-0000-0000FD180000}"/>
    <cellStyle name="Normal 2 2 142 2 2" xfId="13402" xr:uid="{00000000-0005-0000-0000-0000FE180000}"/>
    <cellStyle name="Normal 2 2 142 3" xfId="13403" xr:uid="{00000000-0005-0000-0000-0000FF180000}"/>
    <cellStyle name="Normal 2 2 143" xfId="4295" xr:uid="{00000000-0005-0000-0000-000000190000}"/>
    <cellStyle name="Normal 2 2 143 2" xfId="4296" xr:uid="{00000000-0005-0000-0000-000001190000}"/>
    <cellStyle name="Normal 2 2 143 2 2" xfId="13404" xr:uid="{00000000-0005-0000-0000-000002190000}"/>
    <cellStyle name="Normal 2 2 143 3" xfId="13405" xr:uid="{00000000-0005-0000-0000-000003190000}"/>
    <cellStyle name="Normal 2 2 144" xfId="4297" xr:uid="{00000000-0005-0000-0000-000004190000}"/>
    <cellStyle name="Normal 2 2 144 2" xfId="4298" xr:uid="{00000000-0005-0000-0000-000005190000}"/>
    <cellStyle name="Normal 2 2 144 2 2" xfId="13406" xr:uid="{00000000-0005-0000-0000-000006190000}"/>
    <cellStyle name="Normal 2 2 144 3" xfId="13407" xr:uid="{00000000-0005-0000-0000-000007190000}"/>
    <cellStyle name="Normal 2 2 145" xfId="4299" xr:uid="{00000000-0005-0000-0000-000008190000}"/>
    <cellStyle name="Normal 2 2 145 2" xfId="4300" xr:uid="{00000000-0005-0000-0000-000009190000}"/>
    <cellStyle name="Normal 2 2 145 2 2" xfId="13408" xr:uid="{00000000-0005-0000-0000-00000A190000}"/>
    <cellStyle name="Normal 2 2 145 3" xfId="13409" xr:uid="{00000000-0005-0000-0000-00000B190000}"/>
    <cellStyle name="Normal 2 2 146" xfId="4301" xr:uid="{00000000-0005-0000-0000-00000C190000}"/>
    <cellStyle name="Normal 2 2 146 2" xfId="4302" xr:uid="{00000000-0005-0000-0000-00000D190000}"/>
    <cellStyle name="Normal 2 2 146 2 2" xfId="13410" xr:uid="{00000000-0005-0000-0000-00000E190000}"/>
    <cellStyle name="Normal 2 2 146 3" xfId="13411" xr:uid="{00000000-0005-0000-0000-00000F190000}"/>
    <cellStyle name="Normal 2 2 147" xfId="4303" xr:uid="{00000000-0005-0000-0000-000010190000}"/>
    <cellStyle name="Normal 2 2 147 2" xfId="4304" xr:uid="{00000000-0005-0000-0000-000011190000}"/>
    <cellStyle name="Normal 2 2 147 2 2" xfId="13412" xr:uid="{00000000-0005-0000-0000-000012190000}"/>
    <cellStyle name="Normal 2 2 147 3" xfId="13413" xr:uid="{00000000-0005-0000-0000-000013190000}"/>
    <cellStyle name="Normal 2 2 148" xfId="4305" xr:uid="{00000000-0005-0000-0000-000014190000}"/>
    <cellStyle name="Normal 2 2 148 2" xfId="4306" xr:uid="{00000000-0005-0000-0000-000015190000}"/>
    <cellStyle name="Normal 2 2 148 2 2" xfId="13414" xr:uid="{00000000-0005-0000-0000-000016190000}"/>
    <cellStyle name="Normal 2 2 148 3" xfId="13415" xr:uid="{00000000-0005-0000-0000-000017190000}"/>
    <cellStyle name="Normal 2 2 149" xfId="4307" xr:uid="{00000000-0005-0000-0000-000018190000}"/>
    <cellStyle name="Normal 2 2 149 2" xfId="4308" xr:uid="{00000000-0005-0000-0000-000019190000}"/>
    <cellStyle name="Normal 2 2 149 2 2" xfId="13416" xr:uid="{00000000-0005-0000-0000-00001A190000}"/>
    <cellStyle name="Normal 2 2 149 3" xfId="13417" xr:uid="{00000000-0005-0000-0000-00001B190000}"/>
    <cellStyle name="Normal 2 2 15" xfId="4309" xr:uid="{00000000-0005-0000-0000-00001C190000}"/>
    <cellStyle name="Normal 2 2 15 2" xfId="4310" xr:uid="{00000000-0005-0000-0000-00001D190000}"/>
    <cellStyle name="Normal 2 2 15 2 2" xfId="13418" xr:uid="{00000000-0005-0000-0000-00001E190000}"/>
    <cellStyle name="Normal 2 2 15 3" xfId="4311" xr:uid="{00000000-0005-0000-0000-00001F190000}"/>
    <cellStyle name="Normal 2 2 15 3 2" xfId="13419" xr:uid="{00000000-0005-0000-0000-000020190000}"/>
    <cellStyle name="Normal 2 2 15 4" xfId="13420" xr:uid="{00000000-0005-0000-0000-000021190000}"/>
    <cellStyle name="Normal 2 2 150" xfId="4312" xr:uid="{00000000-0005-0000-0000-000022190000}"/>
    <cellStyle name="Normal 2 2 150 2" xfId="4313" xr:uid="{00000000-0005-0000-0000-000023190000}"/>
    <cellStyle name="Normal 2 2 150 2 2" xfId="13421" xr:uid="{00000000-0005-0000-0000-000024190000}"/>
    <cellStyle name="Normal 2 2 150 3" xfId="13422" xr:uid="{00000000-0005-0000-0000-000025190000}"/>
    <cellStyle name="Normal 2 2 151" xfId="4314" xr:uid="{00000000-0005-0000-0000-000026190000}"/>
    <cellStyle name="Normal 2 2 151 2" xfId="4315" xr:uid="{00000000-0005-0000-0000-000027190000}"/>
    <cellStyle name="Normal 2 2 151 2 2" xfId="13423" xr:uid="{00000000-0005-0000-0000-000028190000}"/>
    <cellStyle name="Normal 2 2 151 3" xfId="13424" xr:uid="{00000000-0005-0000-0000-000029190000}"/>
    <cellStyle name="Normal 2 2 152" xfId="4316" xr:uid="{00000000-0005-0000-0000-00002A190000}"/>
    <cellStyle name="Normal 2 2 152 2" xfId="4317" xr:uid="{00000000-0005-0000-0000-00002B190000}"/>
    <cellStyle name="Normal 2 2 152 2 2" xfId="13425" xr:uid="{00000000-0005-0000-0000-00002C190000}"/>
    <cellStyle name="Normal 2 2 152 3" xfId="13426" xr:uid="{00000000-0005-0000-0000-00002D190000}"/>
    <cellStyle name="Normal 2 2 153" xfId="4318" xr:uid="{00000000-0005-0000-0000-00002E190000}"/>
    <cellStyle name="Normal 2 2 153 2" xfId="4319" xr:uid="{00000000-0005-0000-0000-00002F190000}"/>
    <cellStyle name="Normal 2 2 153 2 2" xfId="13427" xr:uid="{00000000-0005-0000-0000-000030190000}"/>
    <cellStyle name="Normal 2 2 153 3" xfId="13428" xr:uid="{00000000-0005-0000-0000-000031190000}"/>
    <cellStyle name="Normal 2 2 154" xfId="4320" xr:uid="{00000000-0005-0000-0000-000032190000}"/>
    <cellStyle name="Normal 2 2 154 2" xfId="4321" xr:uid="{00000000-0005-0000-0000-000033190000}"/>
    <cellStyle name="Normal 2 2 154 2 2" xfId="13429" xr:uid="{00000000-0005-0000-0000-000034190000}"/>
    <cellStyle name="Normal 2 2 154 3" xfId="13430" xr:uid="{00000000-0005-0000-0000-000035190000}"/>
    <cellStyle name="Normal 2 2 155" xfId="4322" xr:uid="{00000000-0005-0000-0000-000036190000}"/>
    <cellStyle name="Normal 2 2 155 2" xfId="13431" xr:uid="{00000000-0005-0000-0000-000037190000}"/>
    <cellStyle name="Normal 2 2 16" xfId="4323" xr:uid="{00000000-0005-0000-0000-000038190000}"/>
    <cellStyle name="Normal 2 2 16 2" xfId="4324" xr:uid="{00000000-0005-0000-0000-000039190000}"/>
    <cellStyle name="Normal 2 2 16 2 2" xfId="13432" xr:uid="{00000000-0005-0000-0000-00003A190000}"/>
    <cellStyle name="Normal 2 2 16 3" xfId="4325" xr:uid="{00000000-0005-0000-0000-00003B190000}"/>
    <cellStyle name="Normal 2 2 16 3 2" xfId="13433" xr:uid="{00000000-0005-0000-0000-00003C190000}"/>
    <cellStyle name="Normal 2 2 16 4" xfId="13434" xr:uid="{00000000-0005-0000-0000-00003D190000}"/>
    <cellStyle name="Normal 2 2 17" xfId="4326" xr:uid="{00000000-0005-0000-0000-00003E190000}"/>
    <cellStyle name="Normal 2 2 17 2" xfId="4327" xr:uid="{00000000-0005-0000-0000-00003F190000}"/>
    <cellStyle name="Normal 2 2 17 2 2" xfId="13435" xr:uid="{00000000-0005-0000-0000-000040190000}"/>
    <cellStyle name="Normal 2 2 17 3" xfId="4328" xr:uid="{00000000-0005-0000-0000-000041190000}"/>
    <cellStyle name="Normal 2 2 17 3 2" xfId="13436" xr:uid="{00000000-0005-0000-0000-000042190000}"/>
    <cellStyle name="Normal 2 2 17 4" xfId="13437" xr:uid="{00000000-0005-0000-0000-000043190000}"/>
    <cellStyle name="Normal 2 2 18" xfId="4329" xr:uid="{00000000-0005-0000-0000-000044190000}"/>
    <cellStyle name="Normal 2 2 18 2" xfId="4330" xr:uid="{00000000-0005-0000-0000-000045190000}"/>
    <cellStyle name="Normal 2 2 18 2 2" xfId="13438" xr:uid="{00000000-0005-0000-0000-000046190000}"/>
    <cellStyle name="Normal 2 2 18 3" xfId="4331" xr:uid="{00000000-0005-0000-0000-000047190000}"/>
    <cellStyle name="Normal 2 2 18 3 2" xfId="13439" xr:uid="{00000000-0005-0000-0000-000048190000}"/>
    <cellStyle name="Normal 2 2 18 4" xfId="13440" xr:uid="{00000000-0005-0000-0000-000049190000}"/>
    <cellStyle name="Normal 2 2 19" xfId="4332" xr:uid="{00000000-0005-0000-0000-00004A190000}"/>
    <cellStyle name="Normal 2 2 19 2" xfId="4333" xr:uid="{00000000-0005-0000-0000-00004B190000}"/>
    <cellStyle name="Normal 2 2 19 2 2" xfId="13441" xr:uid="{00000000-0005-0000-0000-00004C190000}"/>
    <cellStyle name="Normal 2 2 19 3" xfId="4334" xr:uid="{00000000-0005-0000-0000-00004D190000}"/>
    <cellStyle name="Normal 2 2 19 3 2" xfId="13442" xr:uid="{00000000-0005-0000-0000-00004E190000}"/>
    <cellStyle name="Normal 2 2 19 4" xfId="13443" xr:uid="{00000000-0005-0000-0000-00004F190000}"/>
    <cellStyle name="Normal 2 2 2" xfId="185" xr:uid="{00000000-0005-0000-0000-000050190000}"/>
    <cellStyle name="Normal 2 2 2 10" xfId="4335" xr:uid="{00000000-0005-0000-0000-000051190000}"/>
    <cellStyle name="Normal 2 2 2 10 2" xfId="4336" xr:uid="{00000000-0005-0000-0000-000052190000}"/>
    <cellStyle name="Normal 2 2 2 10 3" xfId="13444" xr:uid="{00000000-0005-0000-0000-000053190000}"/>
    <cellStyle name="Normal 2 2 2 100" xfId="4337" xr:uid="{00000000-0005-0000-0000-000054190000}"/>
    <cellStyle name="Normal 2 2 2 100 2" xfId="13445" xr:uid="{00000000-0005-0000-0000-000055190000}"/>
    <cellStyle name="Normal 2 2 2 101" xfId="4338" xr:uid="{00000000-0005-0000-0000-000056190000}"/>
    <cellStyle name="Normal 2 2 2 101 2" xfId="13446" xr:uid="{00000000-0005-0000-0000-000057190000}"/>
    <cellStyle name="Normal 2 2 2 102" xfId="4339" xr:uid="{00000000-0005-0000-0000-000058190000}"/>
    <cellStyle name="Normal 2 2 2 102 2" xfId="13447" xr:uid="{00000000-0005-0000-0000-000059190000}"/>
    <cellStyle name="Normal 2 2 2 103" xfId="4340" xr:uid="{00000000-0005-0000-0000-00005A190000}"/>
    <cellStyle name="Normal 2 2 2 103 2" xfId="13448" xr:uid="{00000000-0005-0000-0000-00005B190000}"/>
    <cellStyle name="Normal 2 2 2 104" xfId="4341" xr:uid="{00000000-0005-0000-0000-00005C190000}"/>
    <cellStyle name="Normal 2 2 2 104 2" xfId="13449" xr:uid="{00000000-0005-0000-0000-00005D190000}"/>
    <cellStyle name="Normal 2 2 2 105" xfId="4342" xr:uid="{00000000-0005-0000-0000-00005E190000}"/>
    <cellStyle name="Normal 2 2 2 105 2" xfId="13450" xr:uid="{00000000-0005-0000-0000-00005F190000}"/>
    <cellStyle name="Normal 2 2 2 106" xfId="4343" xr:uid="{00000000-0005-0000-0000-000060190000}"/>
    <cellStyle name="Normal 2 2 2 106 2" xfId="13451" xr:uid="{00000000-0005-0000-0000-000061190000}"/>
    <cellStyle name="Normal 2 2 2 107" xfId="4344" xr:uid="{00000000-0005-0000-0000-000062190000}"/>
    <cellStyle name="Normal 2 2 2 107 2" xfId="13452" xr:uid="{00000000-0005-0000-0000-000063190000}"/>
    <cellStyle name="Normal 2 2 2 108" xfId="4345" xr:uid="{00000000-0005-0000-0000-000064190000}"/>
    <cellStyle name="Normal 2 2 2 108 2" xfId="13453" xr:uid="{00000000-0005-0000-0000-000065190000}"/>
    <cellStyle name="Normal 2 2 2 109" xfId="4346" xr:uid="{00000000-0005-0000-0000-000066190000}"/>
    <cellStyle name="Normal 2 2 2 109 2" xfId="13454" xr:uid="{00000000-0005-0000-0000-000067190000}"/>
    <cellStyle name="Normal 2 2 2 11" xfId="4347" xr:uid="{00000000-0005-0000-0000-000068190000}"/>
    <cellStyle name="Normal 2 2 2 11 2" xfId="13455" xr:uid="{00000000-0005-0000-0000-000069190000}"/>
    <cellStyle name="Normal 2 2 2 11 3" xfId="13456" xr:uid="{00000000-0005-0000-0000-00006A190000}"/>
    <cellStyle name="Normal 2 2 2 11 4" xfId="13457" xr:uid="{00000000-0005-0000-0000-00006B190000}"/>
    <cellStyle name="Normal 2 2 2 110" xfId="4348" xr:uid="{00000000-0005-0000-0000-00006C190000}"/>
    <cellStyle name="Normal 2 2 2 110 2" xfId="13458" xr:uid="{00000000-0005-0000-0000-00006D190000}"/>
    <cellStyle name="Normal 2 2 2 111" xfId="4349" xr:uid="{00000000-0005-0000-0000-00006E190000}"/>
    <cellStyle name="Normal 2 2 2 111 2" xfId="13459" xr:uid="{00000000-0005-0000-0000-00006F190000}"/>
    <cellStyle name="Normal 2 2 2 112" xfId="4350" xr:uid="{00000000-0005-0000-0000-000070190000}"/>
    <cellStyle name="Normal 2 2 2 112 2" xfId="13460" xr:uid="{00000000-0005-0000-0000-000071190000}"/>
    <cellStyle name="Normal 2 2 2 113" xfId="4351" xr:uid="{00000000-0005-0000-0000-000072190000}"/>
    <cellStyle name="Normal 2 2 2 113 2" xfId="13461" xr:uid="{00000000-0005-0000-0000-000073190000}"/>
    <cellStyle name="Normal 2 2 2 114" xfId="4352" xr:uid="{00000000-0005-0000-0000-000074190000}"/>
    <cellStyle name="Normal 2 2 2 114 2" xfId="13462" xr:uid="{00000000-0005-0000-0000-000075190000}"/>
    <cellStyle name="Normal 2 2 2 115" xfId="4353" xr:uid="{00000000-0005-0000-0000-000076190000}"/>
    <cellStyle name="Normal 2 2 2 115 2" xfId="13463" xr:uid="{00000000-0005-0000-0000-000077190000}"/>
    <cellStyle name="Normal 2 2 2 116" xfId="4354" xr:uid="{00000000-0005-0000-0000-000078190000}"/>
    <cellStyle name="Normal 2 2 2 116 2" xfId="13464" xr:uid="{00000000-0005-0000-0000-000079190000}"/>
    <cellStyle name="Normal 2 2 2 117" xfId="4355" xr:uid="{00000000-0005-0000-0000-00007A190000}"/>
    <cellStyle name="Normal 2 2 2 117 2" xfId="13465" xr:uid="{00000000-0005-0000-0000-00007B190000}"/>
    <cellStyle name="Normal 2 2 2 118" xfId="4356" xr:uid="{00000000-0005-0000-0000-00007C190000}"/>
    <cellStyle name="Normal 2 2 2 118 2" xfId="13466" xr:uid="{00000000-0005-0000-0000-00007D190000}"/>
    <cellStyle name="Normal 2 2 2 119" xfId="4357" xr:uid="{00000000-0005-0000-0000-00007E190000}"/>
    <cellStyle name="Normal 2 2 2 119 2" xfId="13467" xr:uid="{00000000-0005-0000-0000-00007F190000}"/>
    <cellStyle name="Normal 2 2 2 12" xfId="4358" xr:uid="{00000000-0005-0000-0000-000080190000}"/>
    <cellStyle name="Normal 2 2 2 12 2" xfId="13468" xr:uid="{00000000-0005-0000-0000-000081190000}"/>
    <cellStyle name="Normal 2 2 2 12 3" xfId="13469" xr:uid="{00000000-0005-0000-0000-000082190000}"/>
    <cellStyle name="Normal 2 2 2 120" xfId="4359" xr:uid="{00000000-0005-0000-0000-000083190000}"/>
    <cellStyle name="Normal 2 2 2 120 2" xfId="13470" xr:uid="{00000000-0005-0000-0000-000084190000}"/>
    <cellStyle name="Normal 2 2 2 121" xfId="4360" xr:uid="{00000000-0005-0000-0000-000085190000}"/>
    <cellStyle name="Normal 2 2 2 121 2" xfId="13471" xr:uid="{00000000-0005-0000-0000-000086190000}"/>
    <cellStyle name="Normal 2 2 2 122" xfId="4361" xr:uid="{00000000-0005-0000-0000-000087190000}"/>
    <cellStyle name="Normal 2 2 2 122 2" xfId="13472" xr:uid="{00000000-0005-0000-0000-000088190000}"/>
    <cellStyle name="Normal 2 2 2 123" xfId="4362" xr:uid="{00000000-0005-0000-0000-000089190000}"/>
    <cellStyle name="Normal 2 2 2 123 2" xfId="13473" xr:uid="{00000000-0005-0000-0000-00008A190000}"/>
    <cellStyle name="Normal 2 2 2 124" xfId="4363" xr:uid="{00000000-0005-0000-0000-00008B190000}"/>
    <cellStyle name="Normal 2 2 2 124 2" xfId="13474" xr:uid="{00000000-0005-0000-0000-00008C190000}"/>
    <cellStyle name="Normal 2 2 2 125" xfId="4364" xr:uid="{00000000-0005-0000-0000-00008D190000}"/>
    <cellStyle name="Normal 2 2 2 125 2" xfId="13475" xr:uid="{00000000-0005-0000-0000-00008E190000}"/>
    <cellStyle name="Normal 2 2 2 126" xfId="4365" xr:uid="{00000000-0005-0000-0000-00008F190000}"/>
    <cellStyle name="Normal 2 2 2 126 2" xfId="13476" xr:uid="{00000000-0005-0000-0000-000090190000}"/>
    <cellStyle name="Normal 2 2 2 127" xfId="4366" xr:uid="{00000000-0005-0000-0000-000091190000}"/>
    <cellStyle name="Normal 2 2 2 127 2" xfId="13477" xr:uid="{00000000-0005-0000-0000-000092190000}"/>
    <cellStyle name="Normal 2 2 2 128" xfId="4367" xr:uid="{00000000-0005-0000-0000-000093190000}"/>
    <cellStyle name="Normal 2 2 2 128 2" xfId="13478" xr:uid="{00000000-0005-0000-0000-000094190000}"/>
    <cellStyle name="Normal 2 2 2 129" xfId="4368" xr:uid="{00000000-0005-0000-0000-000095190000}"/>
    <cellStyle name="Normal 2 2 2 129 2" xfId="13479" xr:uid="{00000000-0005-0000-0000-000096190000}"/>
    <cellStyle name="Normal 2 2 2 13" xfId="4369" xr:uid="{00000000-0005-0000-0000-000097190000}"/>
    <cellStyle name="Normal 2 2 2 13 2" xfId="13480" xr:uid="{00000000-0005-0000-0000-000098190000}"/>
    <cellStyle name="Normal 2 2 2 13 3" xfId="13481" xr:uid="{00000000-0005-0000-0000-000099190000}"/>
    <cellStyle name="Normal 2 2 2 130" xfId="4370" xr:uid="{00000000-0005-0000-0000-00009A190000}"/>
    <cellStyle name="Normal 2 2 2 130 2" xfId="13482" xr:uid="{00000000-0005-0000-0000-00009B190000}"/>
    <cellStyle name="Normal 2 2 2 131" xfId="4371" xr:uid="{00000000-0005-0000-0000-00009C190000}"/>
    <cellStyle name="Normal 2 2 2 131 2" xfId="13483" xr:uid="{00000000-0005-0000-0000-00009D190000}"/>
    <cellStyle name="Normal 2 2 2 132" xfId="4372" xr:uid="{00000000-0005-0000-0000-00009E190000}"/>
    <cellStyle name="Normal 2 2 2 132 2" xfId="13484" xr:uid="{00000000-0005-0000-0000-00009F190000}"/>
    <cellStyle name="Normal 2 2 2 133" xfId="4373" xr:uid="{00000000-0005-0000-0000-0000A0190000}"/>
    <cellStyle name="Normal 2 2 2 133 2" xfId="13485" xr:uid="{00000000-0005-0000-0000-0000A1190000}"/>
    <cellStyle name="Normal 2 2 2 134" xfId="4374" xr:uid="{00000000-0005-0000-0000-0000A2190000}"/>
    <cellStyle name="Normal 2 2 2 134 2" xfId="13486" xr:uid="{00000000-0005-0000-0000-0000A3190000}"/>
    <cellStyle name="Normal 2 2 2 135" xfId="4375" xr:uid="{00000000-0005-0000-0000-0000A4190000}"/>
    <cellStyle name="Normal 2 2 2 135 2" xfId="13487" xr:uid="{00000000-0005-0000-0000-0000A5190000}"/>
    <cellStyle name="Normal 2 2 2 136" xfId="4376" xr:uid="{00000000-0005-0000-0000-0000A6190000}"/>
    <cellStyle name="Normal 2 2 2 136 2" xfId="13488" xr:uid="{00000000-0005-0000-0000-0000A7190000}"/>
    <cellStyle name="Normal 2 2 2 137" xfId="4377" xr:uid="{00000000-0005-0000-0000-0000A8190000}"/>
    <cellStyle name="Normal 2 2 2 137 2" xfId="13489" xr:uid="{00000000-0005-0000-0000-0000A9190000}"/>
    <cellStyle name="Normal 2 2 2 138" xfId="4378" xr:uid="{00000000-0005-0000-0000-0000AA190000}"/>
    <cellStyle name="Normal 2 2 2 138 2" xfId="13490" xr:uid="{00000000-0005-0000-0000-0000AB190000}"/>
    <cellStyle name="Normal 2 2 2 139" xfId="4379" xr:uid="{00000000-0005-0000-0000-0000AC190000}"/>
    <cellStyle name="Normal 2 2 2 139 2" xfId="13491" xr:uid="{00000000-0005-0000-0000-0000AD190000}"/>
    <cellStyle name="Normal 2 2 2 14" xfId="4380" xr:uid="{00000000-0005-0000-0000-0000AE190000}"/>
    <cellStyle name="Normal 2 2 2 14 2" xfId="13492" xr:uid="{00000000-0005-0000-0000-0000AF190000}"/>
    <cellStyle name="Normal 2 2 2 14 3" xfId="13493" xr:uid="{00000000-0005-0000-0000-0000B0190000}"/>
    <cellStyle name="Normal 2 2 2 140" xfId="4381" xr:uid="{00000000-0005-0000-0000-0000B1190000}"/>
    <cellStyle name="Normal 2 2 2 140 2" xfId="13494" xr:uid="{00000000-0005-0000-0000-0000B2190000}"/>
    <cellStyle name="Normal 2 2 2 141" xfId="4382" xr:uid="{00000000-0005-0000-0000-0000B3190000}"/>
    <cellStyle name="Normal 2 2 2 141 2" xfId="13495" xr:uid="{00000000-0005-0000-0000-0000B4190000}"/>
    <cellStyle name="Normal 2 2 2 142" xfId="4383" xr:uid="{00000000-0005-0000-0000-0000B5190000}"/>
    <cellStyle name="Normal 2 2 2 142 2" xfId="13496" xr:uid="{00000000-0005-0000-0000-0000B6190000}"/>
    <cellStyle name="Normal 2 2 2 143" xfId="4384" xr:uid="{00000000-0005-0000-0000-0000B7190000}"/>
    <cellStyle name="Normal 2 2 2 143 2" xfId="13497" xr:uid="{00000000-0005-0000-0000-0000B8190000}"/>
    <cellStyle name="Normal 2 2 2 144" xfId="4385" xr:uid="{00000000-0005-0000-0000-0000B9190000}"/>
    <cellStyle name="Normal 2 2 2 144 2" xfId="13498" xr:uid="{00000000-0005-0000-0000-0000BA190000}"/>
    <cellStyle name="Normal 2 2 2 145" xfId="192" xr:uid="{00000000-0005-0000-0000-0000BB190000}"/>
    <cellStyle name="Normal 2 2 2 146" xfId="4386" xr:uid="{00000000-0005-0000-0000-0000BC190000}"/>
    <cellStyle name="Normal 2 2 2 146 2" xfId="13499" xr:uid="{00000000-0005-0000-0000-0000BD190000}"/>
    <cellStyle name="Normal 2 2 2 147" xfId="4387" xr:uid="{00000000-0005-0000-0000-0000BE190000}"/>
    <cellStyle name="Normal 2 2 2 147 2" xfId="13500" xr:uid="{00000000-0005-0000-0000-0000BF190000}"/>
    <cellStyle name="Normal 2 2 2 148" xfId="4388" xr:uid="{00000000-0005-0000-0000-0000C0190000}"/>
    <cellStyle name="Normal 2 2 2 148 2" xfId="13501" xr:uid="{00000000-0005-0000-0000-0000C1190000}"/>
    <cellStyle name="Normal 2 2 2 149" xfId="4389" xr:uid="{00000000-0005-0000-0000-0000C2190000}"/>
    <cellStyle name="Normal 2 2 2 149 2" xfId="13502" xr:uid="{00000000-0005-0000-0000-0000C3190000}"/>
    <cellStyle name="Normal 2 2 2 15" xfId="4390" xr:uid="{00000000-0005-0000-0000-0000C4190000}"/>
    <cellStyle name="Normal 2 2 2 15 2" xfId="13503" xr:uid="{00000000-0005-0000-0000-0000C5190000}"/>
    <cellStyle name="Normal 2 2 2 15 3" xfId="13504" xr:uid="{00000000-0005-0000-0000-0000C6190000}"/>
    <cellStyle name="Normal 2 2 2 150" xfId="4391" xr:uid="{00000000-0005-0000-0000-0000C7190000}"/>
    <cellStyle name="Normal 2 2 2 150 2" xfId="13505" xr:uid="{00000000-0005-0000-0000-0000C8190000}"/>
    <cellStyle name="Normal 2 2 2 152 2" xfId="16942" xr:uid="{B44A63FC-8FBA-B841-B5B4-DCDE75B6C314}"/>
    <cellStyle name="Normal 2 2 2 16" xfId="4392" xr:uid="{00000000-0005-0000-0000-0000C9190000}"/>
    <cellStyle name="Normal 2 2 2 16 2" xfId="13506" xr:uid="{00000000-0005-0000-0000-0000CA190000}"/>
    <cellStyle name="Normal 2 2 2 16 3" xfId="13507" xr:uid="{00000000-0005-0000-0000-0000CB190000}"/>
    <cellStyle name="Normal 2 2 2 17" xfId="4393" xr:uid="{00000000-0005-0000-0000-0000CC190000}"/>
    <cellStyle name="Normal 2 2 2 17 2" xfId="13508" xr:uid="{00000000-0005-0000-0000-0000CD190000}"/>
    <cellStyle name="Normal 2 2 2 17 3" xfId="13509" xr:uid="{00000000-0005-0000-0000-0000CE190000}"/>
    <cellStyle name="Normal 2 2 2 18" xfId="4394" xr:uid="{00000000-0005-0000-0000-0000CF190000}"/>
    <cellStyle name="Normal 2 2 2 18 2" xfId="13510" xr:uid="{00000000-0005-0000-0000-0000D0190000}"/>
    <cellStyle name="Normal 2 2 2 18 3" xfId="13511" xr:uid="{00000000-0005-0000-0000-0000D1190000}"/>
    <cellStyle name="Normal 2 2 2 19" xfId="4395" xr:uid="{00000000-0005-0000-0000-0000D2190000}"/>
    <cellStyle name="Normal 2 2 2 19 2" xfId="13512" xr:uid="{00000000-0005-0000-0000-0000D3190000}"/>
    <cellStyle name="Normal 2 2 2 19 3" xfId="13513" xr:uid="{00000000-0005-0000-0000-0000D4190000}"/>
    <cellStyle name="Normal 2 2 2 2" xfId="4396" xr:uid="{00000000-0005-0000-0000-0000D5190000}"/>
    <cellStyle name="Normal 2 2 2 2 10" xfId="4397" xr:uid="{00000000-0005-0000-0000-0000D6190000}"/>
    <cellStyle name="Normal 2 2 2 2 10 2" xfId="4398" xr:uid="{00000000-0005-0000-0000-0000D7190000}"/>
    <cellStyle name="Normal 2 2 2 2 10 2 2" xfId="13514" xr:uid="{00000000-0005-0000-0000-0000D8190000}"/>
    <cellStyle name="Normal 2 2 2 2 10 3" xfId="4399" xr:uid="{00000000-0005-0000-0000-0000D9190000}"/>
    <cellStyle name="Normal 2 2 2 2 10 3 2" xfId="13515" xr:uid="{00000000-0005-0000-0000-0000DA190000}"/>
    <cellStyle name="Normal 2 2 2 2 10 4" xfId="13516" xr:uid="{00000000-0005-0000-0000-0000DB190000}"/>
    <cellStyle name="Normal 2 2 2 2 100" xfId="4400" xr:uid="{00000000-0005-0000-0000-0000DC190000}"/>
    <cellStyle name="Normal 2 2 2 2 100 2" xfId="4401" xr:uid="{00000000-0005-0000-0000-0000DD190000}"/>
    <cellStyle name="Normal 2 2 2 2 100 2 2" xfId="13517" xr:uid="{00000000-0005-0000-0000-0000DE190000}"/>
    <cellStyle name="Normal 2 2 2 2 100 3" xfId="13518" xr:uid="{00000000-0005-0000-0000-0000DF190000}"/>
    <cellStyle name="Normal 2 2 2 2 101" xfId="4402" xr:uid="{00000000-0005-0000-0000-0000E0190000}"/>
    <cellStyle name="Normal 2 2 2 2 101 2" xfId="4403" xr:uid="{00000000-0005-0000-0000-0000E1190000}"/>
    <cellStyle name="Normal 2 2 2 2 101 2 2" xfId="13519" xr:uid="{00000000-0005-0000-0000-0000E2190000}"/>
    <cellStyle name="Normal 2 2 2 2 101 3" xfId="13520" xr:uid="{00000000-0005-0000-0000-0000E3190000}"/>
    <cellStyle name="Normal 2 2 2 2 102" xfId="4404" xr:uid="{00000000-0005-0000-0000-0000E4190000}"/>
    <cellStyle name="Normal 2 2 2 2 102 2" xfId="4405" xr:uid="{00000000-0005-0000-0000-0000E5190000}"/>
    <cellStyle name="Normal 2 2 2 2 102 2 2" xfId="13521" xr:uid="{00000000-0005-0000-0000-0000E6190000}"/>
    <cellStyle name="Normal 2 2 2 2 102 3" xfId="13522" xr:uid="{00000000-0005-0000-0000-0000E7190000}"/>
    <cellStyle name="Normal 2 2 2 2 103" xfId="4406" xr:uid="{00000000-0005-0000-0000-0000E8190000}"/>
    <cellStyle name="Normal 2 2 2 2 103 2" xfId="4407" xr:uid="{00000000-0005-0000-0000-0000E9190000}"/>
    <cellStyle name="Normal 2 2 2 2 103 2 2" xfId="13523" xr:uid="{00000000-0005-0000-0000-0000EA190000}"/>
    <cellStyle name="Normal 2 2 2 2 103 3" xfId="13524" xr:uid="{00000000-0005-0000-0000-0000EB190000}"/>
    <cellStyle name="Normal 2 2 2 2 104" xfId="4408" xr:uid="{00000000-0005-0000-0000-0000EC190000}"/>
    <cellStyle name="Normal 2 2 2 2 104 2" xfId="4409" xr:uid="{00000000-0005-0000-0000-0000ED190000}"/>
    <cellStyle name="Normal 2 2 2 2 104 2 2" xfId="13525" xr:uid="{00000000-0005-0000-0000-0000EE190000}"/>
    <cellStyle name="Normal 2 2 2 2 104 3" xfId="13526" xr:uid="{00000000-0005-0000-0000-0000EF190000}"/>
    <cellStyle name="Normal 2 2 2 2 105" xfId="4410" xr:uid="{00000000-0005-0000-0000-0000F0190000}"/>
    <cellStyle name="Normal 2 2 2 2 105 2" xfId="4411" xr:uid="{00000000-0005-0000-0000-0000F1190000}"/>
    <cellStyle name="Normal 2 2 2 2 105 2 2" xfId="13527" xr:uid="{00000000-0005-0000-0000-0000F2190000}"/>
    <cellStyle name="Normal 2 2 2 2 105 3" xfId="13528" xr:uid="{00000000-0005-0000-0000-0000F3190000}"/>
    <cellStyle name="Normal 2 2 2 2 106" xfId="4412" xr:uid="{00000000-0005-0000-0000-0000F4190000}"/>
    <cellStyle name="Normal 2 2 2 2 106 2" xfId="4413" xr:uid="{00000000-0005-0000-0000-0000F5190000}"/>
    <cellStyle name="Normal 2 2 2 2 106 2 2" xfId="13529" xr:uid="{00000000-0005-0000-0000-0000F6190000}"/>
    <cellStyle name="Normal 2 2 2 2 106 3" xfId="13530" xr:uid="{00000000-0005-0000-0000-0000F7190000}"/>
    <cellStyle name="Normal 2 2 2 2 107" xfId="4414" xr:uid="{00000000-0005-0000-0000-0000F8190000}"/>
    <cellStyle name="Normal 2 2 2 2 107 2" xfId="4415" xr:uid="{00000000-0005-0000-0000-0000F9190000}"/>
    <cellStyle name="Normal 2 2 2 2 107 2 2" xfId="13531" xr:uid="{00000000-0005-0000-0000-0000FA190000}"/>
    <cellStyle name="Normal 2 2 2 2 107 3" xfId="13532" xr:uid="{00000000-0005-0000-0000-0000FB190000}"/>
    <cellStyle name="Normal 2 2 2 2 108" xfId="4416" xr:uid="{00000000-0005-0000-0000-0000FC190000}"/>
    <cellStyle name="Normal 2 2 2 2 108 2" xfId="4417" xr:uid="{00000000-0005-0000-0000-0000FD190000}"/>
    <cellStyle name="Normal 2 2 2 2 108 2 2" xfId="13533" xr:uid="{00000000-0005-0000-0000-0000FE190000}"/>
    <cellStyle name="Normal 2 2 2 2 108 3" xfId="13534" xr:uid="{00000000-0005-0000-0000-0000FF190000}"/>
    <cellStyle name="Normal 2 2 2 2 109" xfId="4418" xr:uid="{00000000-0005-0000-0000-0000001A0000}"/>
    <cellStyle name="Normal 2 2 2 2 109 2" xfId="4419" xr:uid="{00000000-0005-0000-0000-0000011A0000}"/>
    <cellStyle name="Normal 2 2 2 2 109 2 2" xfId="13535" xr:uid="{00000000-0005-0000-0000-0000021A0000}"/>
    <cellStyle name="Normal 2 2 2 2 109 3" xfId="13536" xr:uid="{00000000-0005-0000-0000-0000031A0000}"/>
    <cellStyle name="Normal 2 2 2 2 11" xfId="4420" xr:uid="{00000000-0005-0000-0000-0000041A0000}"/>
    <cellStyle name="Normal 2 2 2 2 11 2" xfId="4421" xr:uid="{00000000-0005-0000-0000-0000051A0000}"/>
    <cellStyle name="Normal 2 2 2 2 11 2 2" xfId="13537" xr:uid="{00000000-0005-0000-0000-0000061A0000}"/>
    <cellStyle name="Normal 2 2 2 2 11 3" xfId="4422" xr:uid="{00000000-0005-0000-0000-0000071A0000}"/>
    <cellStyle name="Normal 2 2 2 2 11 3 2" xfId="13538" xr:uid="{00000000-0005-0000-0000-0000081A0000}"/>
    <cellStyle name="Normal 2 2 2 2 11 4" xfId="13539" xr:uid="{00000000-0005-0000-0000-0000091A0000}"/>
    <cellStyle name="Normal 2 2 2 2 110" xfId="4423" xr:uid="{00000000-0005-0000-0000-00000A1A0000}"/>
    <cellStyle name="Normal 2 2 2 2 110 2" xfId="4424" xr:uid="{00000000-0005-0000-0000-00000B1A0000}"/>
    <cellStyle name="Normal 2 2 2 2 110 2 2" xfId="13540" xr:uid="{00000000-0005-0000-0000-00000C1A0000}"/>
    <cellStyle name="Normal 2 2 2 2 110 3" xfId="13541" xr:uid="{00000000-0005-0000-0000-00000D1A0000}"/>
    <cellStyle name="Normal 2 2 2 2 111" xfId="4425" xr:uid="{00000000-0005-0000-0000-00000E1A0000}"/>
    <cellStyle name="Normal 2 2 2 2 111 2" xfId="4426" xr:uid="{00000000-0005-0000-0000-00000F1A0000}"/>
    <cellStyle name="Normal 2 2 2 2 111 2 2" xfId="13542" xr:uid="{00000000-0005-0000-0000-0000101A0000}"/>
    <cellStyle name="Normal 2 2 2 2 111 3" xfId="13543" xr:uid="{00000000-0005-0000-0000-0000111A0000}"/>
    <cellStyle name="Normal 2 2 2 2 112" xfId="4427" xr:uid="{00000000-0005-0000-0000-0000121A0000}"/>
    <cellStyle name="Normal 2 2 2 2 112 2" xfId="4428" xr:uid="{00000000-0005-0000-0000-0000131A0000}"/>
    <cellStyle name="Normal 2 2 2 2 112 2 2" xfId="13544" xr:uid="{00000000-0005-0000-0000-0000141A0000}"/>
    <cellStyle name="Normal 2 2 2 2 112 3" xfId="13545" xr:uid="{00000000-0005-0000-0000-0000151A0000}"/>
    <cellStyle name="Normal 2 2 2 2 113" xfId="4429" xr:uid="{00000000-0005-0000-0000-0000161A0000}"/>
    <cellStyle name="Normal 2 2 2 2 113 2" xfId="4430" xr:uid="{00000000-0005-0000-0000-0000171A0000}"/>
    <cellStyle name="Normal 2 2 2 2 113 2 2" xfId="13546" xr:uid="{00000000-0005-0000-0000-0000181A0000}"/>
    <cellStyle name="Normal 2 2 2 2 113 3" xfId="13547" xr:uid="{00000000-0005-0000-0000-0000191A0000}"/>
    <cellStyle name="Normal 2 2 2 2 114" xfId="4431" xr:uid="{00000000-0005-0000-0000-00001A1A0000}"/>
    <cellStyle name="Normal 2 2 2 2 114 2" xfId="4432" xr:uid="{00000000-0005-0000-0000-00001B1A0000}"/>
    <cellStyle name="Normal 2 2 2 2 114 2 2" xfId="13548" xr:uid="{00000000-0005-0000-0000-00001C1A0000}"/>
    <cellStyle name="Normal 2 2 2 2 114 3" xfId="13549" xr:uid="{00000000-0005-0000-0000-00001D1A0000}"/>
    <cellStyle name="Normal 2 2 2 2 115" xfId="4433" xr:uid="{00000000-0005-0000-0000-00001E1A0000}"/>
    <cellStyle name="Normal 2 2 2 2 115 2" xfId="4434" xr:uid="{00000000-0005-0000-0000-00001F1A0000}"/>
    <cellStyle name="Normal 2 2 2 2 115 2 2" xfId="13550" xr:uid="{00000000-0005-0000-0000-0000201A0000}"/>
    <cellStyle name="Normal 2 2 2 2 115 3" xfId="13551" xr:uid="{00000000-0005-0000-0000-0000211A0000}"/>
    <cellStyle name="Normal 2 2 2 2 116" xfId="4435" xr:uid="{00000000-0005-0000-0000-0000221A0000}"/>
    <cellStyle name="Normal 2 2 2 2 116 2" xfId="4436" xr:uid="{00000000-0005-0000-0000-0000231A0000}"/>
    <cellStyle name="Normal 2 2 2 2 116 2 2" xfId="13552" xr:uid="{00000000-0005-0000-0000-0000241A0000}"/>
    <cellStyle name="Normal 2 2 2 2 116 3" xfId="13553" xr:uid="{00000000-0005-0000-0000-0000251A0000}"/>
    <cellStyle name="Normal 2 2 2 2 117" xfId="4437" xr:uid="{00000000-0005-0000-0000-0000261A0000}"/>
    <cellStyle name="Normal 2 2 2 2 117 2" xfId="4438" xr:uid="{00000000-0005-0000-0000-0000271A0000}"/>
    <cellStyle name="Normal 2 2 2 2 117 2 2" xfId="13554" xr:uid="{00000000-0005-0000-0000-0000281A0000}"/>
    <cellStyle name="Normal 2 2 2 2 117 3" xfId="13555" xr:uid="{00000000-0005-0000-0000-0000291A0000}"/>
    <cellStyle name="Normal 2 2 2 2 118" xfId="4439" xr:uid="{00000000-0005-0000-0000-00002A1A0000}"/>
    <cellStyle name="Normal 2 2 2 2 118 2" xfId="4440" xr:uid="{00000000-0005-0000-0000-00002B1A0000}"/>
    <cellStyle name="Normal 2 2 2 2 118 2 2" xfId="13556" xr:uid="{00000000-0005-0000-0000-00002C1A0000}"/>
    <cellStyle name="Normal 2 2 2 2 118 3" xfId="13557" xr:uid="{00000000-0005-0000-0000-00002D1A0000}"/>
    <cellStyle name="Normal 2 2 2 2 119" xfId="4441" xr:uid="{00000000-0005-0000-0000-00002E1A0000}"/>
    <cellStyle name="Normal 2 2 2 2 119 2" xfId="4442" xr:uid="{00000000-0005-0000-0000-00002F1A0000}"/>
    <cellStyle name="Normal 2 2 2 2 119 2 2" xfId="13558" xr:uid="{00000000-0005-0000-0000-0000301A0000}"/>
    <cellStyle name="Normal 2 2 2 2 119 3" xfId="13559" xr:uid="{00000000-0005-0000-0000-0000311A0000}"/>
    <cellStyle name="Normal 2 2 2 2 12" xfId="4443" xr:uid="{00000000-0005-0000-0000-0000321A0000}"/>
    <cellStyle name="Normal 2 2 2 2 12 2" xfId="4444" xr:uid="{00000000-0005-0000-0000-0000331A0000}"/>
    <cellStyle name="Normal 2 2 2 2 12 2 2" xfId="13560" xr:uid="{00000000-0005-0000-0000-0000341A0000}"/>
    <cellStyle name="Normal 2 2 2 2 12 3" xfId="4445" xr:uid="{00000000-0005-0000-0000-0000351A0000}"/>
    <cellStyle name="Normal 2 2 2 2 12 3 2" xfId="13561" xr:uid="{00000000-0005-0000-0000-0000361A0000}"/>
    <cellStyle name="Normal 2 2 2 2 12 4" xfId="13562" xr:uid="{00000000-0005-0000-0000-0000371A0000}"/>
    <cellStyle name="Normal 2 2 2 2 120" xfId="4446" xr:uid="{00000000-0005-0000-0000-0000381A0000}"/>
    <cellStyle name="Normal 2 2 2 2 120 2" xfId="4447" xr:uid="{00000000-0005-0000-0000-0000391A0000}"/>
    <cellStyle name="Normal 2 2 2 2 120 2 2" xfId="13563" xr:uid="{00000000-0005-0000-0000-00003A1A0000}"/>
    <cellStyle name="Normal 2 2 2 2 120 3" xfId="13564" xr:uid="{00000000-0005-0000-0000-00003B1A0000}"/>
    <cellStyle name="Normal 2 2 2 2 121" xfId="4448" xr:uid="{00000000-0005-0000-0000-00003C1A0000}"/>
    <cellStyle name="Normal 2 2 2 2 121 2" xfId="4449" xr:uid="{00000000-0005-0000-0000-00003D1A0000}"/>
    <cellStyle name="Normal 2 2 2 2 121 2 2" xfId="13565" xr:uid="{00000000-0005-0000-0000-00003E1A0000}"/>
    <cellStyle name="Normal 2 2 2 2 121 3" xfId="13566" xr:uid="{00000000-0005-0000-0000-00003F1A0000}"/>
    <cellStyle name="Normal 2 2 2 2 122" xfId="4450" xr:uid="{00000000-0005-0000-0000-0000401A0000}"/>
    <cellStyle name="Normal 2 2 2 2 122 2" xfId="4451" xr:uid="{00000000-0005-0000-0000-0000411A0000}"/>
    <cellStyle name="Normal 2 2 2 2 122 2 2" xfId="13567" xr:uid="{00000000-0005-0000-0000-0000421A0000}"/>
    <cellStyle name="Normal 2 2 2 2 122 3" xfId="13568" xr:uid="{00000000-0005-0000-0000-0000431A0000}"/>
    <cellStyle name="Normal 2 2 2 2 123" xfId="4452" xr:uid="{00000000-0005-0000-0000-0000441A0000}"/>
    <cellStyle name="Normal 2 2 2 2 123 2" xfId="4453" xr:uid="{00000000-0005-0000-0000-0000451A0000}"/>
    <cellStyle name="Normal 2 2 2 2 123 2 2" xfId="13569" xr:uid="{00000000-0005-0000-0000-0000461A0000}"/>
    <cellStyle name="Normal 2 2 2 2 123 3" xfId="13570" xr:uid="{00000000-0005-0000-0000-0000471A0000}"/>
    <cellStyle name="Normal 2 2 2 2 124" xfId="4454" xr:uid="{00000000-0005-0000-0000-0000481A0000}"/>
    <cellStyle name="Normal 2 2 2 2 124 2" xfId="4455" xr:uid="{00000000-0005-0000-0000-0000491A0000}"/>
    <cellStyle name="Normal 2 2 2 2 124 2 2" xfId="13571" xr:uid="{00000000-0005-0000-0000-00004A1A0000}"/>
    <cellStyle name="Normal 2 2 2 2 124 3" xfId="13572" xr:uid="{00000000-0005-0000-0000-00004B1A0000}"/>
    <cellStyle name="Normal 2 2 2 2 125" xfId="4456" xr:uid="{00000000-0005-0000-0000-00004C1A0000}"/>
    <cellStyle name="Normal 2 2 2 2 125 2" xfId="4457" xr:uid="{00000000-0005-0000-0000-00004D1A0000}"/>
    <cellStyle name="Normal 2 2 2 2 125 2 2" xfId="13573" xr:uid="{00000000-0005-0000-0000-00004E1A0000}"/>
    <cellStyle name="Normal 2 2 2 2 125 3" xfId="13574" xr:uid="{00000000-0005-0000-0000-00004F1A0000}"/>
    <cellStyle name="Normal 2 2 2 2 126" xfId="4458" xr:uid="{00000000-0005-0000-0000-0000501A0000}"/>
    <cellStyle name="Normal 2 2 2 2 126 2" xfId="4459" xr:uid="{00000000-0005-0000-0000-0000511A0000}"/>
    <cellStyle name="Normal 2 2 2 2 126 2 2" xfId="13575" xr:uid="{00000000-0005-0000-0000-0000521A0000}"/>
    <cellStyle name="Normal 2 2 2 2 126 3" xfId="13576" xr:uid="{00000000-0005-0000-0000-0000531A0000}"/>
    <cellStyle name="Normal 2 2 2 2 127" xfId="4460" xr:uid="{00000000-0005-0000-0000-0000541A0000}"/>
    <cellStyle name="Normal 2 2 2 2 127 2" xfId="4461" xr:uid="{00000000-0005-0000-0000-0000551A0000}"/>
    <cellStyle name="Normal 2 2 2 2 127 2 2" xfId="13577" xr:uid="{00000000-0005-0000-0000-0000561A0000}"/>
    <cellStyle name="Normal 2 2 2 2 127 3" xfId="13578" xr:uid="{00000000-0005-0000-0000-0000571A0000}"/>
    <cellStyle name="Normal 2 2 2 2 128" xfId="4462" xr:uid="{00000000-0005-0000-0000-0000581A0000}"/>
    <cellStyle name="Normal 2 2 2 2 128 2" xfId="4463" xr:uid="{00000000-0005-0000-0000-0000591A0000}"/>
    <cellStyle name="Normal 2 2 2 2 128 2 2" xfId="13579" xr:uid="{00000000-0005-0000-0000-00005A1A0000}"/>
    <cellStyle name="Normal 2 2 2 2 128 3" xfId="13580" xr:uid="{00000000-0005-0000-0000-00005B1A0000}"/>
    <cellStyle name="Normal 2 2 2 2 129" xfId="4464" xr:uid="{00000000-0005-0000-0000-00005C1A0000}"/>
    <cellStyle name="Normal 2 2 2 2 129 2" xfId="4465" xr:uid="{00000000-0005-0000-0000-00005D1A0000}"/>
    <cellStyle name="Normal 2 2 2 2 129 2 2" xfId="13581" xr:uid="{00000000-0005-0000-0000-00005E1A0000}"/>
    <cellStyle name="Normal 2 2 2 2 129 3" xfId="13582" xr:uid="{00000000-0005-0000-0000-00005F1A0000}"/>
    <cellStyle name="Normal 2 2 2 2 13" xfId="4466" xr:uid="{00000000-0005-0000-0000-0000601A0000}"/>
    <cellStyle name="Normal 2 2 2 2 13 2" xfId="4467" xr:uid="{00000000-0005-0000-0000-0000611A0000}"/>
    <cellStyle name="Normal 2 2 2 2 13 2 2" xfId="13583" xr:uid="{00000000-0005-0000-0000-0000621A0000}"/>
    <cellStyle name="Normal 2 2 2 2 13 3" xfId="4468" xr:uid="{00000000-0005-0000-0000-0000631A0000}"/>
    <cellStyle name="Normal 2 2 2 2 13 3 2" xfId="13584" xr:uid="{00000000-0005-0000-0000-0000641A0000}"/>
    <cellStyle name="Normal 2 2 2 2 13 4" xfId="13585" xr:uid="{00000000-0005-0000-0000-0000651A0000}"/>
    <cellStyle name="Normal 2 2 2 2 130" xfId="4469" xr:uid="{00000000-0005-0000-0000-0000661A0000}"/>
    <cellStyle name="Normal 2 2 2 2 130 2" xfId="4470" xr:uid="{00000000-0005-0000-0000-0000671A0000}"/>
    <cellStyle name="Normal 2 2 2 2 130 2 2" xfId="13586" xr:uid="{00000000-0005-0000-0000-0000681A0000}"/>
    <cellStyle name="Normal 2 2 2 2 130 3" xfId="13587" xr:uid="{00000000-0005-0000-0000-0000691A0000}"/>
    <cellStyle name="Normal 2 2 2 2 131" xfId="4471" xr:uid="{00000000-0005-0000-0000-00006A1A0000}"/>
    <cellStyle name="Normal 2 2 2 2 131 2" xfId="4472" xr:uid="{00000000-0005-0000-0000-00006B1A0000}"/>
    <cellStyle name="Normal 2 2 2 2 131 2 2" xfId="13588" xr:uid="{00000000-0005-0000-0000-00006C1A0000}"/>
    <cellStyle name="Normal 2 2 2 2 131 3" xfId="13589" xr:uid="{00000000-0005-0000-0000-00006D1A0000}"/>
    <cellStyle name="Normal 2 2 2 2 132" xfId="4473" xr:uid="{00000000-0005-0000-0000-00006E1A0000}"/>
    <cellStyle name="Normal 2 2 2 2 132 2" xfId="4474" xr:uid="{00000000-0005-0000-0000-00006F1A0000}"/>
    <cellStyle name="Normal 2 2 2 2 132 2 2" xfId="13590" xr:uid="{00000000-0005-0000-0000-0000701A0000}"/>
    <cellStyle name="Normal 2 2 2 2 132 3" xfId="13591" xr:uid="{00000000-0005-0000-0000-0000711A0000}"/>
    <cellStyle name="Normal 2 2 2 2 133" xfId="4475" xr:uid="{00000000-0005-0000-0000-0000721A0000}"/>
    <cellStyle name="Normal 2 2 2 2 133 2" xfId="4476" xr:uid="{00000000-0005-0000-0000-0000731A0000}"/>
    <cellStyle name="Normal 2 2 2 2 133 2 2" xfId="13592" xr:uid="{00000000-0005-0000-0000-0000741A0000}"/>
    <cellStyle name="Normal 2 2 2 2 133 3" xfId="13593" xr:uid="{00000000-0005-0000-0000-0000751A0000}"/>
    <cellStyle name="Normal 2 2 2 2 134" xfId="4477" xr:uid="{00000000-0005-0000-0000-0000761A0000}"/>
    <cellStyle name="Normal 2 2 2 2 134 2" xfId="4478" xr:uid="{00000000-0005-0000-0000-0000771A0000}"/>
    <cellStyle name="Normal 2 2 2 2 134 2 2" xfId="13594" xr:uid="{00000000-0005-0000-0000-0000781A0000}"/>
    <cellStyle name="Normal 2 2 2 2 134 3" xfId="13595" xr:uid="{00000000-0005-0000-0000-0000791A0000}"/>
    <cellStyle name="Normal 2 2 2 2 135" xfId="4479" xr:uid="{00000000-0005-0000-0000-00007A1A0000}"/>
    <cellStyle name="Normal 2 2 2 2 135 2" xfId="4480" xr:uid="{00000000-0005-0000-0000-00007B1A0000}"/>
    <cellStyle name="Normal 2 2 2 2 135 2 2" xfId="13596" xr:uid="{00000000-0005-0000-0000-00007C1A0000}"/>
    <cellStyle name="Normal 2 2 2 2 135 3" xfId="13597" xr:uid="{00000000-0005-0000-0000-00007D1A0000}"/>
    <cellStyle name="Normal 2 2 2 2 136" xfId="4481" xr:uid="{00000000-0005-0000-0000-00007E1A0000}"/>
    <cellStyle name="Normal 2 2 2 2 136 2" xfId="4482" xr:uid="{00000000-0005-0000-0000-00007F1A0000}"/>
    <cellStyle name="Normal 2 2 2 2 136 2 2" xfId="13598" xr:uid="{00000000-0005-0000-0000-0000801A0000}"/>
    <cellStyle name="Normal 2 2 2 2 136 3" xfId="13599" xr:uid="{00000000-0005-0000-0000-0000811A0000}"/>
    <cellStyle name="Normal 2 2 2 2 137" xfId="4483" xr:uid="{00000000-0005-0000-0000-0000821A0000}"/>
    <cellStyle name="Normal 2 2 2 2 137 2" xfId="4484" xr:uid="{00000000-0005-0000-0000-0000831A0000}"/>
    <cellStyle name="Normal 2 2 2 2 137 2 2" xfId="13600" xr:uid="{00000000-0005-0000-0000-0000841A0000}"/>
    <cellStyle name="Normal 2 2 2 2 137 3" xfId="13601" xr:uid="{00000000-0005-0000-0000-0000851A0000}"/>
    <cellStyle name="Normal 2 2 2 2 138" xfId="4485" xr:uid="{00000000-0005-0000-0000-0000861A0000}"/>
    <cellStyle name="Normal 2 2 2 2 138 2" xfId="4486" xr:uid="{00000000-0005-0000-0000-0000871A0000}"/>
    <cellStyle name="Normal 2 2 2 2 138 2 2" xfId="13602" xr:uid="{00000000-0005-0000-0000-0000881A0000}"/>
    <cellStyle name="Normal 2 2 2 2 138 3" xfId="13603" xr:uid="{00000000-0005-0000-0000-0000891A0000}"/>
    <cellStyle name="Normal 2 2 2 2 139" xfId="4487" xr:uid="{00000000-0005-0000-0000-00008A1A0000}"/>
    <cellStyle name="Normal 2 2 2 2 139 2" xfId="4488" xr:uid="{00000000-0005-0000-0000-00008B1A0000}"/>
    <cellStyle name="Normal 2 2 2 2 139 2 2" xfId="13604" xr:uid="{00000000-0005-0000-0000-00008C1A0000}"/>
    <cellStyle name="Normal 2 2 2 2 139 3" xfId="13605" xr:uid="{00000000-0005-0000-0000-00008D1A0000}"/>
    <cellStyle name="Normal 2 2 2 2 14" xfId="4489" xr:uid="{00000000-0005-0000-0000-00008E1A0000}"/>
    <cellStyle name="Normal 2 2 2 2 14 2" xfId="4490" xr:uid="{00000000-0005-0000-0000-00008F1A0000}"/>
    <cellStyle name="Normal 2 2 2 2 14 2 2" xfId="13606" xr:uid="{00000000-0005-0000-0000-0000901A0000}"/>
    <cellStyle name="Normal 2 2 2 2 14 3" xfId="4491" xr:uid="{00000000-0005-0000-0000-0000911A0000}"/>
    <cellStyle name="Normal 2 2 2 2 14 3 2" xfId="13607" xr:uid="{00000000-0005-0000-0000-0000921A0000}"/>
    <cellStyle name="Normal 2 2 2 2 14 4" xfId="13608" xr:uid="{00000000-0005-0000-0000-0000931A0000}"/>
    <cellStyle name="Normal 2 2 2 2 140" xfId="4492" xr:uid="{00000000-0005-0000-0000-0000941A0000}"/>
    <cellStyle name="Normal 2 2 2 2 140 2" xfId="4493" xr:uid="{00000000-0005-0000-0000-0000951A0000}"/>
    <cellStyle name="Normal 2 2 2 2 140 2 2" xfId="13609" xr:uid="{00000000-0005-0000-0000-0000961A0000}"/>
    <cellStyle name="Normal 2 2 2 2 140 3" xfId="13610" xr:uid="{00000000-0005-0000-0000-0000971A0000}"/>
    <cellStyle name="Normal 2 2 2 2 141" xfId="4494" xr:uid="{00000000-0005-0000-0000-0000981A0000}"/>
    <cellStyle name="Normal 2 2 2 2 141 2" xfId="4495" xr:uid="{00000000-0005-0000-0000-0000991A0000}"/>
    <cellStyle name="Normal 2 2 2 2 141 2 2" xfId="13611" xr:uid="{00000000-0005-0000-0000-00009A1A0000}"/>
    <cellStyle name="Normal 2 2 2 2 141 3" xfId="13612" xr:uid="{00000000-0005-0000-0000-00009B1A0000}"/>
    <cellStyle name="Normal 2 2 2 2 142" xfId="4496" xr:uid="{00000000-0005-0000-0000-00009C1A0000}"/>
    <cellStyle name="Normal 2 2 2 2 142 2" xfId="4497" xr:uid="{00000000-0005-0000-0000-00009D1A0000}"/>
    <cellStyle name="Normal 2 2 2 2 142 2 2" xfId="13613" xr:uid="{00000000-0005-0000-0000-00009E1A0000}"/>
    <cellStyle name="Normal 2 2 2 2 142 3" xfId="13614" xr:uid="{00000000-0005-0000-0000-00009F1A0000}"/>
    <cellStyle name="Normal 2 2 2 2 143" xfId="4498" xr:uid="{00000000-0005-0000-0000-0000A01A0000}"/>
    <cellStyle name="Normal 2 2 2 2 143 2" xfId="4499" xr:uid="{00000000-0005-0000-0000-0000A11A0000}"/>
    <cellStyle name="Normal 2 2 2 2 143 2 2" xfId="13615" xr:uid="{00000000-0005-0000-0000-0000A21A0000}"/>
    <cellStyle name="Normal 2 2 2 2 143 3" xfId="13616" xr:uid="{00000000-0005-0000-0000-0000A31A0000}"/>
    <cellStyle name="Normal 2 2 2 2 144" xfId="4500" xr:uid="{00000000-0005-0000-0000-0000A41A0000}"/>
    <cellStyle name="Normal 2 2 2 2 144 2" xfId="13617" xr:uid="{00000000-0005-0000-0000-0000A51A0000}"/>
    <cellStyle name="Normal 2 2 2 2 145" xfId="13618" xr:uid="{00000000-0005-0000-0000-0000A61A0000}"/>
    <cellStyle name="Normal 2 2 2 2 15" xfId="4501" xr:uid="{00000000-0005-0000-0000-0000A71A0000}"/>
    <cellStyle name="Normal 2 2 2 2 15 2" xfId="4502" xr:uid="{00000000-0005-0000-0000-0000A81A0000}"/>
    <cellStyle name="Normal 2 2 2 2 15 2 2" xfId="13619" xr:uid="{00000000-0005-0000-0000-0000A91A0000}"/>
    <cellStyle name="Normal 2 2 2 2 15 3" xfId="4503" xr:uid="{00000000-0005-0000-0000-0000AA1A0000}"/>
    <cellStyle name="Normal 2 2 2 2 15 3 2" xfId="13620" xr:uid="{00000000-0005-0000-0000-0000AB1A0000}"/>
    <cellStyle name="Normal 2 2 2 2 15 4" xfId="13621" xr:uid="{00000000-0005-0000-0000-0000AC1A0000}"/>
    <cellStyle name="Normal 2 2 2 2 16" xfId="4504" xr:uid="{00000000-0005-0000-0000-0000AD1A0000}"/>
    <cellStyle name="Normal 2 2 2 2 16 2" xfId="4505" xr:uid="{00000000-0005-0000-0000-0000AE1A0000}"/>
    <cellStyle name="Normal 2 2 2 2 16 2 2" xfId="13622" xr:uid="{00000000-0005-0000-0000-0000AF1A0000}"/>
    <cellStyle name="Normal 2 2 2 2 16 3" xfId="4506" xr:uid="{00000000-0005-0000-0000-0000B01A0000}"/>
    <cellStyle name="Normal 2 2 2 2 16 3 2" xfId="13623" xr:uid="{00000000-0005-0000-0000-0000B11A0000}"/>
    <cellStyle name="Normal 2 2 2 2 16 4" xfId="13624" xr:uid="{00000000-0005-0000-0000-0000B21A0000}"/>
    <cellStyle name="Normal 2 2 2 2 17" xfId="4507" xr:uid="{00000000-0005-0000-0000-0000B31A0000}"/>
    <cellStyle name="Normal 2 2 2 2 17 2" xfId="4508" xr:uid="{00000000-0005-0000-0000-0000B41A0000}"/>
    <cellStyle name="Normal 2 2 2 2 17 2 2" xfId="13625" xr:uid="{00000000-0005-0000-0000-0000B51A0000}"/>
    <cellStyle name="Normal 2 2 2 2 17 3" xfId="4509" xr:uid="{00000000-0005-0000-0000-0000B61A0000}"/>
    <cellStyle name="Normal 2 2 2 2 17 3 2" xfId="13626" xr:uid="{00000000-0005-0000-0000-0000B71A0000}"/>
    <cellStyle name="Normal 2 2 2 2 17 4" xfId="13627" xr:uid="{00000000-0005-0000-0000-0000B81A0000}"/>
    <cellStyle name="Normal 2 2 2 2 18" xfId="4510" xr:uid="{00000000-0005-0000-0000-0000B91A0000}"/>
    <cellStyle name="Normal 2 2 2 2 18 2" xfId="4511" xr:uid="{00000000-0005-0000-0000-0000BA1A0000}"/>
    <cellStyle name="Normal 2 2 2 2 18 2 2" xfId="13628" xr:uid="{00000000-0005-0000-0000-0000BB1A0000}"/>
    <cellStyle name="Normal 2 2 2 2 18 3" xfId="4512" xr:uid="{00000000-0005-0000-0000-0000BC1A0000}"/>
    <cellStyle name="Normal 2 2 2 2 18 3 2" xfId="13629" xr:uid="{00000000-0005-0000-0000-0000BD1A0000}"/>
    <cellStyle name="Normal 2 2 2 2 18 4" xfId="13630" xr:uid="{00000000-0005-0000-0000-0000BE1A0000}"/>
    <cellStyle name="Normal 2 2 2 2 19" xfId="4513" xr:uid="{00000000-0005-0000-0000-0000BF1A0000}"/>
    <cellStyle name="Normal 2 2 2 2 19 2" xfId="4514" xr:uid="{00000000-0005-0000-0000-0000C01A0000}"/>
    <cellStyle name="Normal 2 2 2 2 19 2 2" xfId="13631" xr:uid="{00000000-0005-0000-0000-0000C11A0000}"/>
    <cellStyle name="Normal 2 2 2 2 19 3" xfId="4515" xr:uid="{00000000-0005-0000-0000-0000C21A0000}"/>
    <cellStyle name="Normal 2 2 2 2 19 3 2" xfId="13632" xr:uid="{00000000-0005-0000-0000-0000C31A0000}"/>
    <cellStyle name="Normal 2 2 2 2 19 4" xfId="13633" xr:uid="{00000000-0005-0000-0000-0000C41A0000}"/>
    <cellStyle name="Normal 2 2 2 2 2" xfId="4516" xr:uid="{00000000-0005-0000-0000-0000C51A0000}"/>
    <cellStyle name="Normal 2 2 2 2 2 2" xfId="4517" xr:uid="{00000000-0005-0000-0000-0000C61A0000}"/>
    <cellStyle name="Normal 2 2 2 2 2 2 2" xfId="4518" xr:uid="{00000000-0005-0000-0000-0000C71A0000}"/>
    <cellStyle name="Normal 2 2 2 2 2 2 2 2" xfId="13634" xr:uid="{00000000-0005-0000-0000-0000C81A0000}"/>
    <cellStyle name="Normal 2 2 2 2 2 2 3" xfId="13635" xr:uid="{00000000-0005-0000-0000-0000C91A0000}"/>
    <cellStyle name="Normal 2 2 2 2 2 3" xfId="4519" xr:uid="{00000000-0005-0000-0000-0000CA1A0000}"/>
    <cellStyle name="Normal 2 2 2 2 2 3 2" xfId="4520" xr:uid="{00000000-0005-0000-0000-0000CB1A0000}"/>
    <cellStyle name="Normal 2 2 2 2 2 3 2 2" xfId="13636" xr:uid="{00000000-0005-0000-0000-0000CC1A0000}"/>
    <cellStyle name="Normal 2 2 2 2 2 3 3" xfId="13637" xr:uid="{00000000-0005-0000-0000-0000CD1A0000}"/>
    <cellStyle name="Normal 2 2 2 2 2 4" xfId="4521" xr:uid="{00000000-0005-0000-0000-0000CE1A0000}"/>
    <cellStyle name="Normal 2 2 2 2 2 4 2" xfId="13638" xr:uid="{00000000-0005-0000-0000-0000CF1A0000}"/>
    <cellStyle name="Normal 2 2 2 2 2 5" xfId="13639" xr:uid="{00000000-0005-0000-0000-0000D01A0000}"/>
    <cellStyle name="Normal 2 2 2 2 20" xfId="4522" xr:uid="{00000000-0005-0000-0000-0000D11A0000}"/>
    <cellStyle name="Normal 2 2 2 2 20 2" xfId="4523" xr:uid="{00000000-0005-0000-0000-0000D21A0000}"/>
    <cellStyle name="Normal 2 2 2 2 20 2 2" xfId="13640" xr:uid="{00000000-0005-0000-0000-0000D31A0000}"/>
    <cellStyle name="Normal 2 2 2 2 20 3" xfId="4524" xr:uid="{00000000-0005-0000-0000-0000D41A0000}"/>
    <cellStyle name="Normal 2 2 2 2 20 3 2" xfId="13641" xr:uid="{00000000-0005-0000-0000-0000D51A0000}"/>
    <cellStyle name="Normal 2 2 2 2 20 4" xfId="13642" xr:uid="{00000000-0005-0000-0000-0000D61A0000}"/>
    <cellStyle name="Normal 2 2 2 2 21" xfId="4525" xr:uid="{00000000-0005-0000-0000-0000D71A0000}"/>
    <cellStyle name="Normal 2 2 2 2 21 2" xfId="4526" xr:uid="{00000000-0005-0000-0000-0000D81A0000}"/>
    <cellStyle name="Normal 2 2 2 2 21 2 2" xfId="13643" xr:uid="{00000000-0005-0000-0000-0000D91A0000}"/>
    <cellStyle name="Normal 2 2 2 2 21 3" xfId="4527" xr:uid="{00000000-0005-0000-0000-0000DA1A0000}"/>
    <cellStyle name="Normal 2 2 2 2 21 3 2" xfId="13644" xr:uid="{00000000-0005-0000-0000-0000DB1A0000}"/>
    <cellStyle name="Normal 2 2 2 2 21 4" xfId="13645" xr:uid="{00000000-0005-0000-0000-0000DC1A0000}"/>
    <cellStyle name="Normal 2 2 2 2 22" xfId="4528" xr:uid="{00000000-0005-0000-0000-0000DD1A0000}"/>
    <cellStyle name="Normal 2 2 2 2 22 2" xfId="4529" xr:uid="{00000000-0005-0000-0000-0000DE1A0000}"/>
    <cellStyle name="Normal 2 2 2 2 22 2 2" xfId="13646" xr:uid="{00000000-0005-0000-0000-0000DF1A0000}"/>
    <cellStyle name="Normal 2 2 2 2 22 3" xfId="4530" xr:uid="{00000000-0005-0000-0000-0000E01A0000}"/>
    <cellStyle name="Normal 2 2 2 2 22 3 2" xfId="13647" xr:uid="{00000000-0005-0000-0000-0000E11A0000}"/>
    <cellStyle name="Normal 2 2 2 2 22 4" xfId="13648" xr:uid="{00000000-0005-0000-0000-0000E21A0000}"/>
    <cellStyle name="Normal 2 2 2 2 23" xfId="4531" xr:uid="{00000000-0005-0000-0000-0000E31A0000}"/>
    <cellStyle name="Normal 2 2 2 2 23 2" xfId="4532" xr:uid="{00000000-0005-0000-0000-0000E41A0000}"/>
    <cellStyle name="Normal 2 2 2 2 23 2 2" xfId="13649" xr:uid="{00000000-0005-0000-0000-0000E51A0000}"/>
    <cellStyle name="Normal 2 2 2 2 23 3" xfId="4533" xr:uid="{00000000-0005-0000-0000-0000E61A0000}"/>
    <cellStyle name="Normal 2 2 2 2 23 3 2" xfId="13650" xr:uid="{00000000-0005-0000-0000-0000E71A0000}"/>
    <cellStyle name="Normal 2 2 2 2 23 4" xfId="13651" xr:uid="{00000000-0005-0000-0000-0000E81A0000}"/>
    <cellStyle name="Normal 2 2 2 2 24" xfId="4534" xr:uid="{00000000-0005-0000-0000-0000E91A0000}"/>
    <cellStyle name="Normal 2 2 2 2 24 2" xfId="4535" xr:uid="{00000000-0005-0000-0000-0000EA1A0000}"/>
    <cellStyle name="Normal 2 2 2 2 24 2 2" xfId="13652" xr:uid="{00000000-0005-0000-0000-0000EB1A0000}"/>
    <cellStyle name="Normal 2 2 2 2 24 3" xfId="4536" xr:uid="{00000000-0005-0000-0000-0000EC1A0000}"/>
    <cellStyle name="Normal 2 2 2 2 24 3 2" xfId="13653" xr:uid="{00000000-0005-0000-0000-0000ED1A0000}"/>
    <cellStyle name="Normal 2 2 2 2 24 4" xfId="13654" xr:uid="{00000000-0005-0000-0000-0000EE1A0000}"/>
    <cellStyle name="Normal 2 2 2 2 25" xfId="4537" xr:uid="{00000000-0005-0000-0000-0000EF1A0000}"/>
    <cellStyle name="Normal 2 2 2 2 25 2" xfId="4538" xr:uid="{00000000-0005-0000-0000-0000F01A0000}"/>
    <cellStyle name="Normal 2 2 2 2 25 2 2" xfId="13655" xr:uid="{00000000-0005-0000-0000-0000F11A0000}"/>
    <cellStyle name="Normal 2 2 2 2 25 3" xfId="4539" xr:uid="{00000000-0005-0000-0000-0000F21A0000}"/>
    <cellStyle name="Normal 2 2 2 2 25 3 2" xfId="13656" xr:uid="{00000000-0005-0000-0000-0000F31A0000}"/>
    <cellStyle name="Normal 2 2 2 2 25 4" xfId="13657" xr:uid="{00000000-0005-0000-0000-0000F41A0000}"/>
    <cellStyle name="Normal 2 2 2 2 26" xfId="4540" xr:uid="{00000000-0005-0000-0000-0000F51A0000}"/>
    <cellStyle name="Normal 2 2 2 2 26 2" xfId="4541" xr:uid="{00000000-0005-0000-0000-0000F61A0000}"/>
    <cellStyle name="Normal 2 2 2 2 26 2 2" xfId="13658" xr:uid="{00000000-0005-0000-0000-0000F71A0000}"/>
    <cellStyle name="Normal 2 2 2 2 26 3" xfId="4542" xr:uid="{00000000-0005-0000-0000-0000F81A0000}"/>
    <cellStyle name="Normal 2 2 2 2 26 3 2" xfId="13659" xr:uid="{00000000-0005-0000-0000-0000F91A0000}"/>
    <cellStyle name="Normal 2 2 2 2 26 4" xfId="13660" xr:uid="{00000000-0005-0000-0000-0000FA1A0000}"/>
    <cellStyle name="Normal 2 2 2 2 27" xfId="4543" xr:uid="{00000000-0005-0000-0000-0000FB1A0000}"/>
    <cellStyle name="Normal 2 2 2 2 27 2" xfId="4544" xr:uid="{00000000-0005-0000-0000-0000FC1A0000}"/>
    <cellStyle name="Normal 2 2 2 2 27 2 2" xfId="13661" xr:uid="{00000000-0005-0000-0000-0000FD1A0000}"/>
    <cellStyle name="Normal 2 2 2 2 27 3" xfId="4545" xr:uid="{00000000-0005-0000-0000-0000FE1A0000}"/>
    <cellStyle name="Normal 2 2 2 2 27 3 2" xfId="13662" xr:uid="{00000000-0005-0000-0000-0000FF1A0000}"/>
    <cellStyle name="Normal 2 2 2 2 27 4" xfId="13663" xr:uid="{00000000-0005-0000-0000-0000001B0000}"/>
    <cellStyle name="Normal 2 2 2 2 28" xfId="4546" xr:uid="{00000000-0005-0000-0000-0000011B0000}"/>
    <cellStyle name="Normal 2 2 2 2 28 2" xfId="4547" xr:uid="{00000000-0005-0000-0000-0000021B0000}"/>
    <cellStyle name="Normal 2 2 2 2 28 2 2" xfId="13664" xr:uid="{00000000-0005-0000-0000-0000031B0000}"/>
    <cellStyle name="Normal 2 2 2 2 28 3" xfId="4548" xr:uid="{00000000-0005-0000-0000-0000041B0000}"/>
    <cellStyle name="Normal 2 2 2 2 28 3 2" xfId="13665" xr:uid="{00000000-0005-0000-0000-0000051B0000}"/>
    <cellStyle name="Normal 2 2 2 2 28 4" xfId="13666" xr:uid="{00000000-0005-0000-0000-0000061B0000}"/>
    <cellStyle name="Normal 2 2 2 2 29" xfId="4549" xr:uid="{00000000-0005-0000-0000-0000071B0000}"/>
    <cellStyle name="Normal 2 2 2 2 29 2" xfId="4550" xr:uid="{00000000-0005-0000-0000-0000081B0000}"/>
    <cellStyle name="Normal 2 2 2 2 29 2 2" xfId="13667" xr:uid="{00000000-0005-0000-0000-0000091B0000}"/>
    <cellStyle name="Normal 2 2 2 2 29 3" xfId="4551" xr:uid="{00000000-0005-0000-0000-00000A1B0000}"/>
    <cellStyle name="Normal 2 2 2 2 29 3 2" xfId="13668" xr:uid="{00000000-0005-0000-0000-00000B1B0000}"/>
    <cellStyle name="Normal 2 2 2 2 29 4" xfId="13669" xr:uid="{00000000-0005-0000-0000-00000C1B0000}"/>
    <cellStyle name="Normal 2 2 2 2 3" xfId="4552" xr:uid="{00000000-0005-0000-0000-00000D1B0000}"/>
    <cellStyle name="Normal 2 2 2 2 3 10" xfId="4553" xr:uid="{00000000-0005-0000-0000-00000E1B0000}"/>
    <cellStyle name="Normal 2 2 2 2 3 10 2" xfId="13670" xr:uid="{00000000-0005-0000-0000-00000F1B0000}"/>
    <cellStyle name="Normal 2 2 2 2 3 11" xfId="13671" xr:uid="{00000000-0005-0000-0000-0000101B0000}"/>
    <cellStyle name="Normal 2 2 2 2 3 2" xfId="4554" xr:uid="{00000000-0005-0000-0000-0000111B0000}"/>
    <cellStyle name="Normal 2 2 2 2 3 2 2" xfId="4555" xr:uid="{00000000-0005-0000-0000-0000121B0000}"/>
    <cellStyle name="Normal 2 2 2 2 3 2 3" xfId="13672" xr:uid="{00000000-0005-0000-0000-0000131B0000}"/>
    <cellStyle name="Normal 2 2 2 2 3 3" xfId="4556" xr:uid="{00000000-0005-0000-0000-0000141B0000}"/>
    <cellStyle name="Normal 2 2 2 2 3 4" xfId="4557" xr:uid="{00000000-0005-0000-0000-0000151B0000}"/>
    <cellStyle name="Normal 2 2 2 2 3 5" xfId="4558" xr:uid="{00000000-0005-0000-0000-0000161B0000}"/>
    <cellStyle name="Normal 2 2 2 2 3 6" xfId="4559" xr:uid="{00000000-0005-0000-0000-0000171B0000}"/>
    <cellStyle name="Normal 2 2 2 2 3 7" xfId="4560" xr:uid="{00000000-0005-0000-0000-0000181B0000}"/>
    <cellStyle name="Normal 2 2 2 2 3 8" xfId="4561" xr:uid="{00000000-0005-0000-0000-0000191B0000}"/>
    <cellStyle name="Normal 2 2 2 2 3 9" xfId="4562" xr:uid="{00000000-0005-0000-0000-00001A1B0000}"/>
    <cellStyle name="Normal 2 2 2 2 30" xfId="4563" xr:uid="{00000000-0005-0000-0000-00001B1B0000}"/>
    <cellStyle name="Normal 2 2 2 2 30 2" xfId="4564" xr:uid="{00000000-0005-0000-0000-00001C1B0000}"/>
    <cellStyle name="Normal 2 2 2 2 30 2 2" xfId="13673" xr:uid="{00000000-0005-0000-0000-00001D1B0000}"/>
    <cellStyle name="Normal 2 2 2 2 30 3" xfId="4565" xr:uid="{00000000-0005-0000-0000-00001E1B0000}"/>
    <cellStyle name="Normal 2 2 2 2 30 3 2" xfId="13674" xr:uid="{00000000-0005-0000-0000-00001F1B0000}"/>
    <cellStyle name="Normal 2 2 2 2 30 4" xfId="13675" xr:uid="{00000000-0005-0000-0000-0000201B0000}"/>
    <cellStyle name="Normal 2 2 2 2 31" xfId="4566" xr:uid="{00000000-0005-0000-0000-0000211B0000}"/>
    <cellStyle name="Normal 2 2 2 2 31 2" xfId="4567" xr:uid="{00000000-0005-0000-0000-0000221B0000}"/>
    <cellStyle name="Normal 2 2 2 2 31 2 2" xfId="13676" xr:uid="{00000000-0005-0000-0000-0000231B0000}"/>
    <cellStyle name="Normal 2 2 2 2 31 3" xfId="4568" xr:uid="{00000000-0005-0000-0000-0000241B0000}"/>
    <cellStyle name="Normal 2 2 2 2 31 3 2" xfId="13677" xr:uid="{00000000-0005-0000-0000-0000251B0000}"/>
    <cellStyle name="Normal 2 2 2 2 31 4" xfId="13678" xr:uid="{00000000-0005-0000-0000-0000261B0000}"/>
    <cellStyle name="Normal 2 2 2 2 32" xfId="4569" xr:uid="{00000000-0005-0000-0000-0000271B0000}"/>
    <cellStyle name="Normal 2 2 2 2 32 2" xfId="4570" xr:uid="{00000000-0005-0000-0000-0000281B0000}"/>
    <cellStyle name="Normal 2 2 2 2 32 2 2" xfId="13679" xr:uid="{00000000-0005-0000-0000-0000291B0000}"/>
    <cellStyle name="Normal 2 2 2 2 32 3" xfId="4571" xr:uid="{00000000-0005-0000-0000-00002A1B0000}"/>
    <cellStyle name="Normal 2 2 2 2 32 3 2" xfId="13680" xr:uid="{00000000-0005-0000-0000-00002B1B0000}"/>
    <cellStyle name="Normal 2 2 2 2 32 4" xfId="13681" xr:uid="{00000000-0005-0000-0000-00002C1B0000}"/>
    <cellStyle name="Normal 2 2 2 2 33" xfId="4572" xr:uid="{00000000-0005-0000-0000-00002D1B0000}"/>
    <cellStyle name="Normal 2 2 2 2 33 2" xfId="4573" xr:uid="{00000000-0005-0000-0000-00002E1B0000}"/>
    <cellStyle name="Normal 2 2 2 2 33 2 2" xfId="13682" xr:uid="{00000000-0005-0000-0000-00002F1B0000}"/>
    <cellStyle name="Normal 2 2 2 2 33 3" xfId="4574" xr:uid="{00000000-0005-0000-0000-0000301B0000}"/>
    <cellStyle name="Normal 2 2 2 2 33 3 2" xfId="13683" xr:uid="{00000000-0005-0000-0000-0000311B0000}"/>
    <cellStyle name="Normal 2 2 2 2 33 4" xfId="13684" xr:uid="{00000000-0005-0000-0000-0000321B0000}"/>
    <cellStyle name="Normal 2 2 2 2 34" xfId="4575" xr:uid="{00000000-0005-0000-0000-0000331B0000}"/>
    <cellStyle name="Normal 2 2 2 2 34 2" xfId="4576" xr:uid="{00000000-0005-0000-0000-0000341B0000}"/>
    <cellStyle name="Normal 2 2 2 2 34 2 2" xfId="13685" xr:uid="{00000000-0005-0000-0000-0000351B0000}"/>
    <cellStyle name="Normal 2 2 2 2 34 3" xfId="4577" xr:uid="{00000000-0005-0000-0000-0000361B0000}"/>
    <cellStyle name="Normal 2 2 2 2 34 3 2" xfId="13686" xr:uid="{00000000-0005-0000-0000-0000371B0000}"/>
    <cellStyle name="Normal 2 2 2 2 34 4" xfId="13687" xr:uid="{00000000-0005-0000-0000-0000381B0000}"/>
    <cellStyle name="Normal 2 2 2 2 35" xfId="4578" xr:uid="{00000000-0005-0000-0000-0000391B0000}"/>
    <cellStyle name="Normal 2 2 2 2 35 2" xfId="4579" xr:uid="{00000000-0005-0000-0000-00003A1B0000}"/>
    <cellStyle name="Normal 2 2 2 2 35 2 2" xfId="13688" xr:uid="{00000000-0005-0000-0000-00003B1B0000}"/>
    <cellStyle name="Normal 2 2 2 2 35 3" xfId="4580" xr:uid="{00000000-0005-0000-0000-00003C1B0000}"/>
    <cellStyle name="Normal 2 2 2 2 35 3 2" xfId="13689" xr:uid="{00000000-0005-0000-0000-00003D1B0000}"/>
    <cellStyle name="Normal 2 2 2 2 35 4" xfId="13690" xr:uid="{00000000-0005-0000-0000-00003E1B0000}"/>
    <cellStyle name="Normal 2 2 2 2 36" xfId="4581" xr:uid="{00000000-0005-0000-0000-00003F1B0000}"/>
    <cellStyle name="Normal 2 2 2 2 36 2" xfId="4582" xr:uid="{00000000-0005-0000-0000-0000401B0000}"/>
    <cellStyle name="Normal 2 2 2 2 36 2 2" xfId="13691" xr:uid="{00000000-0005-0000-0000-0000411B0000}"/>
    <cellStyle name="Normal 2 2 2 2 36 3" xfId="4583" xr:uid="{00000000-0005-0000-0000-0000421B0000}"/>
    <cellStyle name="Normal 2 2 2 2 36 3 2" xfId="13692" xr:uid="{00000000-0005-0000-0000-0000431B0000}"/>
    <cellStyle name="Normal 2 2 2 2 36 4" xfId="13693" xr:uid="{00000000-0005-0000-0000-0000441B0000}"/>
    <cellStyle name="Normal 2 2 2 2 37" xfId="4584" xr:uid="{00000000-0005-0000-0000-0000451B0000}"/>
    <cellStyle name="Normal 2 2 2 2 37 2" xfId="4585" xr:uid="{00000000-0005-0000-0000-0000461B0000}"/>
    <cellStyle name="Normal 2 2 2 2 37 2 2" xfId="13694" xr:uid="{00000000-0005-0000-0000-0000471B0000}"/>
    <cellStyle name="Normal 2 2 2 2 37 3" xfId="4586" xr:uid="{00000000-0005-0000-0000-0000481B0000}"/>
    <cellStyle name="Normal 2 2 2 2 37 3 2" xfId="13695" xr:uid="{00000000-0005-0000-0000-0000491B0000}"/>
    <cellStyle name="Normal 2 2 2 2 37 4" xfId="13696" xr:uid="{00000000-0005-0000-0000-00004A1B0000}"/>
    <cellStyle name="Normal 2 2 2 2 38" xfId="4587" xr:uid="{00000000-0005-0000-0000-00004B1B0000}"/>
    <cellStyle name="Normal 2 2 2 2 38 2" xfId="4588" xr:uid="{00000000-0005-0000-0000-00004C1B0000}"/>
    <cellStyle name="Normal 2 2 2 2 38 2 2" xfId="13697" xr:uid="{00000000-0005-0000-0000-00004D1B0000}"/>
    <cellStyle name="Normal 2 2 2 2 38 3" xfId="4589" xr:uid="{00000000-0005-0000-0000-00004E1B0000}"/>
    <cellStyle name="Normal 2 2 2 2 38 3 2" xfId="13698" xr:uid="{00000000-0005-0000-0000-00004F1B0000}"/>
    <cellStyle name="Normal 2 2 2 2 38 4" xfId="13699" xr:uid="{00000000-0005-0000-0000-0000501B0000}"/>
    <cellStyle name="Normal 2 2 2 2 39" xfId="4590" xr:uid="{00000000-0005-0000-0000-0000511B0000}"/>
    <cellStyle name="Normal 2 2 2 2 39 2" xfId="4591" xr:uid="{00000000-0005-0000-0000-0000521B0000}"/>
    <cellStyle name="Normal 2 2 2 2 39 2 2" xfId="13700" xr:uid="{00000000-0005-0000-0000-0000531B0000}"/>
    <cellStyle name="Normal 2 2 2 2 39 3" xfId="4592" xr:uid="{00000000-0005-0000-0000-0000541B0000}"/>
    <cellStyle name="Normal 2 2 2 2 39 3 2" xfId="13701" xr:uid="{00000000-0005-0000-0000-0000551B0000}"/>
    <cellStyle name="Normal 2 2 2 2 39 4" xfId="13702" xr:uid="{00000000-0005-0000-0000-0000561B0000}"/>
    <cellStyle name="Normal 2 2 2 2 4" xfId="4593" xr:uid="{00000000-0005-0000-0000-0000571B0000}"/>
    <cellStyle name="Normal 2 2 2 2 4 2" xfId="4594" xr:uid="{00000000-0005-0000-0000-0000581B0000}"/>
    <cellStyle name="Normal 2 2 2 2 4 2 2" xfId="13703" xr:uid="{00000000-0005-0000-0000-0000591B0000}"/>
    <cellStyle name="Normal 2 2 2 2 4 3" xfId="4595" xr:uid="{00000000-0005-0000-0000-00005A1B0000}"/>
    <cellStyle name="Normal 2 2 2 2 4 3 2" xfId="13704" xr:uid="{00000000-0005-0000-0000-00005B1B0000}"/>
    <cellStyle name="Normal 2 2 2 2 4 4" xfId="13705" xr:uid="{00000000-0005-0000-0000-00005C1B0000}"/>
    <cellStyle name="Normal 2 2 2 2 40" xfId="4596" xr:uid="{00000000-0005-0000-0000-00005D1B0000}"/>
    <cellStyle name="Normal 2 2 2 2 40 2" xfId="4597" xr:uid="{00000000-0005-0000-0000-00005E1B0000}"/>
    <cellStyle name="Normal 2 2 2 2 40 2 2" xfId="13706" xr:uid="{00000000-0005-0000-0000-00005F1B0000}"/>
    <cellStyle name="Normal 2 2 2 2 40 3" xfId="4598" xr:uid="{00000000-0005-0000-0000-0000601B0000}"/>
    <cellStyle name="Normal 2 2 2 2 40 3 2" xfId="13707" xr:uid="{00000000-0005-0000-0000-0000611B0000}"/>
    <cellStyle name="Normal 2 2 2 2 40 4" xfId="13708" xr:uid="{00000000-0005-0000-0000-0000621B0000}"/>
    <cellStyle name="Normal 2 2 2 2 41" xfId="4599" xr:uid="{00000000-0005-0000-0000-0000631B0000}"/>
    <cellStyle name="Normal 2 2 2 2 41 2" xfId="4600" xr:uid="{00000000-0005-0000-0000-0000641B0000}"/>
    <cellStyle name="Normal 2 2 2 2 41 2 2" xfId="13709" xr:uid="{00000000-0005-0000-0000-0000651B0000}"/>
    <cellStyle name="Normal 2 2 2 2 41 3" xfId="4601" xr:uid="{00000000-0005-0000-0000-0000661B0000}"/>
    <cellStyle name="Normal 2 2 2 2 41 3 2" xfId="13710" xr:uid="{00000000-0005-0000-0000-0000671B0000}"/>
    <cellStyle name="Normal 2 2 2 2 41 4" xfId="13711" xr:uid="{00000000-0005-0000-0000-0000681B0000}"/>
    <cellStyle name="Normal 2 2 2 2 42" xfId="4602" xr:uid="{00000000-0005-0000-0000-0000691B0000}"/>
    <cellStyle name="Normal 2 2 2 2 42 2" xfId="4603" xr:uid="{00000000-0005-0000-0000-00006A1B0000}"/>
    <cellStyle name="Normal 2 2 2 2 42 2 2" xfId="13712" xr:uid="{00000000-0005-0000-0000-00006B1B0000}"/>
    <cellStyle name="Normal 2 2 2 2 42 3" xfId="4604" xr:uid="{00000000-0005-0000-0000-00006C1B0000}"/>
    <cellStyle name="Normal 2 2 2 2 42 3 2" xfId="13713" xr:uid="{00000000-0005-0000-0000-00006D1B0000}"/>
    <cellStyle name="Normal 2 2 2 2 42 4" xfId="13714" xr:uid="{00000000-0005-0000-0000-00006E1B0000}"/>
    <cellStyle name="Normal 2 2 2 2 43" xfId="4605" xr:uid="{00000000-0005-0000-0000-00006F1B0000}"/>
    <cellStyle name="Normal 2 2 2 2 43 2" xfId="4606" xr:uid="{00000000-0005-0000-0000-0000701B0000}"/>
    <cellStyle name="Normal 2 2 2 2 43 2 2" xfId="13715" xr:uid="{00000000-0005-0000-0000-0000711B0000}"/>
    <cellStyle name="Normal 2 2 2 2 43 3" xfId="4607" xr:uid="{00000000-0005-0000-0000-0000721B0000}"/>
    <cellStyle name="Normal 2 2 2 2 43 3 2" xfId="13716" xr:uid="{00000000-0005-0000-0000-0000731B0000}"/>
    <cellStyle name="Normal 2 2 2 2 43 4" xfId="13717" xr:uid="{00000000-0005-0000-0000-0000741B0000}"/>
    <cellStyle name="Normal 2 2 2 2 44" xfId="4608" xr:uid="{00000000-0005-0000-0000-0000751B0000}"/>
    <cellStyle name="Normal 2 2 2 2 44 2" xfId="4609" xr:uid="{00000000-0005-0000-0000-0000761B0000}"/>
    <cellStyle name="Normal 2 2 2 2 44 2 2" xfId="13718" xr:uid="{00000000-0005-0000-0000-0000771B0000}"/>
    <cellStyle name="Normal 2 2 2 2 44 3" xfId="4610" xr:uid="{00000000-0005-0000-0000-0000781B0000}"/>
    <cellStyle name="Normal 2 2 2 2 44 3 2" xfId="13719" xr:uid="{00000000-0005-0000-0000-0000791B0000}"/>
    <cellStyle name="Normal 2 2 2 2 44 4" xfId="13720" xr:uid="{00000000-0005-0000-0000-00007A1B0000}"/>
    <cellStyle name="Normal 2 2 2 2 45" xfId="4611" xr:uid="{00000000-0005-0000-0000-00007B1B0000}"/>
    <cellStyle name="Normal 2 2 2 2 45 2" xfId="4612" xr:uid="{00000000-0005-0000-0000-00007C1B0000}"/>
    <cellStyle name="Normal 2 2 2 2 45 2 2" xfId="13721" xr:uid="{00000000-0005-0000-0000-00007D1B0000}"/>
    <cellStyle name="Normal 2 2 2 2 45 3" xfId="4613" xr:uid="{00000000-0005-0000-0000-00007E1B0000}"/>
    <cellStyle name="Normal 2 2 2 2 45 3 2" xfId="13722" xr:uid="{00000000-0005-0000-0000-00007F1B0000}"/>
    <cellStyle name="Normal 2 2 2 2 45 4" xfId="13723" xr:uid="{00000000-0005-0000-0000-0000801B0000}"/>
    <cellStyle name="Normal 2 2 2 2 46" xfId="4614" xr:uid="{00000000-0005-0000-0000-0000811B0000}"/>
    <cellStyle name="Normal 2 2 2 2 46 2" xfId="4615" xr:uid="{00000000-0005-0000-0000-0000821B0000}"/>
    <cellStyle name="Normal 2 2 2 2 46 2 2" xfId="13724" xr:uid="{00000000-0005-0000-0000-0000831B0000}"/>
    <cellStyle name="Normal 2 2 2 2 46 3" xfId="4616" xr:uid="{00000000-0005-0000-0000-0000841B0000}"/>
    <cellStyle name="Normal 2 2 2 2 46 3 2" xfId="13725" xr:uid="{00000000-0005-0000-0000-0000851B0000}"/>
    <cellStyle name="Normal 2 2 2 2 46 4" xfId="13726" xr:uid="{00000000-0005-0000-0000-0000861B0000}"/>
    <cellStyle name="Normal 2 2 2 2 47" xfId="4617" xr:uid="{00000000-0005-0000-0000-0000871B0000}"/>
    <cellStyle name="Normal 2 2 2 2 47 2" xfId="4618" xr:uid="{00000000-0005-0000-0000-0000881B0000}"/>
    <cellStyle name="Normal 2 2 2 2 47 2 2" xfId="13727" xr:uid="{00000000-0005-0000-0000-0000891B0000}"/>
    <cellStyle name="Normal 2 2 2 2 47 3" xfId="4619" xr:uid="{00000000-0005-0000-0000-00008A1B0000}"/>
    <cellStyle name="Normal 2 2 2 2 47 3 2" xfId="13728" xr:uid="{00000000-0005-0000-0000-00008B1B0000}"/>
    <cellStyle name="Normal 2 2 2 2 47 4" xfId="13729" xr:uid="{00000000-0005-0000-0000-00008C1B0000}"/>
    <cellStyle name="Normal 2 2 2 2 48" xfId="4620" xr:uid="{00000000-0005-0000-0000-00008D1B0000}"/>
    <cellStyle name="Normal 2 2 2 2 48 2" xfId="4621" xr:uid="{00000000-0005-0000-0000-00008E1B0000}"/>
    <cellStyle name="Normal 2 2 2 2 48 2 2" xfId="13730" xr:uid="{00000000-0005-0000-0000-00008F1B0000}"/>
    <cellStyle name="Normal 2 2 2 2 48 3" xfId="4622" xr:uid="{00000000-0005-0000-0000-0000901B0000}"/>
    <cellStyle name="Normal 2 2 2 2 48 3 2" xfId="13731" xr:uid="{00000000-0005-0000-0000-0000911B0000}"/>
    <cellStyle name="Normal 2 2 2 2 48 4" xfId="13732" xr:uid="{00000000-0005-0000-0000-0000921B0000}"/>
    <cellStyle name="Normal 2 2 2 2 49" xfId="4623" xr:uid="{00000000-0005-0000-0000-0000931B0000}"/>
    <cellStyle name="Normal 2 2 2 2 49 2" xfId="4624" xr:uid="{00000000-0005-0000-0000-0000941B0000}"/>
    <cellStyle name="Normal 2 2 2 2 49 2 2" xfId="13733" xr:uid="{00000000-0005-0000-0000-0000951B0000}"/>
    <cellStyle name="Normal 2 2 2 2 49 3" xfId="4625" xr:uid="{00000000-0005-0000-0000-0000961B0000}"/>
    <cellStyle name="Normal 2 2 2 2 49 3 2" xfId="13734" xr:uid="{00000000-0005-0000-0000-0000971B0000}"/>
    <cellStyle name="Normal 2 2 2 2 49 4" xfId="13735" xr:uid="{00000000-0005-0000-0000-0000981B0000}"/>
    <cellStyle name="Normal 2 2 2 2 5" xfId="4626" xr:uid="{00000000-0005-0000-0000-0000991B0000}"/>
    <cellStyle name="Normal 2 2 2 2 5 2" xfId="4627" xr:uid="{00000000-0005-0000-0000-00009A1B0000}"/>
    <cellStyle name="Normal 2 2 2 2 5 2 2" xfId="13736" xr:uid="{00000000-0005-0000-0000-00009B1B0000}"/>
    <cellStyle name="Normal 2 2 2 2 5 3" xfId="4628" xr:uid="{00000000-0005-0000-0000-00009C1B0000}"/>
    <cellStyle name="Normal 2 2 2 2 5 3 2" xfId="13737" xr:uid="{00000000-0005-0000-0000-00009D1B0000}"/>
    <cellStyle name="Normal 2 2 2 2 5 4" xfId="13738" xr:uid="{00000000-0005-0000-0000-00009E1B0000}"/>
    <cellStyle name="Normal 2 2 2 2 50" xfId="4629" xr:uid="{00000000-0005-0000-0000-00009F1B0000}"/>
    <cellStyle name="Normal 2 2 2 2 50 2" xfId="4630" xr:uid="{00000000-0005-0000-0000-0000A01B0000}"/>
    <cellStyle name="Normal 2 2 2 2 50 2 2" xfId="13739" xr:uid="{00000000-0005-0000-0000-0000A11B0000}"/>
    <cellStyle name="Normal 2 2 2 2 50 3" xfId="4631" xr:uid="{00000000-0005-0000-0000-0000A21B0000}"/>
    <cellStyle name="Normal 2 2 2 2 50 3 2" xfId="13740" xr:uid="{00000000-0005-0000-0000-0000A31B0000}"/>
    <cellStyle name="Normal 2 2 2 2 50 4" xfId="13741" xr:uid="{00000000-0005-0000-0000-0000A41B0000}"/>
    <cellStyle name="Normal 2 2 2 2 51" xfId="4632" xr:uid="{00000000-0005-0000-0000-0000A51B0000}"/>
    <cellStyle name="Normal 2 2 2 2 51 2" xfId="4633" xr:uid="{00000000-0005-0000-0000-0000A61B0000}"/>
    <cellStyle name="Normal 2 2 2 2 51 2 2" xfId="13742" xr:uid="{00000000-0005-0000-0000-0000A71B0000}"/>
    <cellStyle name="Normal 2 2 2 2 51 3" xfId="4634" xr:uid="{00000000-0005-0000-0000-0000A81B0000}"/>
    <cellStyle name="Normal 2 2 2 2 51 3 2" xfId="13743" xr:uid="{00000000-0005-0000-0000-0000A91B0000}"/>
    <cellStyle name="Normal 2 2 2 2 51 4" xfId="13744" xr:uid="{00000000-0005-0000-0000-0000AA1B0000}"/>
    <cellStyle name="Normal 2 2 2 2 52" xfId="4635" xr:uid="{00000000-0005-0000-0000-0000AB1B0000}"/>
    <cellStyle name="Normal 2 2 2 2 52 2" xfId="4636" xr:uid="{00000000-0005-0000-0000-0000AC1B0000}"/>
    <cellStyle name="Normal 2 2 2 2 52 2 2" xfId="13745" xr:uid="{00000000-0005-0000-0000-0000AD1B0000}"/>
    <cellStyle name="Normal 2 2 2 2 52 3" xfId="4637" xr:uid="{00000000-0005-0000-0000-0000AE1B0000}"/>
    <cellStyle name="Normal 2 2 2 2 52 3 2" xfId="13746" xr:uid="{00000000-0005-0000-0000-0000AF1B0000}"/>
    <cellStyle name="Normal 2 2 2 2 52 4" xfId="13747" xr:uid="{00000000-0005-0000-0000-0000B01B0000}"/>
    <cellStyle name="Normal 2 2 2 2 53" xfId="4638" xr:uid="{00000000-0005-0000-0000-0000B11B0000}"/>
    <cellStyle name="Normal 2 2 2 2 53 2" xfId="4639" xr:uid="{00000000-0005-0000-0000-0000B21B0000}"/>
    <cellStyle name="Normal 2 2 2 2 53 2 2" xfId="13748" xr:uid="{00000000-0005-0000-0000-0000B31B0000}"/>
    <cellStyle name="Normal 2 2 2 2 53 3" xfId="4640" xr:uid="{00000000-0005-0000-0000-0000B41B0000}"/>
    <cellStyle name="Normal 2 2 2 2 53 3 2" xfId="13749" xr:uid="{00000000-0005-0000-0000-0000B51B0000}"/>
    <cellStyle name="Normal 2 2 2 2 53 4" xfId="13750" xr:uid="{00000000-0005-0000-0000-0000B61B0000}"/>
    <cellStyle name="Normal 2 2 2 2 54" xfId="4641" xr:uid="{00000000-0005-0000-0000-0000B71B0000}"/>
    <cellStyle name="Normal 2 2 2 2 54 2" xfId="4642" xr:uid="{00000000-0005-0000-0000-0000B81B0000}"/>
    <cellStyle name="Normal 2 2 2 2 54 2 2" xfId="13751" xr:uid="{00000000-0005-0000-0000-0000B91B0000}"/>
    <cellStyle name="Normal 2 2 2 2 54 3" xfId="4643" xr:uid="{00000000-0005-0000-0000-0000BA1B0000}"/>
    <cellStyle name="Normal 2 2 2 2 54 3 2" xfId="13752" xr:uid="{00000000-0005-0000-0000-0000BB1B0000}"/>
    <cellStyle name="Normal 2 2 2 2 54 4" xfId="13753" xr:uid="{00000000-0005-0000-0000-0000BC1B0000}"/>
    <cellStyle name="Normal 2 2 2 2 55" xfId="4644" xr:uid="{00000000-0005-0000-0000-0000BD1B0000}"/>
    <cellStyle name="Normal 2 2 2 2 55 2" xfId="4645" xr:uid="{00000000-0005-0000-0000-0000BE1B0000}"/>
    <cellStyle name="Normal 2 2 2 2 55 2 2" xfId="13754" xr:uid="{00000000-0005-0000-0000-0000BF1B0000}"/>
    <cellStyle name="Normal 2 2 2 2 55 3" xfId="4646" xr:uid="{00000000-0005-0000-0000-0000C01B0000}"/>
    <cellStyle name="Normal 2 2 2 2 55 3 2" xfId="13755" xr:uid="{00000000-0005-0000-0000-0000C11B0000}"/>
    <cellStyle name="Normal 2 2 2 2 55 4" xfId="13756" xr:uid="{00000000-0005-0000-0000-0000C21B0000}"/>
    <cellStyle name="Normal 2 2 2 2 56" xfId="4647" xr:uid="{00000000-0005-0000-0000-0000C31B0000}"/>
    <cellStyle name="Normal 2 2 2 2 56 2" xfId="4648" xr:uid="{00000000-0005-0000-0000-0000C41B0000}"/>
    <cellStyle name="Normal 2 2 2 2 56 2 2" xfId="13757" xr:uid="{00000000-0005-0000-0000-0000C51B0000}"/>
    <cellStyle name="Normal 2 2 2 2 56 3" xfId="4649" xr:uid="{00000000-0005-0000-0000-0000C61B0000}"/>
    <cellStyle name="Normal 2 2 2 2 56 3 2" xfId="13758" xr:uid="{00000000-0005-0000-0000-0000C71B0000}"/>
    <cellStyle name="Normal 2 2 2 2 56 4" xfId="13759" xr:uid="{00000000-0005-0000-0000-0000C81B0000}"/>
    <cellStyle name="Normal 2 2 2 2 57" xfId="4650" xr:uid="{00000000-0005-0000-0000-0000C91B0000}"/>
    <cellStyle name="Normal 2 2 2 2 57 2" xfId="4651" xr:uid="{00000000-0005-0000-0000-0000CA1B0000}"/>
    <cellStyle name="Normal 2 2 2 2 57 2 2" xfId="13760" xr:uid="{00000000-0005-0000-0000-0000CB1B0000}"/>
    <cellStyle name="Normal 2 2 2 2 57 3" xfId="4652" xr:uid="{00000000-0005-0000-0000-0000CC1B0000}"/>
    <cellStyle name="Normal 2 2 2 2 57 3 2" xfId="13761" xr:uid="{00000000-0005-0000-0000-0000CD1B0000}"/>
    <cellStyle name="Normal 2 2 2 2 57 4" xfId="13762" xr:uid="{00000000-0005-0000-0000-0000CE1B0000}"/>
    <cellStyle name="Normal 2 2 2 2 58" xfId="4653" xr:uid="{00000000-0005-0000-0000-0000CF1B0000}"/>
    <cellStyle name="Normal 2 2 2 2 58 2" xfId="4654" xr:uid="{00000000-0005-0000-0000-0000D01B0000}"/>
    <cellStyle name="Normal 2 2 2 2 58 2 2" xfId="13763" xr:uid="{00000000-0005-0000-0000-0000D11B0000}"/>
    <cellStyle name="Normal 2 2 2 2 58 3" xfId="4655" xr:uid="{00000000-0005-0000-0000-0000D21B0000}"/>
    <cellStyle name="Normal 2 2 2 2 58 3 2" xfId="13764" xr:uid="{00000000-0005-0000-0000-0000D31B0000}"/>
    <cellStyle name="Normal 2 2 2 2 58 4" xfId="13765" xr:uid="{00000000-0005-0000-0000-0000D41B0000}"/>
    <cellStyle name="Normal 2 2 2 2 59" xfId="4656" xr:uid="{00000000-0005-0000-0000-0000D51B0000}"/>
    <cellStyle name="Normal 2 2 2 2 59 2" xfId="4657" xr:uid="{00000000-0005-0000-0000-0000D61B0000}"/>
    <cellStyle name="Normal 2 2 2 2 59 2 2" xfId="13766" xr:uid="{00000000-0005-0000-0000-0000D71B0000}"/>
    <cellStyle name="Normal 2 2 2 2 59 3" xfId="4658" xr:uid="{00000000-0005-0000-0000-0000D81B0000}"/>
    <cellStyle name="Normal 2 2 2 2 59 3 2" xfId="13767" xr:uid="{00000000-0005-0000-0000-0000D91B0000}"/>
    <cellStyle name="Normal 2 2 2 2 59 4" xfId="13768" xr:uid="{00000000-0005-0000-0000-0000DA1B0000}"/>
    <cellStyle name="Normal 2 2 2 2 6" xfId="4659" xr:uid="{00000000-0005-0000-0000-0000DB1B0000}"/>
    <cellStyle name="Normal 2 2 2 2 6 2" xfId="4660" xr:uid="{00000000-0005-0000-0000-0000DC1B0000}"/>
    <cellStyle name="Normal 2 2 2 2 6 2 2" xfId="13769" xr:uid="{00000000-0005-0000-0000-0000DD1B0000}"/>
    <cellStyle name="Normal 2 2 2 2 6 3" xfId="4661" xr:uid="{00000000-0005-0000-0000-0000DE1B0000}"/>
    <cellStyle name="Normal 2 2 2 2 6 3 2" xfId="13770" xr:uid="{00000000-0005-0000-0000-0000DF1B0000}"/>
    <cellStyle name="Normal 2 2 2 2 6 4" xfId="13771" xr:uid="{00000000-0005-0000-0000-0000E01B0000}"/>
    <cellStyle name="Normal 2 2 2 2 60" xfId="4662" xr:uid="{00000000-0005-0000-0000-0000E11B0000}"/>
    <cellStyle name="Normal 2 2 2 2 60 2" xfId="4663" xr:uid="{00000000-0005-0000-0000-0000E21B0000}"/>
    <cellStyle name="Normal 2 2 2 2 60 2 2" xfId="13772" xr:uid="{00000000-0005-0000-0000-0000E31B0000}"/>
    <cellStyle name="Normal 2 2 2 2 60 3" xfId="4664" xr:uid="{00000000-0005-0000-0000-0000E41B0000}"/>
    <cellStyle name="Normal 2 2 2 2 60 3 2" xfId="13773" xr:uid="{00000000-0005-0000-0000-0000E51B0000}"/>
    <cellStyle name="Normal 2 2 2 2 60 4" xfId="13774" xr:uid="{00000000-0005-0000-0000-0000E61B0000}"/>
    <cellStyle name="Normal 2 2 2 2 61" xfId="4665" xr:uid="{00000000-0005-0000-0000-0000E71B0000}"/>
    <cellStyle name="Normal 2 2 2 2 61 2" xfId="4666" xr:uid="{00000000-0005-0000-0000-0000E81B0000}"/>
    <cellStyle name="Normal 2 2 2 2 61 2 2" xfId="13775" xr:uid="{00000000-0005-0000-0000-0000E91B0000}"/>
    <cellStyle name="Normal 2 2 2 2 61 3" xfId="4667" xr:uid="{00000000-0005-0000-0000-0000EA1B0000}"/>
    <cellStyle name="Normal 2 2 2 2 61 3 2" xfId="13776" xr:uid="{00000000-0005-0000-0000-0000EB1B0000}"/>
    <cellStyle name="Normal 2 2 2 2 61 4" xfId="13777" xr:uid="{00000000-0005-0000-0000-0000EC1B0000}"/>
    <cellStyle name="Normal 2 2 2 2 62" xfId="4668" xr:uid="{00000000-0005-0000-0000-0000ED1B0000}"/>
    <cellStyle name="Normal 2 2 2 2 62 2" xfId="4669" xr:uid="{00000000-0005-0000-0000-0000EE1B0000}"/>
    <cellStyle name="Normal 2 2 2 2 62 2 2" xfId="13778" xr:uid="{00000000-0005-0000-0000-0000EF1B0000}"/>
    <cellStyle name="Normal 2 2 2 2 62 3" xfId="13779" xr:uid="{00000000-0005-0000-0000-0000F01B0000}"/>
    <cellStyle name="Normal 2 2 2 2 63" xfId="4670" xr:uid="{00000000-0005-0000-0000-0000F11B0000}"/>
    <cellStyle name="Normal 2 2 2 2 63 2" xfId="4671" xr:uid="{00000000-0005-0000-0000-0000F21B0000}"/>
    <cellStyle name="Normal 2 2 2 2 63 2 2" xfId="13780" xr:uid="{00000000-0005-0000-0000-0000F31B0000}"/>
    <cellStyle name="Normal 2 2 2 2 63 3" xfId="13781" xr:uid="{00000000-0005-0000-0000-0000F41B0000}"/>
    <cellStyle name="Normal 2 2 2 2 64" xfId="4672" xr:uid="{00000000-0005-0000-0000-0000F51B0000}"/>
    <cellStyle name="Normal 2 2 2 2 64 2" xfId="4673" xr:uid="{00000000-0005-0000-0000-0000F61B0000}"/>
    <cellStyle name="Normal 2 2 2 2 64 2 2" xfId="13782" xr:uid="{00000000-0005-0000-0000-0000F71B0000}"/>
    <cellStyle name="Normal 2 2 2 2 64 3" xfId="13783" xr:uid="{00000000-0005-0000-0000-0000F81B0000}"/>
    <cellStyle name="Normal 2 2 2 2 65" xfId="4674" xr:uid="{00000000-0005-0000-0000-0000F91B0000}"/>
    <cellStyle name="Normal 2 2 2 2 65 2" xfId="4675" xr:uid="{00000000-0005-0000-0000-0000FA1B0000}"/>
    <cellStyle name="Normal 2 2 2 2 65 2 2" xfId="13784" xr:uid="{00000000-0005-0000-0000-0000FB1B0000}"/>
    <cellStyle name="Normal 2 2 2 2 65 3" xfId="13785" xr:uid="{00000000-0005-0000-0000-0000FC1B0000}"/>
    <cellStyle name="Normal 2 2 2 2 66" xfId="4676" xr:uid="{00000000-0005-0000-0000-0000FD1B0000}"/>
    <cellStyle name="Normal 2 2 2 2 66 2" xfId="4677" xr:uid="{00000000-0005-0000-0000-0000FE1B0000}"/>
    <cellStyle name="Normal 2 2 2 2 66 2 2" xfId="13786" xr:uid="{00000000-0005-0000-0000-0000FF1B0000}"/>
    <cellStyle name="Normal 2 2 2 2 66 3" xfId="13787" xr:uid="{00000000-0005-0000-0000-0000001C0000}"/>
    <cellStyle name="Normal 2 2 2 2 67" xfId="4678" xr:uid="{00000000-0005-0000-0000-0000011C0000}"/>
    <cellStyle name="Normal 2 2 2 2 67 2" xfId="4679" xr:uid="{00000000-0005-0000-0000-0000021C0000}"/>
    <cellStyle name="Normal 2 2 2 2 67 2 2" xfId="13788" xr:uid="{00000000-0005-0000-0000-0000031C0000}"/>
    <cellStyle name="Normal 2 2 2 2 67 3" xfId="13789" xr:uid="{00000000-0005-0000-0000-0000041C0000}"/>
    <cellStyle name="Normal 2 2 2 2 68" xfId="4680" xr:uid="{00000000-0005-0000-0000-0000051C0000}"/>
    <cellStyle name="Normal 2 2 2 2 68 2" xfId="4681" xr:uid="{00000000-0005-0000-0000-0000061C0000}"/>
    <cellStyle name="Normal 2 2 2 2 68 2 2" xfId="13790" xr:uid="{00000000-0005-0000-0000-0000071C0000}"/>
    <cellStyle name="Normal 2 2 2 2 68 3" xfId="13791" xr:uid="{00000000-0005-0000-0000-0000081C0000}"/>
    <cellStyle name="Normal 2 2 2 2 69" xfId="4682" xr:uid="{00000000-0005-0000-0000-0000091C0000}"/>
    <cellStyle name="Normal 2 2 2 2 69 2" xfId="4683" xr:uid="{00000000-0005-0000-0000-00000A1C0000}"/>
    <cellStyle name="Normal 2 2 2 2 69 2 2" xfId="13792" xr:uid="{00000000-0005-0000-0000-00000B1C0000}"/>
    <cellStyle name="Normal 2 2 2 2 69 3" xfId="13793" xr:uid="{00000000-0005-0000-0000-00000C1C0000}"/>
    <cellStyle name="Normal 2 2 2 2 7" xfId="4684" xr:uid="{00000000-0005-0000-0000-00000D1C0000}"/>
    <cellStyle name="Normal 2 2 2 2 7 2" xfId="4685" xr:uid="{00000000-0005-0000-0000-00000E1C0000}"/>
    <cellStyle name="Normal 2 2 2 2 7 2 2" xfId="13794" xr:uid="{00000000-0005-0000-0000-00000F1C0000}"/>
    <cellStyle name="Normal 2 2 2 2 7 3" xfId="4686" xr:uid="{00000000-0005-0000-0000-0000101C0000}"/>
    <cellStyle name="Normal 2 2 2 2 7 3 2" xfId="13795" xr:uid="{00000000-0005-0000-0000-0000111C0000}"/>
    <cellStyle name="Normal 2 2 2 2 7 4" xfId="13796" xr:uid="{00000000-0005-0000-0000-0000121C0000}"/>
    <cellStyle name="Normal 2 2 2 2 70" xfId="4687" xr:uid="{00000000-0005-0000-0000-0000131C0000}"/>
    <cellStyle name="Normal 2 2 2 2 70 2" xfId="4688" xr:uid="{00000000-0005-0000-0000-0000141C0000}"/>
    <cellStyle name="Normal 2 2 2 2 70 2 2" xfId="13797" xr:uid="{00000000-0005-0000-0000-0000151C0000}"/>
    <cellStyle name="Normal 2 2 2 2 70 3" xfId="13798" xr:uid="{00000000-0005-0000-0000-0000161C0000}"/>
    <cellStyle name="Normal 2 2 2 2 71" xfId="4689" xr:uid="{00000000-0005-0000-0000-0000171C0000}"/>
    <cellStyle name="Normal 2 2 2 2 71 2" xfId="4690" xr:uid="{00000000-0005-0000-0000-0000181C0000}"/>
    <cellStyle name="Normal 2 2 2 2 71 2 2" xfId="13799" xr:uid="{00000000-0005-0000-0000-0000191C0000}"/>
    <cellStyle name="Normal 2 2 2 2 71 3" xfId="13800" xr:uid="{00000000-0005-0000-0000-00001A1C0000}"/>
    <cellStyle name="Normal 2 2 2 2 72" xfId="4691" xr:uid="{00000000-0005-0000-0000-00001B1C0000}"/>
    <cellStyle name="Normal 2 2 2 2 72 2" xfId="4692" xr:uid="{00000000-0005-0000-0000-00001C1C0000}"/>
    <cellStyle name="Normal 2 2 2 2 72 2 2" xfId="13801" xr:uid="{00000000-0005-0000-0000-00001D1C0000}"/>
    <cellStyle name="Normal 2 2 2 2 72 3" xfId="13802" xr:uid="{00000000-0005-0000-0000-00001E1C0000}"/>
    <cellStyle name="Normal 2 2 2 2 73" xfId="4693" xr:uid="{00000000-0005-0000-0000-00001F1C0000}"/>
    <cellStyle name="Normal 2 2 2 2 73 2" xfId="4694" xr:uid="{00000000-0005-0000-0000-0000201C0000}"/>
    <cellStyle name="Normal 2 2 2 2 73 2 2" xfId="13803" xr:uid="{00000000-0005-0000-0000-0000211C0000}"/>
    <cellStyle name="Normal 2 2 2 2 73 3" xfId="13804" xr:uid="{00000000-0005-0000-0000-0000221C0000}"/>
    <cellStyle name="Normal 2 2 2 2 74" xfId="4695" xr:uid="{00000000-0005-0000-0000-0000231C0000}"/>
    <cellStyle name="Normal 2 2 2 2 74 2" xfId="4696" xr:uid="{00000000-0005-0000-0000-0000241C0000}"/>
    <cellStyle name="Normal 2 2 2 2 74 2 2" xfId="13805" xr:uid="{00000000-0005-0000-0000-0000251C0000}"/>
    <cellStyle name="Normal 2 2 2 2 74 3" xfId="13806" xr:uid="{00000000-0005-0000-0000-0000261C0000}"/>
    <cellStyle name="Normal 2 2 2 2 75" xfId="4697" xr:uid="{00000000-0005-0000-0000-0000271C0000}"/>
    <cellStyle name="Normal 2 2 2 2 75 2" xfId="4698" xr:uid="{00000000-0005-0000-0000-0000281C0000}"/>
    <cellStyle name="Normal 2 2 2 2 75 2 2" xfId="13807" xr:uid="{00000000-0005-0000-0000-0000291C0000}"/>
    <cellStyle name="Normal 2 2 2 2 75 3" xfId="13808" xr:uid="{00000000-0005-0000-0000-00002A1C0000}"/>
    <cellStyle name="Normal 2 2 2 2 76" xfId="4699" xr:uid="{00000000-0005-0000-0000-00002B1C0000}"/>
    <cellStyle name="Normal 2 2 2 2 76 2" xfId="4700" xr:uid="{00000000-0005-0000-0000-00002C1C0000}"/>
    <cellStyle name="Normal 2 2 2 2 76 2 2" xfId="13809" xr:uid="{00000000-0005-0000-0000-00002D1C0000}"/>
    <cellStyle name="Normal 2 2 2 2 76 3" xfId="13810" xr:uid="{00000000-0005-0000-0000-00002E1C0000}"/>
    <cellStyle name="Normal 2 2 2 2 77" xfId="4701" xr:uid="{00000000-0005-0000-0000-00002F1C0000}"/>
    <cellStyle name="Normal 2 2 2 2 77 2" xfId="4702" xr:uid="{00000000-0005-0000-0000-0000301C0000}"/>
    <cellStyle name="Normal 2 2 2 2 77 2 2" xfId="13811" xr:uid="{00000000-0005-0000-0000-0000311C0000}"/>
    <cellStyle name="Normal 2 2 2 2 77 3" xfId="13812" xr:uid="{00000000-0005-0000-0000-0000321C0000}"/>
    <cellStyle name="Normal 2 2 2 2 78" xfId="4703" xr:uid="{00000000-0005-0000-0000-0000331C0000}"/>
    <cellStyle name="Normal 2 2 2 2 78 2" xfId="4704" xr:uid="{00000000-0005-0000-0000-0000341C0000}"/>
    <cellStyle name="Normal 2 2 2 2 78 2 2" xfId="13813" xr:uid="{00000000-0005-0000-0000-0000351C0000}"/>
    <cellStyle name="Normal 2 2 2 2 78 3" xfId="13814" xr:uid="{00000000-0005-0000-0000-0000361C0000}"/>
    <cellStyle name="Normal 2 2 2 2 79" xfId="4705" xr:uid="{00000000-0005-0000-0000-0000371C0000}"/>
    <cellStyle name="Normal 2 2 2 2 79 2" xfId="4706" xr:uid="{00000000-0005-0000-0000-0000381C0000}"/>
    <cellStyle name="Normal 2 2 2 2 79 2 2" xfId="13815" xr:uid="{00000000-0005-0000-0000-0000391C0000}"/>
    <cellStyle name="Normal 2 2 2 2 79 3" xfId="13816" xr:uid="{00000000-0005-0000-0000-00003A1C0000}"/>
    <cellStyle name="Normal 2 2 2 2 8" xfId="4707" xr:uid="{00000000-0005-0000-0000-00003B1C0000}"/>
    <cellStyle name="Normal 2 2 2 2 8 2" xfId="4708" xr:uid="{00000000-0005-0000-0000-00003C1C0000}"/>
    <cellStyle name="Normal 2 2 2 2 8 2 2" xfId="13817" xr:uid="{00000000-0005-0000-0000-00003D1C0000}"/>
    <cellStyle name="Normal 2 2 2 2 8 3" xfId="4709" xr:uid="{00000000-0005-0000-0000-00003E1C0000}"/>
    <cellStyle name="Normal 2 2 2 2 8 3 2" xfId="13818" xr:uid="{00000000-0005-0000-0000-00003F1C0000}"/>
    <cellStyle name="Normal 2 2 2 2 8 4" xfId="13819" xr:uid="{00000000-0005-0000-0000-0000401C0000}"/>
    <cellStyle name="Normal 2 2 2 2 80" xfId="4710" xr:uid="{00000000-0005-0000-0000-0000411C0000}"/>
    <cellStyle name="Normal 2 2 2 2 80 2" xfId="4711" xr:uid="{00000000-0005-0000-0000-0000421C0000}"/>
    <cellStyle name="Normal 2 2 2 2 80 2 2" xfId="13820" xr:uid="{00000000-0005-0000-0000-0000431C0000}"/>
    <cellStyle name="Normal 2 2 2 2 80 3" xfId="13821" xr:uid="{00000000-0005-0000-0000-0000441C0000}"/>
    <cellStyle name="Normal 2 2 2 2 81" xfId="4712" xr:uid="{00000000-0005-0000-0000-0000451C0000}"/>
    <cellStyle name="Normal 2 2 2 2 81 2" xfId="4713" xr:uid="{00000000-0005-0000-0000-0000461C0000}"/>
    <cellStyle name="Normal 2 2 2 2 81 2 2" xfId="13822" xr:uid="{00000000-0005-0000-0000-0000471C0000}"/>
    <cellStyle name="Normal 2 2 2 2 81 3" xfId="13823" xr:uid="{00000000-0005-0000-0000-0000481C0000}"/>
    <cellStyle name="Normal 2 2 2 2 82" xfId="4714" xr:uid="{00000000-0005-0000-0000-0000491C0000}"/>
    <cellStyle name="Normal 2 2 2 2 82 2" xfId="4715" xr:uid="{00000000-0005-0000-0000-00004A1C0000}"/>
    <cellStyle name="Normal 2 2 2 2 82 2 2" xfId="13824" xr:uid="{00000000-0005-0000-0000-00004B1C0000}"/>
    <cellStyle name="Normal 2 2 2 2 82 3" xfId="13825" xr:uid="{00000000-0005-0000-0000-00004C1C0000}"/>
    <cellStyle name="Normal 2 2 2 2 83" xfId="4716" xr:uid="{00000000-0005-0000-0000-00004D1C0000}"/>
    <cellStyle name="Normal 2 2 2 2 83 2" xfId="4717" xr:uid="{00000000-0005-0000-0000-00004E1C0000}"/>
    <cellStyle name="Normal 2 2 2 2 83 2 2" xfId="13826" xr:uid="{00000000-0005-0000-0000-00004F1C0000}"/>
    <cellStyle name="Normal 2 2 2 2 83 3" xfId="13827" xr:uid="{00000000-0005-0000-0000-0000501C0000}"/>
    <cellStyle name="Normal 2 2 2 2 84" xfId="4718" xr:uid="{00000000-0005-0000-0000-0000511C0000}"/>
    <cellStyle name="Normal 2 2 2 2 84 2" xfId="4719" xr:uid="{00000000-0005-0000-0000-0000521C0000}"/>
    <cellStyle name="Normal 2 2 2 2 84 2 2" xfId="13828" xr:uid="{00000000-0005-0000-0000-0000531C0000}"/>
    <cellStyle name="Normal 2 2 2 2 84 3" xfId="13829" xr:uid="{00000000-0005-0000-0000-0000541C0000}"/>
    <cellStyle name="Normal 2 2 2 2 85" xfId="4720" xr:uid="{00000000-0005-0000-0000-0000551C0000}"/>
    <cellStyle name="Normal 2 2 2 2 85 2" xfId="4721" xr:uid="{00000000-0005-0000-0000-0000561C0000}"/>
    <cellStyle name="Normal 2 2 2 2 85 2 2" xfId="13830" xr:uid="{00000000-0005-0000-0000-0000571C0000}"/>
    <cellStyle name="Normal 2 2 2 2 85 3" xfId="13831" xr:uid="{00000000-0005-0000-0000-0000581C0000}"/>
    <cellStyle name="Normal 2 2 2 2 86" xfId="4722" xr:uid="{00000000-0005-0000-0000-0000591C0000}"/>
    <cellStyle name="Normal 2 2 2 2 86 2" xfId="4723" xr:uid="{00000000-0005-0000-0000-00005A1C0000}"/>
    <cellStyle name="Normal 2 2 2 2 86 2 2" xfId="13832" xr:uid="{00000000-0005-0000-0000-00005B1C0000}"/>
    <cellStyle name="Normal 2 2 2 2 86 3" xfId="13833" xr:uid="{00000000-0005-0000-0000-00005C1C0000}"/>
    <cellStyle name="Normal 2 2 2 2 87" xfId="4724" xr:uid="{00000000-0005-0000-0000-00005D1C0000}"/>
    <cellStyle name="Normal 2 2 2 2 87 2" xfId="4725" xr:uid="{00000000-0005-0000-0000-00005E1C0000}"/>
    <cellStyle name="Normal 2 2 2 2 87 2 2" xfId="13834" xr:uid="{00000000-0005-0000-0000-00005F1C0000}"/>
    <cellStyle name="Normal 2 2 2 2 87 3" xfId="13835" xr:uid="{00000000-0005-0000-0000-0000601C0000}"/>
    <cellStyle name="Normal 2 2 2 2 88" xfId="4726" xr:uid="{00000000-0005-0000-0000-0000611C0000}"/>
    <cellStyle name="Normal 2 2 2 2 88 2" xfId="4727" xr:uid="{00000000-0005-0000-0000-0000621C0000}"/>
    <cellStyle name="Normal 2 2 2 2 88 2 2" xfId="13836" xr:uid="{00000000-0005-0000-0000-0000631C0000}"/>
    <cellStyle name="Normal 2 2 2 2 88 3" xfId="13837" xr:uid="{00000000-0005-0000-0000-0000641C0000}"/>
    <cellStyle name="Normal 2 2 2 2 89" xfId="4728" xr:uid="{00000000-0005-0000-0000-0000651C0000}"/>
    <cellStyle name="Normal 2 2 2 2 89 2" xfId="4729" xr:uid="{00000000-0005-0000-0000-0000661C0000}"/>
    <cellStyle name="Normal 2 2 2 2 89 2 2" xfId="13838" xr:uid="{00000000-0005-0000-0000-0000671C0000}"/>
    <cellStyle name="Normal 2 2 2 2 89 3" xfId="13839" xr:uid="{00000000-0005-0000-0000-0000681C0000}"/>
    <cellStyle name="Normal 2 2 2 2 9" xfId="4730" xr:uid="{00000000-0005-0000-0000-0000691C0000}"/>
    <cellStyle name="Normal 2 2 2 2 9 2" xfId="4731" xr:uid="{00000000-0005-0000-0000-00006A1C0000}"/>
    <cellStyle name="Normal 2 2 2 2 9 2 2" xfId="13840" xr:uid="{00000000-0005-0000-0000-00006B1C0000}"/>
    <cellStyle name="Normal 2 2 2 2 9 3" xfId="4732" xr:uid="{00000000-0005-0000-0000-00006C1C0000}"/>
    <cellStyle name="Normal 2 2 2 2 9 3 2" xfId="13841" xr:uid="{00000000-0005-0000-0000-00006D1C0000}"/>
    <cellStyle name="Normal 2 2 2 2 9 4" xfId="13842" xr:uid="{00000000-0005-0000-0000-00006E1C0000}"/>
    <cellStyle name="Normal 2 2 2 2 90" xfId="4733" xr:uid="{00000000-0005-0000-0000-00006F1C0000}"/>
    <cellStyle name="Normal 2 2 2 2 90 2" xfId="4734" xr:uid="{00000000-0005-0000-0000-0000701C0000}"/>
    <cellStyle name="Normal 2 2 2 2 90 2 2" xfId="13843" xr:uid="{00000000-0005-0000-0000-0000711C0000}"/>
    <cellStyle name="Normal 2 2 2 2 90 3" xfId="13844" xr:uid="{00000000-0005-0000-0000-0000721C0000}"/>
    <cellStyle name="Normal 2 2 2 2 91" xfId="4735" xr:uid="{00000000-0005-0000-0000-0000731C0000}"/>
    <cellStyle name="Normal 2 2 2 2 91 2" xfId="4736" xr:uid="{00000000-0005-0000-0000-0000741C0000}"/>
    <cellStyle name="Normal 2 2 2 2 91 2 2" xfId="13845" xr:uid="{00000000-0005-0000-0000-0000751C0000}"/>
    <cellStyle name="Normal 2 2 2 2 91 3" xfId="13846" xr:uid="{00000000-0005-0000-0000-0000761C0000}"/>
    <cellStyle name="Normal 2 2 2 2 92" xfId="4737" xr:uid="{00000000-0005-0000-0000-0000771C0000}"/>
    <cellStyle name="Normal 2 2 2 2 92 2" xfId="4738" xr:uid="{00000000-0005-0000-0000-0000781C0000}"/>
    <cellStyle name="Normal 2 2 2 2 92 2 2" xfId="13847" xr:uid="{00000000-0005-0000-0000-0000791C0000}"/>
    <cellStyle name="Normal 2 2 2 2 92 3" xfId="13848" xr:uid="{00000000-0005-0000-0000-00007A1C0000}"/>
    <cellStyle name="Normal 2 2 2 2 93" xfId="4739" xr:uid="{00000000-0005-0000-0000-00007B1C0000}"/>
    <cellStyle name="Normal 2 2 2 2 93 2" xfId="4740" xr:uid="{00000000-0005-0000-0000-00007C1C0000}"/>
    <cellStyle name="Normal 2 2 2 2 93 2 2" xfId="13849" xr:uid="{00000000-0005-0000-0000-00007D1C0000}"/>
    <cellStyle name="Normal 2 2 2 2 93 3" xfId="13850" xr:uid="{00000000-0005-0000-0000-00007E1C0000}"/>
    <cellStyle name="Normal 2 2 2 2 94" xfId="4741" xr:uid="{00000000-0005-0000-0000-00007F1C0000}"/>
    <cellStyle name="Normal 2 2 2 2 94 2" xfId="4742" xr:uid="{00000000-0005-0000-0000-0000801C0000}"/>
    <cellStyle name="Normal 2 2 2 2 94 2 2" xfId="13851" xr:uid="{00000000-0005-0000-0000-0000811C0000}"/>
    <cellStyle name="Normal 2 2 2 2 94 3" xfId="13852" xr:uid="{00000000-0005-0000-0000-0000821C0000}"/>
    <cellStyle name="Normal 2 2 2 2 95" xfId="4743" xr:uid="{00000000-0005-0000-0000-0000831C0000}"/>
    <cellStyle name="Normal 2 2 2 2 95 2" xfId="4744" xr:uid="{00000000-0005-0000-0000-0000841C0000}"/>
    <cellStyle name="Normal 2 2 2 2 95 2 2" xfId="13853" xr:uid="{00000000-0005-0000-0000-0000851C0000}"/>
    <cellStyle name="Normal 2 2 2 2 95 3" xfId="13854" xr:uid="{00000000-0005-0000-0000-0000861C0000}"/>
    <cellStyle name="Normal 2 2 2 2 96" xfId="4745" xr:uid="{00000000-0005-0000-0000-0000871C0000}"/>
    <cellStyle name="Normal 2 2 2 2 96 2" xfId="4746" xr:uid="{00000000-0005-0000-0000-0000881C0000}"/>
    <cellStyle name="Normal 2 2 2 2 96 2 2" xfId="13855" xr:uid="{00000000-0005-0000-0000-0000891C0000}"/>
    <cellStyle name="Normal 2 2 2 2 96 3" xfId="13856" xr:uid="{00000000-0005-0000-0000-00008A1C0000}"/>
    <cellStyle name="Normal 2 2 2 2 97" xfId="4747" xr:uid="{00000000-0005-0000-0000-00008B1C0000}"/>
    <cellStyle name="Normal 2 2 2 2 97 2" xfId="4748" xr:uid="{00000000-0005-0000-0000-00008C1C0000}"/>
    <cellStyle name="Normal 2 2 2 2 97 2 2" xfId="13857" xr:uid="{00000000-0005-0000-0000-00008D1C0000}"/>
    <cellStyle name="Normal 2 2 2 2 97 3" xfId="13858" xr:uid="{00000000-0005-0000-0000-00008E1C0000}"/>
    <cellStyle name="Normal 2 2 2 2 98" xfId="4749" xr:uid="{00000000-0005-0000-0000-00008F1C0000}"/>
    <cellStyle name="Normal 2 2 2 2 98 2" xfId="4750" xr:uid="{00000000-0005-0000-0000-0000901C0000}"/>
    <cellStyle name="Normal 2 2 2 2 98 2 2" xfId="13859" xr:uid="{00000000-0005-0000-0000-0000911C0000}"/>
    <cellStyle name="Normal 2 2 2 2 98 3" xfId="13860" xr:uid="{00000000-0005-0000-0000-0000921C0000}"/>
    <cellStyle name="Normal 2 2 2 2 99" xfId="4751" xr:uid="{00000000-0005-0000-0000-0000931C0000}"/>
    <cellStyle name="Normal 2 2 2 2 99 2" xfId="4752" xr:uid="{00000000-0005-0000-0000-0000941C0000}"/>
    <cellStyle name="Normal 2 2 2 2 99 2 2" xfId="13861" xr:uid="{00000000-0005-0000-0000-0000951C0000}"/>
    <cellStyle name="Normal 2 2 2 2 99 3" xfId="13862" xr:uid="{00000000-0005-0000-0000-0000961C0000}"/>
    <cellStyle name="Normal 2 2 2 20" xfId="4753" xr:uid="{00000000-0005-0000-0000-0000971C0000}"/>
    <cellStyle name="Normal 2 2 2 20 2" xfId="13863" xr:uid="{00000000-0005-0000-0000-0000981C0000}"/>
    <cellStyle name="Normal 2 2 2 20 3" xfId="13864" xr:uid="{00000000-0005-0000-0000-0000991C0000}"/>
    <cellStyle name="Normal 2 2 2 21" xfId="4754" xr:uid="{00000000-0005-0000-0000-00009A1C0000}"/>
    <cellStyle name="Normal 2 2 2 21 2" xfId="13865" xr:uid="{00000000-0005-0000-0000-00009B1C0000}"/>
    <cellStyle name="Normal 2 2 2 21 3" xfId="13866" xr:uid="{00000000-0005-0000-0000-00009C1C0000}"/>
    <cellStyle name="Normal 2 2 2 22" xfId="4755" xr:uid="{00000000-0005-0000-0000-00009D1C0000}"/>
    <cellStyle name="Normal 2 2 2 22 2" xfId="13867" xr:uid="{00000000-0005-0000-0000-00009E1C0000}"/>
    <cellStyle name="Normal 2 2 2 22 3" xfId="13868" xr:uid="{00000000-0005-0000-0000-00009F1C0000}"/>
    <cellStyle name="Normal 2 2 2 23" xfId="4756" xr:uid="{00000000-0005-0000-0000-0000A01C0000}"/>
    <cellStyle name="Normal 2 2 2 23 2" xfId="13869" xr:uid="{00000000-0005-0000-0000-0000A11C0000}"/>
    <cellStyle name="Normal 2 2 2 23 3" xfId="13870" xr:uid="{00000000-0005-0000-0000-0000A21C0000}"/>
    <cellStyle name="Normal 2 2 2 24" xfId="4757" xr:uid="{00000000-0005-0000-0000-0000A31C0000}"/>
    <cellStyle name="Normal 2 2 2 24 2" xfId="13871" xr:uid="{00000000-0005-0000-0000-0000A41C0000}"/>
    <cellStyle name="Normal 2 2 2 24 3" xfId="13872" xr:uid="{00000000-0005-0000-0000-0000A51C0000}"/>
    <cellStyle name="Normal 2 2 2 25" xfId="4758" xr:uid="{00000000-0005-0000-0000-0000A61C0000}"/>
    <cellStyle name="Normal 2 2 2 25 2" xfId="13873" xr:uid="{00000000-0005-0000-0000-0000A71C0000}"/>
    <cellStyle name="Normal 2 2 2 25 3" xfId="13874" xr:uid="{00000000-0005-0000-0000-0000A81C0000}"/>
    <cellStyle name="Normal 2 2 2 26" xfId="4759" xr:uid="{00000000-0005-0000-0000-0000A91C0000}"/>
    <cellStyle name="Normal 2 2 2 26 2" xfId="13875" xr:uid="{00000000-0005-0000-0000-0000AA1C0000}"/>
    <cellStyle name="Normal 2 2 2 26 3" xfId="13876" xr:uid="{00000000-0005-0000-0000-0000AB1C0000}"/>
    <cellStyle name="Normal 2 2 2 27" xfId="4760" xr:uid="{00000000-0005-0000-0000-0000AC1C0000}"/>
    <cellStyle name="Normal 2 2 2 27 2" xfId="13877" xr:uid="{00000000-0005-0000-0000-0000AD1C0000}"/>
    <cellStyle name="Normal 2 2 2 27 3" xfId="13878" xr:uid="{00000000-0005-0000-0000-0000AE1C0000}"/>
    <cellStyle name="Normal 2 2 2 28" xfId="4761" xr:uid="{00000000-0005-0000-0000-0000AF1C0000}"/>
    <cellStyle name="Normal 2 2 2 28 2" xfId="13879" xr:uid="{00000000-0005-0000-0000-0000B01C0000}"/>
    <cellStyle name="Normal 2 2 2 28 3" xfId="13880" xr:uid="{00000000-0005-0000-0000-0000B11C0000}"/>
    <cellStyle name="Normal 2 2 2 29" xfId="4762" xr:uid="{00000000-0005-0000-0000-0000B21C0000}"/>
    <cellStyle name="Normal 2 2 2 29 2" xfId="13881" xr:uid="{00000000-0005-0000-0000-0000B31C0000}"/>
    <cellStyle name="Normal 2 2 2 29 3" xfId="13882" xr:uid="{00000000-0005-0000-0000-0000B41C0000}"/>
    <cellStyle name="Normal 2 2 2 3" xfId="4763" xr:uid="{00000000-0005-0000-0000-0000B51C0000}"/>
    <cellStyle name="Normal 2 2 2 3 2" xfId="4764" xr:uid="{00000000-0005-0000-0000-0000B61C0000}"/>
    <cellStyle name="Normal 2 2 2 3 2 2" xfId="4765" xr:uid="{00000000-0005-0000-0000-0000B71C0000}"/>
    <cellStyle name="Normal 2 2 2 3 2 2 2" xfId="13883" xr:uid="{00000000-0005-0000-0000-0000B81C0000}"/>
    <cellStyle name="Normal 2 2 2 3 2 3" xfId="13884" xr:uid="{00000000-0005-0000-0000-0000B91C0000}"/>
    <cellStyle name="Normal 2 2 2 3 3" xfId="4766" xr:uid="{00000000-0005-0000-0000-0000BA1C0000}"/>
    <cellStyle name="Normal 2 2 2 3 3 2" xfId="4767" xr:uid="{00000000-0005-0000-0000-0000BB1C0000}"/>
    <cellStyle name="Normal 2 2 2 3 3 2 2" xfId="13885" xr:uid="{00000000-0005-0000-0000-0000BC1C0000}"/>
    <cellStyle name="Normal 2 2 2 3 3 3" xfId="13886" xr:uid="{00000000-0005-0000-0000-0000BD1C0000}"/>
    <cellStyle name="Normal 2 2 2 3 4" xfId="4768" xr:uid="{00000000-0005-0000-0000-0000BE1C0000}"/>
    <cellStyle name="Normal 2 2 2 3 4 2" xfId="13887" xr:uid="{00000000-0005-0000-0000-0000BF1C0000}"/>
    <cellStyle name="Normal 2 2 2 3 5" xfId="13888" xr:uid="{00000000-0005-0000-0000-0000C01C0000}"/>
    <cellStyle name="Normal 2 2 2 30" xfId="4769" xr:uid="{00000000-0005-0000-0000-0000C11C0000}"/>
    <cellStyle name="Normal 2 2 2 30 2" xfId="13889" xr:uid="{00000000-0005-0000-0000-0000C21C0000}"/>
    <cellStyle name="Normal 2 2 2 30 3" xfId="13890" xr:uid="{00000000-0005-0000-0000-0000C31C0000}"/>
    <cellStyle name="Normal 2 2 2 31" xfId="4770" xr:uid="{00000000-0005-0000-0000-0000C41C0000}"/>
    <cellStyle name="Normal 2 2 2 31 2" xfId="13891" xr:uid="{00000000-0005-0000-0000-0000C51C0000}"/>
    <cellStyle name="Normal 2 2 2 31 3" xfId="13892" xr:uid="{00000000-0005-0000-0000-0000C61C0000}"/>
    <cellStyle name="Normal 2 2 2 32" xfId="4771" xr:uid="{00000000-0005-0000-0000-0000C71C0000}"/>
    <cellStyle name="Normal 2 2 2 32 2" xfId="13893" xr:uid="{00000000-0005-0000-0000-0000C81C0000}"/>
    <cellStyle name="Normal 2 2 2 32 3" xfId="13894" xr:uid="{00000000-0005-0000-0000-0000C91C0000}"/>
    <cellStyle name="Normal 2 2 2 33" xfId="4772" xr:uid="{00000000-0005-0000-0000-0000CA1C0000}"/>
    <cellStyle name="Normal 2 2 2 33 2" xfId="13895" xr:uid="{00000000-0005-0000-0000-0000CB1C0000}"/>
    <cellStyle name="Normal 2 2 2 33 3" xfId="13896" xr:uid="{00000000-0005-0000-0000-0000CC1C0000}"/>
    <cellStyle name="Normal 2 2 2 34" xfId="4773" xr:uid="{00000000-0005-0000-0000-0000CD1C0000}"/>
    <cellStyle name="Normal 2 2 2 34 2" xfId="13897" xr:uid="{00000000-0005-0000-0000-0000CE1C0000}"/>
    <cellStyle name="Normal 2 2 2 34 3" xfId="13898" xr:uid="{00000000-0005-0000-0000-0000CF1C0000}"/>
    <cellStyle name="Normal 2 2 2 35" xfId="4774" xr:uid="{00000000-0005-0000-0000-0000D01C0000}"/>
    <cellStyle name="Normal 2 2 2 35 2" xfId="13899" xr:uid="{00000000-0005-0000-0000-0000D11C0000}"/>
    <cellStyle name="Normal 2 2 2 35 3" xfId="13900" xr:uid="{00000000-0005-0000-0000-0000D21C0000}"/>
    <cellStyle name="Normal 2 2 2 36" xfId="4775" xr:uid="{00000000-0005-0000-0000-0000D31C0000}"/>
    <cellStyle name="Normal 2 2 2 36 2" xfId="13901" xr:uid="{00000000-0005-0000-0000-0000D41C0000}"/>
    <cellStyle name="Normal 2 2 2 36 3" xfId="13902" xr:uid="{00000000-0005-0000-0000-0000D51C0000}"/>
    <cellStyle name="Normal 2 2 2 37" xfId="4776" xr:uid="{00000000-0005-0000-0000-0000D61C0000}"/>
    <cellStyle name="Normal 2 2 2 37 2" xfId="13903" xr:uid="{00000000-0005-0000-0000-0000D71C0000}"/>
    <cellStyle name="Normal 2 2 2 37 3" xfId="13904" xr:uid="{00000000-0005-0000-0000-0000D81C0000}"/>
    <cellStyle name="Normal 2 2 2 38" xfId="4777" xr:uid="{00000000-0005-0000-0000-0000D91C0000}"/>
    <cellStyle name="Normal 2 2 2 38 2" xfId="13905" xr:uid="{00000000-0005-0000-0000-0000DA1C0000}"/>
    <cellStyle name="Normal 2 2 2 38 3" xfId="13906" xr:uid="{00000000-0005-0000-0000-0000DB1C0000}"/>
    <cellStyle name="Normal 2 2 2 39" xfId="4778" xr:uid="{00000000-0005-0000-0000-0000DC1C0000}"/>
    <cellStyle name="Normal 2 2 2 39 2" xfId="13907" xr:uid="{00000000-0005-0000-0000-0000DD1C0000}"/>
    <cellStyle name="Normal 2 2 2 39 3" xfId="13908" xr:uid="{00000000-0005-0000-0000-0000DE1C0000}"/>
    <cellStyle name="Normal 2 2 2 4" xfId="4779" xr:uid="{00000000-0005-0000-0000-0000DF1C0000}"/>
    <cellStyle name="Normal 2 2 2 4 2" xfId="4780" xr:uid="{00000000-0005-0000-0000-0000E01C0000}"/>
    <cellStyle name="Normal 2 2 2 4 2 2" xfId="4781" xr:uid="{00000000-0005-0000-0000-0000E11C0000}"/>
    <cellStyle name="Normal 2 2 2 4 2 2 2" xfId="13909" xr:uid="{00000000-0005-0000-0000-0000E21C0000}"/>
    <cellStyle name="Normal 2 2 2 4 2 3" xfId="13910" xr:uid="{00000000-0005-0000-0000-0000E31C0000}"/>
    <cellStyle name="Normal 2 2 2 4 3" xfId="4782" xr:uid="{00000000-0005-0000-0000-0000E41C0000}"/>
    <cellStyle name="Normal 2 2 2 4 3 2" xfId="4783" xr:uid="{00000000-0005-0000-0000-0000E51C0000}"/>
    <cellStyle name="Normal 2 2 2 4 3 2 2" xfId="13911" xr:uid="{00000000-0005-0000-0000-0000E61C0000}"/>
    <cellStyle name="Normal 2 2 2 4 3 3" xfId="13912" xr:uid="{00000000-0005-0000-0000-0000E71C0000}"/>
    <cellStyle name="Normal 2 2 2 4 4" xfId="4784" xr:uid="{00000000-0005-0000-0000-0000E81C0000}"/>
    <cellStyle name="Normal 2 2 2 4 4 2" xfId="13913" xr:uid="{00000000-0005-0000-0000-0000E91C0000}"/>
    <cellStyle name="Normal 2 2 2 4 5" xfId="13914" xr:uid="{00000000-0005-0000-0000-0000EA1C0000}"/>
    <cellStyle name="Normal 2 2 2 40" xfId="4785" xr:uid="{00000000-0005-0000-0000-0000EB1C0000}"/>
    <cellStyle name="Normal 2 2 2 40 2" xfId="13915" xr:uid="{00000000-0005-0000-0000-0000EC1C0000}"/>
    <cellStyle name="Normal 2 2 2 40 3" xfId="13916" xr:uid="{00000000-0005-0000-0000-0000ED1C0000}"/>
    <cellStyle name="Normal 2 2 2 41" xfId="4786" xr:uid="{00000000-0005-0000-0000-0000EE1C0000}"/>
    <cellStyle name="Normal 2 2 2 41 2" xfId="13917" xr:uid="{00000000-0005-0000-0000-0000EF1C0000}"/>
    <cellStyle name="Normal 2 2 2 41 3" xfId="13918" xr:uid="{00000000-0005-0000-0000-0000F01C0000}"/>
    <cellStyle name="Normal 2 2 2 42" xfId="4787" xr:uid="{00000000-0005-0000-0000-0000F11C0000}"/>
    <cellStyle name="Normal 2 2 2 42 2" xfId="13919" xr:uid="{00000000-0005-0000-0000-0000F21C0000}"/>
    <cellStyle name="Normal 2 2 2 42 3" xfId="13920" xr:uid="{00000000-0005-0000-0000-0000F31C0000}"/>
    <cellStyle name="Normal 2 2 2 43" xfId="4788" xr:uid="{00000000-0005-0000-0000-0000F41C0000}"/>
    <cellStyle name="Normal 2 2 2 43 2" xfId="13921" xr:uid="{00000000-0005-0000-0000-0000F51C0000}"/>
    <cellStyle name="Normal 2 2 2 43 3" xfId="13922" xr:uid="{00000000-0005-0000-0000-0000F61C0000}"/>
    <cellStyle name="Normal 2 2 2 44" xfId="4789" xr:uid="{00000000-0005-0000-0000-0000F71C0000}"/>
    <cellStyle name="Normal 2 2 2 44 2" xfId="13923" xr:uid="{00000000-0005-0000-0000-0000F81C0000}"/>
    <cellStyle name="Normal 2 2 2 44 3" xfId="13924" xr:uid="{00000000-0005-0000-0000-0000F91C0000}"/>
    <cellStyle name="Normal 2 2 2 45" xfId="4790" xr:uid="{00000000-0005-0000-0000-0000FA1C0000}"/>
    <cellStyle name="Normal 2 2 2 45 2" xfId="13925" xr:uid="{00000000-0005-0000-0000-0000FB1C0000}"/>
    <cellStyle name="Normal 2 2 2 45 3" xfId="13926" xr:uid="{00000000-0005-0000-0000-0000FC1C0000}"/>
    <cellStyle name="Normal 2 2 2 46" xfId="4791" xr:uid="{00000000-0005-0000-0000-0000FD1C0000}"/>
    <cellStyle name="Normal 2 2 2 46 2" xfId="13927" xr:uid="{00000000-0005-0000-0000-0000FE1C0000}"/>
    <cellStyle name="Normal 2 2 2 46 3" xfId="13928" xr:uid="{00000000-0005-0000-0000-0000FF1C0000}"/>
    <cellStyle name="Normal 2 2 2 47" xfId="4792" xr:uid="{00000000-0005-0000-0000-0000001D0000}"/>
    <cellStyle name="Normal 2 2 2 47 2" xfId="13929" xr:uid="{00000000-0005-0000-0000-0000011D0000}"/>
    <cellStyle name="Normal 2 2 2 47 3" xfId="13930" xr:uid="{00000000-0005-0000-0000-0000021D0000}"/>
    <cellStyle name="Normal 2 2 2 48" xfId="4793" xr:uid="{00000000-0005-0000-0000-0000031D0000}"/>
    <cellStyle name="Normal 2 2 2 48 2" xfId="13931" xr:uid="{00000000-0005-0000-0000-0000041D0000}"/>
    <cellStyle name="Normal 2 2 2 48 3" xfId="13932" xr:uid="{00000000-0005-0000-0000-0000051D0000}"/>
    <cellStyle name="Normal 2 2 2 49" xfId="4794" xr:uid="{00000000-0005-0000-0000-0000061D0000}"/>
    <cellStyle name="Normal 2 2 2 49 2" xfId="13933" xr:uid="{00000000-0005-0000-0000-0000071D0000}"/>
    <cellStyle name="Normal 2 2 2 49 3" xfId="13934" xr:uid="{00000000-0005-0000-0000-0000081D0000}"/>
    <cellStyle name="Normal 2 2 2 5" xfId="4795" xr:uid="{00000000-0005-0000-0000-0000091D0000}"/>
    <cellStyle name="Normal 2 2 2 5 10" xfId="4796" xr:uid="{00000000-0005-0000-0000-00000A1D0000}"/>
    <cellStyle name="Normal 2 2 2 5 10 2" xfId="4797" xr:uid="{00000000-0005-0000-0000-00000B1D0000}"/>
    <cellStyle name="Normal 2 2 2 5 10 2 2" xfId="13935" xr:uid="{00000000-0005-0000-0000-00000C1D0000}"/>
    <cellStyle name="Normal 2 2 2 5 10 3" xfId="13936" xr:uid="{00000000-0005-0000-0000-00000D1D0000}"/>
    <cellStyle name="Normal 2 2 2 5 11" xfId="4798" xr:uid="{00000000-0005-0000-0000-00000E1D0000}"/>
    <cellStyle name="Normal 2 2 2 5 11 2" xfId="4799" xr:uid="{00000000-0005-0000-0000-00000F1D0000}"/>
    <cellStyle name="Normal 2 2 2 5 11 2 2" xfId="13937" xr:uid="{00000000-0005-0000-0000-0000101D0000}"/>
    <cellStyle name="Normal 2 2 2 5 11 3" xfId="13938" xr:uid="{00000000-0005-0000-0000-0000111D0000}"/>
    <cellStyle name="Normal 2 2 2 5 12" xfId="4800" xr:uid="{00000000-0005-0000-0000-0000121D0000}"/>
    <cellStyle name="Normal 2 2 2 5 12 2" xfId="4801" xr:uid="{00000000-0005-0000-0000-0000131D0000}"/>
    <cellStyle name="Normal 2 2 2 5 12 2 2" xfId="13939" xr:uid="{00000000-0005-0000-0000-0000141D0000}"/>
    <cellStyle name="Normal 2 2 2 5 12 3" xfId="13940" xr:uid="{00000000-0005-0000-0000-0000151D0000}"/>
    <cellStyle name="Normal 2 2 2 5 13" xfId="4802" xr:uid="{00000000-0005-0000-0000-0000161D0000}"/>
    <cellStyle name="Normal 2 2 2 5 13 2" xfId="4803" xr:uid="{00000000-0005-0000-0000-0000171D0000}"/>
    <cellStyle name="Normal 2 2 2 5 13 2 2" xfId="13941" xr:uid="{00000000-0005-0000-0000-0000181D0000}"/>
    <cellStyle name="Normal 2 2 2 5 13 3" xfId="13942" xr:uid="{00000000-0005-0000-0000-0000191D0000}"/>
    <cellStyle name="Normal 2 2 2 5 14" xfId="4804" xr:uid="{00000000-0005-0000-0000-00001A1D0000}"/>
    <cellStyle name="Normal 2 2 2 5 14 2" xfId="4805" xr:uid="{00000000-0005-0000-0000-00001B1D0000}"/>
    <cellStyle name="Normal 2 2 2 5 14 2 2" xfId="13943" xr:uid="{00000000-0005-0000-0000-00001C1D0000}"/>
    <cellStyle name="Normal 2 2 2 5 14 3" xfId="13944" xr:uid="{00000000-0005-0000-0000-00001D1D0000}"/>
    <cellStyle name="Normal 2 2 2 5 15" xfId="4806" xr:uid="{00000000-0005-0000-0000-00001E1D0000}"/>
    <cellStyle name="Normal 2 2 2 5 15 2" xfId="4807" xr:uid="{00000000-0005-0000-0000-00001F1D0000}"/>
    <cellStyle name="Normal 2 2 2 5 15 2 2" xfId="13945" xr:uid="{00000000-0005-0000-0000-0000201D0000}"/>
    <cellStyle name="Normal 2 2 2 5 15 3" xfId="13946" xr:uid="{00000000-0005-0000-0000-0000211D0000}"/>
    <cellStyle name="Normal 2 2 2 5 16" xfId="4808" xr:uid="{00000000-0005-0000-0000-0000221D0000}"/>
    <cellStyle name="Normal 2 2 2 5 16 2" xfId="4809" xr:uid="{00000000-0005-0000-0000-0000231D0000}"/>
    <cellStyle name="Normal 2 2 2 5 16 2 2" xfId="13947" xr:uid="{00000000-0005-0000-0000-0000241D0000}"/>
    <cellStyle name="Normal 2 2 2 5 16 3" xfId="13948" xr:uid="{00000000-0005-0000-0000-0000251D0000}"/>
    <cellStyle name="Normal 2 2 2 5 17" xfId="4810" xr:uid="{00000000-0005-0000-0000-0000261D0000}"/>
    <cellStyle name="Normal 2 2 2 5 17 2" xfId="4811" xr:uid="{00000000-0005-0000-0000-0000271D0000}"/>
    <cellStyle name="Normal 2 2 2 5 17 2 2" xfId="13949" xr:uid="{00000000-0005-0000-0000-0000281D0000}"/>
    <cellStyle name="Normal 2 2 2 5 17 3" xfId="13950" xr:uid="{00000000-0005-0000-0000-0000291D0000}"/>
    <cellStyle name="Normal 2 2 2 5 18" xfId="4812" xr:uid="{00000000-0005-0000-0000-00002A1D0000}"/>
    <cellStyle name="Normal 2 2 2 5 18 2" xfId="4813" xr:uid="{00000000-0005-0000-0000-00002B1D0000}"/>
    <cellStyle name="Normal 2 2 2 5 18 2 2" xfId="13951" xr:uid="{00000000-0005-0000-0000-00002C1D0000}"/>
    <cellStyle name="Normal 2 2 2 5 18 3" xfId="13952" xr:uid="{00000000-0005-0000-0000-00002D1D0000}"/>
    <cellStyle name="Normal 2 2 2 5 19" xfId="4814" xr:uid="{00000000-0005-0000-0000-00002E1D0000}"/>
    <cellStyle name="Normal 2 2 2 5 19 2" xfId="4815" xr:uid="{00000000-0005-0000-0000-00002F1D0000}"/>
    <cellStyle name="Normal 2 2 2 5 19 2 2" xfId="13953" xr:uid="{00000000-0005-0000-0000-0000301D0000}"/>
    <cellStyle name="Normal 2 2 2 5 19 3" xfId="13954" xr:uid="{00000000-0005-0000-0000-0000311D0000}"/>
    <cellStyle name="Normal 2 2 2 5 2" xfId="4816" xr:uid="{00000000-0005-0000-0000-0000321D0000}"/>
    <cellStyle name="Normal 2 2 2 5 2 10" xfId="13955" xr:uid="{00000000-0005-0000-0000-0000331D0000}"/>
    <cellStyle name="Normal 2 2 2 5 2 2" xfId="4817" xr:uid="{00000000-0005-0000-0000-0000341D0000}"/>
    <cellStyle name="Normal 2 2 2 5 2 2 2" xfId="4818" xr:uid="{00000000-0005-0000-0000-0000351D0000}"/>
    <cellStyle name="Normal 2 2 2 5 2 2 2 2" xfId="13956" xr:uid="{00000000-0005-0000-0000-0000361D0000}"/>
    <cellStyle name="Normal 2 2 2 5 2 2 2 3" xfId="13957" xr:uid="{00000000-0005-0000-0000-0000371D0000}"/>
    <cellStyle name="Normal 2 2 2 5 2 2 3" xfId="4819" xr:uid="{00000000-0005-0000-0000-0000381D0000}"/>
    <cellStyle name="Normal 2 2 2 5 2 2 3 2" xfId="13958" xr:uid="{00000000-0005-0000-0000-0000391D0000}"/>
    <cellStyle name="Normal 2 2 2 5 2 2 4" xfId="13959" xr:uid="{00000000-0005-0000-0000-00003A1D0000}"/>
    <cellStyle name="Normal 2 2 2 5 2 2 5" xfId="13960" xr:uid="{00000000-0005-0000-0000-00003B1D0000}"/>
    <cellStyle name="Normal 2 2 2 5 2 3" xfId="4820" xr:uid="{00000000-0005-0000-0000-00003C1D0000}"/>
    <cellStyle name="Normal 2 2 2 5 2 3 2" xfId="4821" xr:uid="{00000000-0005-0000-0000-00003D1D0000}"/>
    <cellStyle name="Normal 2 2 2 5 2 3 2 2" xfId="13961" xr:uid="{00000000-0005-0000-0000-00003E1D0000}"/>
    <cellStyle name="Normal 2 2 2 5 2 3 3" xfId="13962" xr:uid="{00000000-0005-0000-0000-00003F1D0000}"/>
    <cellStyle name="Normal 2 2 2 5 2 3 4" xfId="13963" xr:uid="{00000000-0005-0000-0000-0000401D0000}"/>
    <cellStyle name="Normal 2 2 2 5 2 3 5" xfId="13964" xr:uid="{00000000-0005-0000-0000-0000411D0000}"/>
    <cellStyle name="Normal 2 2 2 5 2 4" xfId="4822" xr:uid="{00000000-0005-0000-0000-0000421D0000}"/>
    <cellStyle name="Normal 2 2 2 5 2 4 2" xfId="4823" xr:uid="{00000000-0005-0000-0000-0000431D0000}"/>
    <cellStyle name="Normal 2 2 2 5 2 4 2 2" xfId="13965" xr:uid="{00000000-0005-0000-0000-0000441D0000}"/>
    <cellStyle name="Normal 2 2 2 5 2 4 3" xfId="13966" xr:uid="{00000000-0005-0000-0000-0000451D0000}"/>
    <cellStyle name="Normal 2 2 2 5 2 4 4" xfId="13967" xr:uid="{00000000-0005-0000-0000-0000461D0000}"/>
    <cellStyle name="Normal 2 2 2 5 2 4 5" xfId="13968" xr:uid="{00000000-0005-0000-0000-0000471D0000}"/>
    <cellStyle name="Normal 2 2 2 5 2 5" xfId="4824" xr:uid="{00000000-0005-0000-0000-0000481D0000}"/>
    <cellStyle name="Normal 2 2 2 5 2 5 2" xfId="4825" xr:uid="{00000000-0005-0000-0000-0000491D0000}"/>
    <cellStyle name="Normal 2 2 2 5 2 5 2 2" xfId="13969" xr:uid="{00000000-0005-0000-0000-00004A1D0000}"/>
    <cellStyle name="Normal 2 2 2 5 2 5 3" xfId="13970" xr:uid="{00000000-0005-0000-0000-00004B1D0000}"/>
    <cellStyle name="Normal 2 2 2 5 2 5 4" xfId="13971" xr:uid="{00000000-0005-0000-0000-00004C1D0000}"/>
    <cellStyle name="Normal 2 2 2 5 2 5 5" xfId="13972" xr:uid="{00000000-0005-0000-0000-00004D1D0000}"/>
    <cellStyle name="Normal 2 2 2 5 2 6" xfId="4826" xr:uid="{00000000-0005-0000-0000-00004E1D0000}"/>
    <cellStyle name="Normal 2 2 2 5 2 6 2" xfId="13973" xr:uid="{00000000-0005-0000-0000-00004F1D0000}"/>
    <cellStyle name="Normal 2 2 2 5 2 7" xfId="4827" xr:uid="{00000000-0005-0000-0000-0000501D0000}"/>
    <cellStyle name="Normal 2 2 2 5 2 7 2" xfId="13974" xr:uid="{00000000-0005-0000-0000-0000511D0000}"/>
    <cellStyle name="Normal 2 2 2 5 2 8" xfId="4828" xr:uid="{00000000-0005-0000-0000-0000521D0000}"/>
    <cellStyle name="Normal 2 2 2 5 2 8 2" xfId="13975" xr:uid="{00000000-0005-0000-0000-0000531D0000}"/>
    <cellStyle name="Normal 2 2 2 5 2 9" xfId="13976" xr:uid="{00000000-0005-0000-0000-0000541D0000}"/>
    <cellStyle name="Normal 2 2 2 5 20" xfId="4829" xr:uid="{00000000-0005-0000-0000-0000551D0000}"/>
    <cellStyle name="Normal 2 2 2 5 20 2" xfId="4830" xr:uid="{00000000-0005-0000-0000-0000561D0000}"/>
    <cellStyle name="Normal 2 2 2 5 20 2 2" xfId="13977" xr:uid="{00000000-0005-0000-0000-0000571D0000}"/>
    <cellStyle name="Normal 2 2 2 5 20 3" xfId="13978" xr:uid="{00000000-0005-0000-0000-0000581D0000}"/>
    <cellStyle name="Normal 2 2 2 5 21" xfId="4831" xr:uid="{00000000-0005-0000-0000-0000591D0000}"/>
    <cellStyle name="Normal 2 2 2 5 21 2" xfId="4832" xr:uid="{00000000-0005-0000-0000-00005A1D0000}"/>
    <cellStyle name="Normal 2 2 2 5 21 2 2" xfId="13979" xr:uid="{00000000-0005-0000-0000-00005B1D0000}"/>
    <cellStyle name="Normal 2 2 2 5 21 3" xfId="13980" xr:uid="{00000000-0005-0000-0000-00005C1D0000}"/>
    <cellStyle name="Normal 2 2 2 5 22" xfId="4833" xr:uid="{00000000-0005-0000-0000-00005D1D0000}"/>
    <cellStyle name="Normal 2 2 2 5 22 2" xfId="4834" xr:uid="{00000000-0005-0000-0000-00005E1D0000}"/>
    <cellStyle name="Normal 2 2 2 5 22 2 2" xfId="13981" xr:uid="{00000000-0005-0000-0000-00005F1D0000}"/>
    <cellStyle name="Normal 2 2 2 5 22 3" xfId="13982" xr:uid="{00000000-0005-0000-0000-0000601D0000}"/>
    <cellStyle name="Normal 2 2 2 5 23" xfId="4835" xr:uid="{00000000-0005-0000-0000-0000611D0000}"/>
    <cellStyle name="Normal 2 2 2 5 23 2" xfId="4836" xr:uid="{00000000-0005-0000-0000-0000621D0000}"/>
    <cellStyle name="Normal 2 2 2 5 23 2 2" xfId="13983" xr:uid="{00000000-0005-0000-0000-0000631D0000}"/>
    <cellStyle name="Normal 2 2 2 5 23 3" xfId="13984" xr:uid="{00000000-0005-0000-0000-0000641D0000}"/>
    <cellStyle name="Normal 2 2 2 5 24" xfId="4837" xr:uid="{00000000-0005-0000-0000-0000651D0000}"/>
    <cellStyle name="Normal 2 2 2 5 24 2" xfId="4838" xr:uid="{00000000-0005-0000-0000-0000661D0000}"/>
    <cellStyle name="Normal 2 2 2 5 24 2 2" xfId="13985" xr:uid="{00000000-0005-0000-0000-0000671D0000}"/>
    <cellStyle name="Normal 2 2 2 5 24 3" xfId="13986" xr:uid="{00000000-0005-0000-0000-0000681D0000}"/>
    <cellStyle name="Normal 2 2 2 5 25" xfId="4839" xr:uid="{00000000-0005-0000-0000-0000691D0000}"/>
    <cellStyle name="Normal 2 2 2 5 25 2" xfId="4840" xr:uid="{00000000-0005-0000-0000-00006A1D0000}"/>
    <cellStyle name="Normal 2 2 2 5 25 2 2" xfId="13987" xr:uid="{00000000-0005-0000-0000-00006B1D0000}"/>
    <cellStyle name="Normal 2 2 2 5 25 3" xfId="13988" xr:uid="{00000000-0005-0000-0000-00006C1D0000}"/>
    <cellStyle name="Normal 2 2 2 5 26" xfId="4841" xr:uid="{00000000-0005-0000-0000-00006D1D0000}"/>
    <cellStyle name="Normal 2 2 2 5 26 2" xfId="4842" xr:uid="{00000000-0005-0000-0000-00006E1D0000}"/>
    <cellStyle name="Normal 2 2 2 5 26 2 2" xfId="13989" xr:uid="{00000000-0005-0000-0000-00006F1D0000}"/>
    <cellStyle name="Normal 2 2 2 5 26 3" xfId="13990" xr:uid="{00000000-0005-0000-0000-0000701D0000}"/>
    <cellStyle name="Normal 2 2 2 5 27" xfId="4843" xr:uid="{00000000-0005-0000-0000-0000711D0000}"/>
    <cellStyle name="Normal 2 2 2 5 27 2" xfId="4844" xr:uid="{00000000-0005-0000-0000-0000721D0000}"/>
    <cellStyle name="Normal 2 2 2 5 27 2 2" xfId="13991" xr:uid="{00000000-0005-0000-0000-0000731D0000}"/>
    <cellStyle name="Normal 2 2 2 5 27 3" xfId="13992" xr:uid="{00000000-0005-0000-0000-0000741D0000}"/>
    <cellStyle name="Normal 2 2 2 5 28" xfId="4845" xr:uid="{00000000-0005-0000-0000-0000751D0000}"/>
    <cellStyle name="Normal 2 2 2 5 28 2" xfId="4846" xr:uid="{00000000-0005-0000-0000-0000761D0000}"/>
    <cellStyle name="Normal 2 2 2 5 28 2 2" xfId="13993" xr:uid="{00000000-0005-0000-0000-0000771D0000}"/>
    <cellStyle name="Normal 2 2 2 5 28 3" xfId="13994" xr:uid="{00000000-0005-0000-0000-0000781D0000}"/>
    <cellStyle name="Normal 2 2 2 5 29" xfId="4847" xr:uid="{00000000-0005-0000-0000-0000791D0000}"/>
    <cellStyle name="Normal 2 2 2 5 29 2" xfId="4848" xr:uid="{00000000-0005-0000-0000-00007A1D0000}"/>
    <cellStyle name="Normal 2 2 2 5 29 2 2" xfId="13995" xr:uid="{00000000-0005-0000-0000-00007B1D0000}"/>
    <cellStyle name="Normal 2 2 2 5 29 3" xfId="13996" xr:uid="{00000000-0005-0000-0000-00007C1D0000}"/>
    <cellStyle name="Normal 2 2 2 5 3" xfId="4849" xr:uid="{00000000-0005-0000-0000-00007D1D0000}"/>
    <cellStyle name="Normal 2 2 2 5 3 2" xfId="4850" xr:uid="{00000000-0005-0000-0000-00007E1D0000}"/>
    <cellStyle name="Normal 2 2 2 5 3 3" xfId="4851" xr:uid="{00000000-0005-0000-0000-00007F1D0000}"/>
    <cellStyle name="Normal 2 2 2 5 3 3 2" xfId="13997" xr:uid="{00000000-0005-0000-0000-0000801D0000}"/>
    <cellStyle name="Normal 2 2 2 5 30" xfId="4852" xr:uid="{00000000-0005-0000-0000-0000811D0000}"/>
    <cellStyle name="Normal 2 2 2 5 30 2" xfId="4853" xr:uid="{00000000-0005-0000-0000-0000821D0000}"/>
    <cellStyle name="Normal 2 2 2 5 30 2 2" xfId="13998" xr:uid="{00000000-0005-0000-0000-0000831D0000}"/>
    <cellStyle name="Normal 2 2 2 5 30 3" xfId="13999" xr:uid="{00000000-0005-0000-0000-0000841D0000}"/>
    <cellStyle name="Normal 2 2 2 5 31" xfId="4854" xr:uid="{00000000-0005-0000-0000-0000851D0000}"/>
    <cellStyle name="Normal 2 2 2 5 31 2" xfId="4855" xr:uid="{00000000-0005-0000-0000-0000861D0000}"/>
    <cellStyle name="Normal 2 2 2 5 31 2 2" xfId="14000" xr:uid="{00000000-0005-0000-0000-0000871D0000}"/>
    <cellStyle name="Normal 2 2 2 5 31 3" xfId="14001" xr:uid="{00000000-0005-0000-0000-0000881D0000}"/>
    <cellStyle name="Normal 2 2 2 5 32" xfId="4856" xr:uid="{00000000-0005-0000-0000-0000891D0000}"/>
    <cellStyle name="Normal 2 2 2 5 32 2" xfId="4857" xr:uid="{00000000-0005-0000-0000-00008A1D0000}"/>
    <cellStyle name="Normal 2 2 2 5 32 2 2" xfId="14002" xr:uid="{00000000-0005-0000-0000-00008B1D0000}"/>
    <cellStyle name="Normal 2 2 2 5 32 3" xfId="14003" xr:uid="{00000000-0005-0000-0000-00008C1D0000}"/>
    <cellStyle name="Normal 2 2 2 5 33" xfId="4858" xr:uid="{00000000-0005-0000-0000-00008D1D0000}"/>
    <cellStyle name="Normal 2 2 2 5 33 2" xfId="4859" xr:uid="{00000000-0005-0000-0000-00008E1D0000}"/>
    <cellStyle name="Normal 2 2 2 5 33 2 2" xfId="14004" xr:uid="{00000000-0005-0000-0000-00008F1D0000}"/>
    <cellStyle name="Normal 2 2 2 5 33 3" xfId="14005" xr:uid="{00000000-0005-0000-0000-0000901D0000}"/>
    <cellStyle name="Normal 2 2 2 5 34" xfId="4860" xr:uid="{00000000-0005-0000-0000-0000911D0000}"/>
    <cellStyle name="Normal 2 2 2 5 34 2" xfId="4861" xr:uid="{00000000-0005-0000-0000-0000921D0000}"/>
    <cellStyle name="Normal 2 2 2 5 34 2 2" xfId="14006" xr:uid="{00000000-0005-0000-0000-0000931D0000}"/>
    <cellStyle name="Normal 2 2 2 5 34 3" xfId="14007" xr:uid="{00000000-0005-0000-0000-0000941D0000}"/>
    <cellStyle name="Normal 2 2 2 5 35" xfId="4862" xr:uid="{00000000-0005-0000-0000-0000951D0000}"/>
    <cellStyle name="Normal 2 2 2 5 35 2" xfId="4863" xr:uid="{00000000-0005-0000-0000-0000961D0000}"/>
    <cellStyle name="Normal 2 2 2 5 35 2 2" xfId="14008" xr:uid="{00000000-0005-0000-0000-0000971D0000}"/>
    <cellStyle name="Normal 2 2 2 5 35 3" xfId="14009" xr:uid="{00000000-0005-0000-0000-0000981D0000}"/>
    <cellStyle name="Normal 2 2 2 5 36" xfId="4864" xr:uid="{00000000-0005-0000-0000-0000991D0000}"/>
    <cellStyle name="Normal 2 2 2 5 36 2" xfId="4865" xr:uid="{00000000-0005-0000-0000-00009A1D0000}"/>
    <cellStyle name="Normal 2 2 2 5 36 2 2" xfId="14010" xr:uid="{00000000-0005-0000-0000-00009B1D0000}"/>
    <cellStyle name="Normal 2 2 2 5 36 3" xfId="14011" xr:uid="{00000000-0005-0000-0000-00009C1D0000}"/>
    <cellStyle name="Normal 2 2 2 5 37" xfId="4866" xr:uid="{00000000-0005-0000-0000-00009D1D0000}"/>
    <cellStyle name="Normal 2 2 2 5 37 2" xfId="4867" xr:uid="{00000000-0005-0000-0000-00009E1D0000}"/>
    <cellStyle name="Normal 2 2 2 5 37 2 2" xfId="14012" xr:uid="{00000000-0005-0000-0000-00009F1D0000}"/>
    <cellStyle name="Normal 2 2 2 5 37 3" xfId="14013" xr:uid="{00000000-0005-0000-0000-0000A01D0000}"/>
    <cellStyle name="Normal 2 2 2 5 38" xfId="4868" xr:uid="{00000000-0005-0000-0000-0000A11D0000}"/>
    <cellStyle name="Normal 2 2 2 5 38 2" xfId="4869" xr:uid="{00000000-0005-0000-0000-0000A21D0000}"/>
    <cellStyle name="Normal 2 2 2 5 38 2 2" xfId="14014" xr:uid="{00000000-0005-0000-0000-0000A31D0000}"/>
    <cellStyle name="Normal 2 2 2 5 38 3" xfId="14015" xr:uid="{00000000-0005-0000-0000-0000A41D0000}"/>
    <cellStyle name="Normal 2 2 2 5 39" xfId="4870" xr:uid="{00000000-0005-0000-0000-0000A51D0000}"/>
    <cellStyle name="Normal 2 2 2 5 39 2" xfId="4871" xr:uid="{00000000-0005-0000-0000-0000A61D0000}"/>
    <cellStyle name="Normal 2 2 2 5 39 2 2" xfId="14016" xr:uid="{00000000-0005-0000-0000-0000A71D0000}"/>
    <cellStyle name="Normal 2 2 2 5 39 3" xfId="14017" xr:uid="{00000000-0005-0000-0000-0000A81D0000}"/>
    <cellStyle name="Normal 2 2 2 5 4" xfId="4872" xr:uid="{00000000-0005-0000-0000-0000A91D0000}"/>
    <cellStyle name="Normal 2 2 2 5 4 2" xfId="4873" xr:uid="{00000000-0005-0000-0000-0000AA1D0000}"/>
    <cellStyle name="Normal 2 2 2 5 4 3" xfId="4874" xr:uid="{00000000-0005-0000-0000-0000AB1D0000}"/>
    <cellStyle name="Normal 2 2 2 5 4 3 2" xfId="14018" xr:uid="{00000000-0005-0000-0000-0000AC1D0000}"/>
    <cellStyle name="Normal 2 2 2 5 40" xfId="4875" xr:uid="{00000000-0005-0000-0000-0000AD1D0000}"/>
    <cellStyle name="Normal 2 2 2 5 40 2" xfId="4876" xr:uid="{00000000-0005-0000-0000-0000AE1D0000}"/>
    <cellStyle name="Normal 2 2 2 5 40 2 2" xfId="14019" xr:uid="{00000000-0005-0000-0000-0000AF1D0000}"/>
    <cellStyle name="Normal 2 2 2 5 40 3" xfId="14020" xr:uid="{00000000-0005-0000-0000-0000B01D0000}"/>
    <cellStyle name="Normal 2 2 2 5 41" xfId="4877" xr:uid="{00000000-0005-0000-0000-0000B11D0000}"/>
    <cellStyle name="Normal 2 2 2 5 41 2" xfId="4878" xr:uid="{00000000-0005-0000-0000-0000B21D0000}"/>
    <cellStyle name="Normal 2 2 2 5 41 2 2" xfId="14021" xr:uid="{00000000-0005-0000-0000-0000B31D0000}"/>
    <cellStyle name="Normal 2 2 2 5 41 3" xfId="14022" xr:uid="{00000000-0005-0000-0000-0000B41D0000}"/>
    <cellStyle name="Normal 2 2 2 5 42" xfId="4879" xr:uid="{00000000-0005-0000-0000-0000B51D0000}"/>
    <cellStyle name="Normal 2 2 2 5 42 2" xfId="14023" xr:uid="{00000000-0005-0000-0000-0000B61D0000}"/>
    <cellStyle name="Normal 2 2 2 5 43" xfId="4880" xr:uid="{00000000-0005-0000-0000-0000B71D0000}"/>
    <cellStyle name="Normal 2 2 2 5 43 2" xfId="14024" xr:uid="{00000000-0005-0000-0000-0000B81D0000}"/>
    <cellStyle name="Normal 2 2 2 5 5" xfId="4881" xr:uid="{00000000-0005-0000-0000-0000B91D0000}"/>
    <cellStyle name="Normal 2 2 2 5 5 2" xfId="4882" xr:uid="{00000000-0005-0000-0000-0000BA1D0000}"/>
    <cellStyle name="Normal 2 2 2 5 5 3" xfId="4883" xr:uid="{00000000-0005-0000-0000-0000BB1D0000}"/>
    <cellStyle name="Normal 2 2 2 5 5 3 2" xfId="14025" xr:uid="{00000000-0005-0000-0000-0000BC1D0000}"/>
    <cellStyle name="Normal 2 2 2 5 6" xfId="4884" xr:uid="{00000000-0005-0000-0000-0000BD1D0000}"/>
    <cellStyle name="Normal 2 2 2 5 6 2" xfId="4885" xr:uid="{00000000-0005-0000-0000-0000BE1D0000}"/>
    <cellStyle name="Normal 2 2 2 5 6 2 2" xfId="14026" xr:uid="{00000000-0005-0000-0000-0000BF1D0000}"/>
    <cellStyle name="Normal 2 2 2 5 6 3" xfId="4886" xr:uid="{00000000-0005-0000-0000-0000C01D0000}"/>
    <cellStyle name="Normal 2 2 2 5 6 3 2" xfId="14027" xr:uid="{00000000-0005-0000-0000-0000C11D0000}"/>
    <cellStyle name="Normal 2 2 2 5 6 4" xfId="14028" xr:uid="{00000000-0005-0000-0000-0000C21D0000}"/>
    <cellStyle name="Normal 2 2 2 5 7" xfId="4887" xr:uid="{00000000-0005-0000-0000-0000C31D0000}"/>
    <cellStyle name="Normal 2 2 2 5 7 2" xfId="4888" xr:uid="{00000000-0005-0000-0000-0000C41D0000}"/>
    <cellStyle name="Normal 2 2 2 5 7 2 2" xfId="14029" xr:uid="{00000000-0005-0000-0000-0000C51D0000}"/>
    <cellStyle name="Normal 2 2 2 5 7 3" xfId="14030" xr:uid="{00000000-0005-0000-0000-0000C61D0000}"/>
    <cellStyle name="Normal 2 2 2 5 8" xfId="4889" xr:uid="{00000000-0005-0000-0000-0000C71D0000}"/>
    <cellStyle name="Normal 2 2 2 5 8 2" xfId="4890" xr:uid="{00000000-0005-0000-0000-0000C81D0000}"/>
    <cellStyle name="Normal 2 2 2 5 8 2 2" xfId="14031" xr:uid="{00000000-0005-0000-0000-0000C91D0000}"/>
    <cellStyle name="Normal 2 2 2 5 8 3" xfId="14032" xr:uid="{00000000-0005-0000-0000-0000CA1D0000}"/>
    <cellStyle name="Normal 2 2 2 5 9" xfId="4891" xr:uid="{00000000-0005-0000-0000-0000CB1D0000}"/>
    <cellStyle name="Normal 2 2 2 5 9 2" xfId="4892" xr:uid="{00000000-0005-0000-0000-0000CC1D0000}"/>
    <cellStyle name="Normal 2 2 2 5 9 2 2" xfId="14033" xr:uid="{00000000-0005-0000-0000-0000CD1D0000}"/>
    <cellStyle name="Normal 2 2 2 5 9 3" xfId="14034" xr:uid="{00000000-0005-0000-0000-0000CE1D0000}"/>
    <cellStyle name="Normal 2 2 2 50" xfId="4893" xr:uid="{00000000-0005-0000-0000-0000CF1D0000}"/>
    <cellStyle name="Normal 2 2 2 50 2" xfId="14035" xr:uid="{00000000-0005-0000-0000-0000D01D0000}"/>
    <cellStyle name="Normal 2 2 2 50 3" xfId="14036" xr:uid="{00000000-0005-0000-0000-0000D11D0000}"/>
    <cellStyle name="Normal 2 2 2 51" xfId="4894" xr:uid="{00000000-0005-0000-0000-0000D21D0000}"/>
    <cellStyle name="Normal 2 2 2 51 2" xfId="14037" xr:uid="{00000000-0005-0000-0000-0000D31D0000}"/>
    <cellStyle name="Normal 2 2 2 51 3" xfId="14038" xr:uid="{00000000-0005-0000-0000-0000D41D0000}"/>
    <cellStyle name="Normal 2 2 2 52" xfId="4895" xr:uid="{00000000-0005-0000-0000-0000D51D0000}"/>
    <cellStyle name="Normal 2 2 2 52 2" xfId="14039" xr:uid="{00000000-0005-0000-0000-0000D61D0000}"/>
    <cellStyle name="Normal 2 2 2 52 3" xfId="14040" xr:uid="{00000000-0005-0000-0000-0000D71D0000}"/>
    <cellStyle name="Normal 2 2 2 53" xfId="4896" xr:uid="{00000000-0005-0000-0000-0000D81D0000}"/>
    <cellStyle name="Normal 2 2 2 53 2" xfId="14041" xr:uid="{00000000-0005-0000-0000-0000D91D0000}"/>
    <cellStyle name="Normal 2 2 2 53 3" xfId="14042" xr:uid="{00000000-0005-0000-0000-0000DA1D0000}"/>
    <cellStyle name="Normal 2 2 2 54" xfId="4897" xr:uid="{00000000-0005-0000-0000-0000DB1D0000}"/>
    <cellStyle name="Normal 2 2 2 54 2" xfId="14043" xr:uid="{00000000-0005-0000-0000-0000DC1D0000}"/>
    <cellStyle name="Normal 2 2 2 54 3" xfId="14044" xr:uid="{00000000-0005-0000-0000-0000DD1D0000}"/>
    <cellStyle name="Normal 2 2 2 55" xfId="4898" xr:uid="{00000000-0005-0000-0000-0000DE1D0000}"/>
    <cellStyle name="Normal 2 2 2 55 2" xfId="14045" xr:uid="{00000000-0005-0000-0000-0000DF1D0000}"/>
    <cellStyle name="Normal 2 2 2 55 3" xfId="14046" xr:uid="{00000000-0005-0000-0000-0000E01D0000}"/>
    <cellStyle name="Normal 2 2 2 56" xfId="4899" xr:uid="{00000000-0005-0000-0000-0000E11D0000}"/>
    <cellStyle name="Normal 2 2 2 56 2" xfId="14047" xr:uid="{00000000-0005-0000-0000-0000E21D0000}"/>
    <cellStyle name="Normal 2 2 2 56 3" xfId="14048" xr:uid="{00000000-0005-0000-0000-0000E31D0000}"/>
    <cellStyle name="Normal 2 2 2 57" xfId="4900" xr:uid="{00000000-0005-0000-0000-0000E41D0000}"/>
    <cellStyle name="Normal 2 2 2 57 2" xfId="14049" xr:uid="{00000000-0005-0000-0000-0000E51D0000}"/>
    <cellStyle name="Normal 2 2 2 57 3" xfId="14050" xr:uid="{00000000-0005-0000-0000-0000E61D0000}"/>
    <cellStyle name="Normal 2 2 2 58" xfId="4901" xr:uid="{00000000-0005-0000-0000-0000E71D0000}"/>
    <cellStyle name="Normal 2 2 2 58 2" xfId="14051" xr:uid="{00000000-0005-0000-0000-0000E81D0000}"/>
    <cellStyle name="Normal 2 2 2 58 3" xfId="14052" xr:uid="{00000000-0005-0000-0000-0000E91D0000}"/>
    <cellStyle name="Normal 2 2 2 59" xfId="4902" xr:uid="{00000000-0005-0000-0000-0000EA1D0000}"/>
    <cellStyle name="Normal 2 2 2 59 2" xfId="14053" xr:uid="{00000000-0005-0000-0000-0000EB1D0000}"/>
    <cellStyle name="Normal 2 2 2 59 3" xfId="14054" xr:uid="{00000000-0005-0000-0000-0000EC1D0000}"/>
    <cellStyle name="Normal 2 2 2 6" xfId="4903" xr:uid="{00000000-0005-0000-0000-0000ED1D0000}"/>
    <cellStyle name="Normal 2 2 2 6 10" xfId="4904" xr:uid="{00000000-0005-0000-0000-0000EE1D0000}"/>
    <cellStyle name="Normal 2 2 2 6 10 2" xfId="4905" xr:uid="{00000000-0005-0000-0000-0000EF1D0000}"/>
    <cellStyle name="Normal 2 2 2 6 10 2 2" xfId="14055" xr:uid="{00000000-0005-0000-0000-0000F01D0000}"/>
    <cellStyle name="Normal 2 2 2 6 10 3" xfId="14056" xr:uid="{00000000-0005-0000-0000-0000F11D0000}"/>
    <cellStyle name="Normal 2 2 2 6 11" xfId="4906" xr:uid="{00000000-0005-0000-0000-0000F21D0000}"/>
    <cellStyle name="Normal 2 2 2 6 11 2" xfId="4907" xr:uid="{00000000-0005-0000-0000-0000F31D0000}"/>
    <cellStyle name="Normal 2 2 2 6 11 2 2" xfId="14057" xr:uid="{00000000-0005-0000-0000-0000F41D0000}"/>
    <cellStyle name="Normal 2 2 2 6 11 3" xfId="14058" xr:uid="{00000000-0005-0000-0000-0000F51D0000}"/>
    <cellStyle name="Normal 2 2 2 6 12" xfId="4908" xr:uid="{00000000-0005-0000-0000-0000F61D0000}"/>
    <cellStyle name="Normal 2 2 2 6 12 2" xfId="4909" xr:uid="{00000000-0005-0000-0000-0000F71D0000}"/>
    <cellStyle name="Normal 2 2 2 6 12 2 2" xfId="14059" xr:uid="{00000000-0005-0000-0000-0000F81D0000}"/>
    <cellStyle name="Normal 2 2 2 6 12 3" xfId="14060" xr:uid="{00000000-0005-0000-0000-0000F91D0000}"/>
    <cellStyle name="Normal 2 2 2 6 13" xfId="4910" xr:uid="{00000000-0005-0000-0000-0000FA1D0000}"/>
    <cellStyle name="Normal 2 2 2 6 13 2" xfId="4911" xr:uid="{00000000-0005-0000-0000-0000FB1D0000}"/>
    <cellStyle name="Normal 2 2 2 6 13 2 2" xfId="14061" xr:uid="{00000000-0005-0000-0000-0000FC1D0000}"/>
    <cellStyle name="Normal 2 2 2 6 13 3" xfId="14062" xr:uid="{00000000-0005-0000-0000-0000FD1D0000}"/>
    <cellStyle name="Normal 2 2 2 6 14" xfId="4912" xr:uid="{00000000-0005-0000-0000-0000FE1D0000}"/>
    <cellStyle name="Normal 2 2 2 6 14 2" xfId="4913" xr:uid="{00000000-0005-0000-0000-0000FF1D0000}"/>
    <cellStyle name="Normal 2 2 2 6 14 2 2" xfId="14063" xr:uid="{00000000-0005-0000-0000-0000001E0000}"/>
    <cellStyle name="Normal 2 2 2 6 14 3" xfId="14064" xr:uid="{00000000-0005-0000-0000-0000011E0000}"/>
    <cellStyle name="Normal 2 2 2 6 15" xfId="4914" xr:uid="{00000000-0005-0000-0000-0000021E0000}"/>
    <cellStyle name="Normal 2 2 2 6 15 2" xfId="4915" xr:uid="{00000000-0005-0000-0000-0000031E0000}"/>
    <cellStyle name="Normal 2 2 2 6 15 2 2" xfId="14065" xr:uid="{00000000-0005-0000-0000-0000041E0000}"/>
    <cellStyle name="Normal 2 2 2 6 15 3" xfId="14066" xr:uid="{00000000-0005-0000-0000-0000051E0000}"/>
    <cellStyle name="Normal 2 2 2 6 16" xfId="4916" xr:uid="{00000000-0005-0000-0000-0000061E0000}"/>
    <cellStyle name="Normal 2 2 2 6 16 2" xfId="4917" xr:uid="{00000000-0005-0000-0000-0000071E0000}"/>
    <cellStyle name="Normal 2 2 2 6 16 2 2" xfId="14067" xr:uid="{00000000-0005-0000-0000-0000081E0000}"/>
    <cellStyle name="Normal 2 2 2 6 16 3" xfId="14068" xr:uid="{00000000-0005-0000-0000-0000091E0000}"/>
    <cellStyle name="Normal 2 2 2 6 17" xfId="4918" xr:uid="{00000000-0005-0000-0000-00000A1E0000}"/>
    <cellStyle name="Normal 2 2 2 6 17 2" xfId="4919" xr:uid="{00000000-0005-0000-0000-00000B1E0000}"/>
    <cellStyle name="Normal 2 2 2 6 17 2 2" xfId="14069" xr:uid="{00000000-0005-0000-0000-00000C1E0000}"/>
    <cellStyle name="Normal 2 2 2 6 17 3" xfId="14070" xr:uid="{00000000-0005-0000-0000-00000D1E0000}"/>
    <cellStyle name="Normal 2 2 2 6 18" xfId="4920" xr:uid="{00000000-0005-0000-0000-00000E1E0000}"/>
    <cellStyle name="Normal 2 2 2 6 18 2" xfId="4921" xr:uid="{00000000-0005-0000-0000-00000F1E0000}"/>
    <cellStyle name="Normal 2 2 2 6 18 2 2" xfId="14071" xr:uid="{00000000-0005-0000-0000-0000101E0000}"/>
    <cellStyle name="Normal 2 2 2 6 18 3" xfId="14072" xr:uid="{00000000-0005-0000-0000-0000111E0000}"/>
    <cellStyle name="Normal 2 2 2 6 19" xfId="4922" xr:uid="{00000000-0005-0000-0000-0000121E0000}"/>
    <cellStyle name="Normal 2 2 2 6 19 2" xfId="4923" xr:uid="{00000000-0005-0000-0000-0000131E0000}"/>
    <cellStyle name="Normal 2 2 2 6 19 2 2" xfId="14073" xr:uid="{00000000-0005-0000-0000-0000141E0000}"/>
    <cellStyle name="Normal 2 2 2 6 19 3" xfId="14074" xr:uid="{00000000-0005-0000-0000-0000151E0000}"/>
    <cellStyle name="Normal 2 2 2 6 2" xfId="4924" xr:uid="{00000000-0005-0000-0000-0000161E0000}"/>
    <cellStyle name="Normal 2 2 2 6 2 2" xfId="4925" xr:uid="{00000000-0005-0000-0000-0000171E0000}"/>
    <cellStyle name="Normal 2 2 2 6 2 2 2" xfId="14075" xr:uid="{00000000-0005-0000-0000-0000181E0000}"/>
    <cellStyle name="Normal 2 2 2 6 2 3" xfId="4926" xr:uid="{00000000-0005-0000-0000-0000191E0000}"/>
    <cellStyle name="Normal 2 2 2 6 2 3 2" xfId="14076" xr:uid="{00000000-0005-0000-0000-00001A1E0000}"/>
    <cellStyle name="Normal 2 2 2 6 2 4" xfId="14077" xr:uid="{00000000-0005-0000-0000-00001B1E0000}"/>
    <cellStyle name="Normal 2 2 2 6 20" xfId="4927" xr:uid="{00000000-0005-0000-0000-00001C1E0000}"/>
    <cellStyle name="Normal 2 2 2 6 20 2" xfId="4928" xr:uid="{00000000-0005-0000-0000-00001D1E0000}"/>
    <cellStyle name="Normal 2 2 2 6 20 2 2" xfId="14078" xr:uid="{00000000-0005-0000-0000-00001E1E0000}"/>
    <cellStyle name="Normal 2 2 2 6 20 3" xfId="14079" xr:uid="{00000000-0005-0000-0000-00001F1E0000}"/>
    <cellStyle name="Normal 2 2 2 6 21" xfId="4929" xr:uid="{00000000-0005-0000-0000-0000201E0000}"/>
    <cellStyle name="Normal 2 2 2 6 21 2" xfId="4930" xr:uid="{00000000-0005-0000-0000-0000211E0000}"/>
    <cellStyle name="Normal 2 2 2 6 21 2 2" xfId="14080" xr:uid="{00000000-0005-0000-0000-0000221E0000}"/>
    <cellStyle name="Normal 2 2 2 6 21 3" xfId="14081" xr:uid="{00000000-0005-0000-0000-0000231E0000}"/>
    <cellStyle name="Normal 2 2 2 6 22" xfId="4931" xr:uid="{00000000-0005-0000-0000-0000241E0000}"/>
    <cellStyle name="Normal 2 2 2 6 22 2" xfId="14082" xr:uid="{00000000-0005-0000-0000-0000251E0000}"/>
    <cellStyle name="Normal 2 2 2 6 23" xfId="14083" xr:uid="{00000000-0005-0000-0000-0000261E0000}"/>
    <cellStyle name="Normal 2 2 2 6 3" xfId="4932" xr:uid="{00000000-0005-0000-0000-0000271E0000}"/>
    <cellStyle name="Normal 2 2 2 6 3 2" xfId="4933" xr:uid="{00000000-0005-0000-0000-0000281E0000}"/>
    <cellStyle name="Normal 2 2 2 6 3 2 2" xfId="14084" xr:uid="{00000000-0005-0000-0000-0000291E0000}"/>
    <cellStyle name="Normal 2 2 2 6 3 3" xfId="14085" xr:uid="{00000000-0005-0000-0000-00002A1E0000}"/>
    <cellStyle name="Normal 2 2 2 6 4" xfId="4934" xr:uid="{00000000-0005-0000-0000-00002B1E0000}"/>
    <cellStyle name="Normal 2 2 2 6 4 2" xfId="4935" xr:uid="{00000000-0005-0000-0000-00002C1E0000}"/>
    <cellStyle name="Normal 2 2 2 6 4 2 2" xfId="14086" xr:uid="{00000000-0005-0000-0000-00002D1E0000}"/>
    <cellStyle name="Normal 2 2 2 6 4 3" xfId="14087" xr:uid="{00000000-0005-0000-0000-00002E1E0000}"/>
    <cellStyle name="Normal 2 2 2 6 5" xfId="4936" xr:uid="{00000000-0005-0000-0000-00002F1E0000}"/>
    <cellStyle name="Normal 2 2 2 6 5 2" xfId="4937" xr:uid="{00000000-0005-0000-0000-0000301E0000}"/>
    <cellStyle name="Normal 2 2 2 6 5 2 2" xfId="14088" xr:uid="{00000000-0005-0000-0000-0000311E0000}"/>
    <cellStyle name="Normal 2 2 2 6 5 3" xfId="14089" xr:uid="{00000000-0005-0000-0000-0000321E0000}"/>
    <cellStyle name="Normal 2 2 2 6 6" xfId="4938" xr:uid="{00000000-0005-0000-0000-0000331E0000}"/>
    <cellStyle name="Normal 2 2 2 6 6 2" xfId="4939" xr:uid="{00000000-0005-0000-0000-0000341E0000}"/>
    <cellStyle name="Normal 2 2 2 6 6 2 2" xfId="14090" xr:uid="{00000000-0005-0000-0000-0000351E0000}"/>
    <cellStyle name="Normal 2 2 2 6 6 3" xfId="14091" xr:uid="{00000000-0005-0000-0000-0000361E0000}"/>
    <cellStyle name="Normal 2 2 2 6 7" xfId="4940" xr:uid="{00000000-0005-0000-0000-0000371E0000}"/>
    <cellStyle name="Normal 2 2 2 6 7 2" xfId="4941" xr:uid="{00000000-0005-0000-0000-0000381E0000}"/>
    <cellStyle name="Normal 2 2 2 6 7 2 2" xfId="14092" xr:uid="{00000000-0005-0000-0000-0000391E0000}"/>
    <cellStyle name="Normal 2 2 2 6 7 3" xfId="14093" xr:uid="{00000000-0005-0000-0000-00003A1E0000}"/>
    <cellStyle name="Normal 2 2 2 6 8" xfId="4942" xr:uid="{00000000-0005-0000-0000-00003B1E0000}"/>
    <cellStyle name="Normal 2 2 2 6 8 2" xfId="4943" xr:uid="{00000000-0005-0000-0000-00003C1E0000}"/>
    <cellStyle name="Normal 2 2 2 6 8 2 2" xfId="14094" xr:uid="{00000000-0005-0000-0000-00003D1E0000}"/>
    <cellStyle name="Normal 2 2 2 6 8 3" xfId="14095" xr:uid="{00000000-0005-0000-0000-00003E1E0000}"/>
    <cellStyle name="Normal 2 2 2 6 9" xfId="4944" xr:uid="{00000000-0005-0000-0000-00003F1E0000}"/>
    <cellStyle name="Normal 2 2 2 6 9 2" xfId="4945" xr:uid="{00000000-0005-0000-0000-0000401E0000}"/>
    <cellStyle name="Normal 2 2 2 6 9 2 2" xfId="14096" xr:uid="{00000000-0005-0000-0000-0000411E0000}"/>
    <cellStyle name="Normal 2 2 2 6 9 3" xfId="14097" xr:uid="{00000000-0005-0000-0000-0000421E0000}"/>
    <cellStyle name="Normal 2 2 2 60" xfId="4946" xr:uid="{00000000-0005-0000-0000-0000431E0000}"/>
    <cellStyle name="Normal 2 2 2 60 2" xfId="14098" xr:uid="{00000000-0005-0000-0000-0000441E0000}"/>
    <cellStyle name="Normal 2 2 2 60 3" xfId="14099" xr:uid="{00000000-0005-0000-0000-0000451E0000}"/>
    <cellStyle name="Normal 2 2 2 61" xfId="4947" xr:uid="{00000000-0005-0000-0000-0000461E0000}"/>
    <cellStyle name="Normal 2 2 2 61 2" xfId="14100" xr:uid="{00000000-0005-0000-0000-0000471E0000}"/>
    <cellStyle name="Normal 2 2 2 61 3" xfId="14101" xr:uid="{00000000-0005-0000-0000-0000481E0000}"/>
    <cellStyle name="Normal 2 2 2 62" xfId="4948" xr:uid="{00000000-0005-0000-0000-0000491E0000}"/>
    <cellStyle name="Normal 2 2 2 62 2" xfId="14102" xr:uid="{00000000-0005-0000-0000-00004A1E0000}"/>
    <cellStyle name="Normal 2 2 2 62 3" xfId="14103" xr:uid="{00000000-0005-0000-0000-00004B1E0000}"/>
    <cellStyle name="Normal 2 2 2 63" xfId="4949" xr:uid="{00000000-0005-0000-0000-00004C1E0000}"/>
    <cellStyle name="Normal 2 2 2 63 2" xfId="14104" xr:uid="{00000000-0005-0000-0000-00004D1E0000}"/>
    <cellStyle name="Normal 2 2 2 63 3" xfId="14105" xr:uid="{00000000-0005-0000-0000-00004E1E0000}"/>
    <cellStyle name="Normal 2 2 2 64" xfId="4950" xr:uid="{00000000-0005-0000-0000-00004F1E0000}"/>
    <cellStyle name="Normal 2 2 2 64 2" xfId="14106" xr:uid="{00000000-0005-0000-0000-0000501E0000}"/>
    <cellStyle name="Normal 2 2 2 65" xfId="4951" xr:uid="{00000000-0005-0000-0000-0000511E0000}"/>
    <cellStyle name="Normal 2 2 2 65 2" xfId="14107" xr:uid="{00000000-0005-0000-0000-0000521E0000}"/>
    <cellStyle name="Normal 2 2 2 66" xfId="4952" xr:uid="{00000000-0005-0000-0000-0000531E0000}"/>
    <cellStyle name="Normal 2 2 2 66 2" xfId="14108" xr:uid="{00000000-0005-0000-0000-0000541E0000}"/>
    <cellStyle name="Normal 2 2 2 67" xfId="4953" xr:uid="{00000000-0005-0000-0000-0000551E0000}"/>
    <cellStyle name="Normal 2 2 2 67 2" xfId="14109" xr:uid="{00000000-0005-0000-0000-0000561E0000}"/>
    <cellStyle name="Normal 2 2 2 68" xfId="4954" xr:uid="{00000000-0005-0000-0000-0000571E0000}"/>
    <cellStyle name="Normal 2 2 2 68 2" xfId="14110" xr:uid="{00000000-0005-0000-0000-0000581E0000}"/>
    <cellStyle name="Normal 2 2 2 69" xfId="4955" xr:uid="{00000000-0005-0000-0000-0000591E0000}"/>
    <cellStyle name="Normal 2 2 2 69 2" xfId="14111" xr:uid="{00000000-0005-0000-0000-00005A1E0000}"/>
    <cellStyle name="Normal 2 2 2 7" xfId="4956" xr:uid="{00000000-0005-0000-0000-00005B1E0000}"/>
    <cellStyle name="Normal 2 2 2 7 2" xfId="4957" xr:uid="{00000000-0005-0000-0000-00005C1E0000}"/>
    <cellStyle name="Normal 2 2 2 7 2 2" xfId="14112" xr:uid="{00000000-0005-0000-0000-00005D1E0000}"/>
    <cellStyle name="Normal 2 2 2 7 2 3" xfId="14113" xr:uid="{00000000-0005-0000-0000-00005E1E0000}"/>
    <cellStyle name="Normal 2 2 2 7 2 4" xfId="14114" xr:uid="{00000000-0005-0000-0000-00005F1E0000}"/>
    <cellStyle name="Normal 2 2 2 7 3" xfId="14115" xr:uid="{00000000-0005-0000-0000-0000601E0000}"/>
    <cellStyle name="Normal 2 2 2 7 4" xfId="14116" xr:uid="{00000000-0005-0000-0000-0000611E0000}"/>
    <cellStyle name="Normal 2 2 2 7 5" xfId="14117" xr:uid="{00000000-0005-0000-0000-0000621E0000}"/>
    <cellStyle name="Normal 2 2 2 70" xfId="4958" xr:uid="{00000000-0005-0000-0000-0000631E0000}"/>
    <cellStyle name="Normal 2 2 2 70 2" xfId="14118" xr:uid="{00000000-0005-0000-0000-0000641E0000}"/>
    <cellStyle name="Normal 2 2 2 71" xfId="4959" xr:uid="{00000000-0005-0000-0000-0000651E0000}"/>
    <cellStyle name="Normal 2 2 2 71 2" xfId="14119" xr:uid="{00000000-0005-0000-0000-0000661E0000}"/>
    <cellStyle name="Normal 2 2 2 72" xfId="4960" xr:uid="{00000000-0005-0000-0000-0000671E0000}"/>
    <cellStyle name="Normal 2 2 2 72 2" xfId="14120" xr:uid="{00000000-0005-0000-0000-0000681E0000}"/>
    <cellStyle name="Normal 2 2 2 73" xfId="4961" xr:uid="{00000000-0005-0000-0000-0000691E0000}"/>
    <cellStyle name="Normal 2 2 2 73 2" xfId="14121" xr:uid="{00000000-0005-0000-0000-00006A1E0000}"/>
    <cellStyle name="Normal 2 2 2 74" xfId="4962" xr:uid="{00000000-0005-0000-0000-00006B1E0000}"/>
    <cellStyle name="Normal 2 2 2 74 2" xfId="14122" xr:uid="{00000000-0005-0000-0000-00006C1E0000}"/>
    <cellStyle name="Normal 2 2 2 75" xfId="4963" xr:uid="{00000000-0005-0000-0000-00006D1E0000}"/>
    <cellStyle name="Normal 2 2 2 75 2" xfId="14123" xr:uid="{00000000-0005-0000-0000-00006E1E0000}"/>
    <cellStyle name="Normal 2 2 2 76" xfId="4964" xr:uid="{00000000-0005-0000-0000-00006F1E0000}"/>
    <cellStyle name="Normal 2 2 2 76 2" xfId="14124" xr:uid="{00000000-0005-0000-0000-0000701E0000}"/>
    <cellStyle name="Normal 2 2 2 77" xfId="4965" xr:uid="{00000000-0005-0000-0000-0000711E0000}"/>
    <cellStyle name="Normal 2 2 2 77 2" xfId="14125" xr:uid="{00000000-0005-0000-0000-0000721E0000}"/>
    <cellStyle name="Normal 2 2 2 78" xfId="4966" xr:uid="{00000000-0005-0000-0000-0000731E0000}"/>
    <cellStyle name="Normal 2 2 2 78 2" xfId="14126" xr:uid="{00000000-0005-0000-0000-0000741E0000}"/>
    <cellStyle name="Normal 2 2 2 79" xfId="4967" xr:uid="{00000000-0005-0000-0000-0000751E0000}"/>
    <cellStyle name="Normal 2 2 2 79 2" xfId="14127" xr:uid="{00000000-0005-0000-0000-0000761E0000}"/>
    <cellStyle name="Normal 2 2 2 8" xfId="4968" xr:uid="{00000000-0005-0000-0000-0000771E0000}"/>
    <cellStyle name="Normal 2 2 2 8 2" xfId="4969" xr:uid="{00000000-0005-0000-0000-0000781E0000}"/>
    <cellStyle name="Normal 2 2 2 8 2 2" xfId="14128" xr:uid="{00000000-0005-0000-0000-0000791E0000}"/>
    <cellStyle name="Normal 2 2 2 8 2 3" xfId="14129" xr:uid="{00000000-0005-0000-0000-00007A1E0000}"/>
    <cellStyle name="Normal 2 2 2 8 3" xfId="14130" xr:uid="{00000000-0005-0000-0000-00007B1E0000}"/>
    <cellStyle name="Normal 2 2 2 8 4" xfId="14131" xr:uid="{00000000-0005-0000-0000-00007C1E0000}"/>
    <cellStyle name="Normal 2 2 2 8 5" xfId="14132" xr:uid="{00000000-0005-0000-0000-00007D1E0000}"/>
    <cellStyle name="Normal 2 2 2 80" xfId="4970" xr:uid="{00000000-0005-0000-0000-00007E1E0000}"/>
    <cellStyle name="Normal 2 2 2 80 2" xfId="14133" xr:uid="{00000000-0005-0000-0000-00007F1E0000}"/>
    <cellStyle name="Normal 2 2 2 81" xfId="4971" xr:uid="{00000000-0005-0000-0000-0000801E0000}"/>
    <cellStyle name="Normal 2 2 2 81 2" xfId="14134" xr:uid="{00000000-0005-0000-0000-0000811E0000}"/>
    <cellStyle name="Normal 2 2 2 82" xfId="4972" xr:uid="{00000000-0005-0000-0000-0000821E0000}"/>
    <cellStyle name="Normal 2 2 2 82 2" xfId="14135" xr:uid="{00000000-0005-0000-0000-0000831E0000}"/>
    <cellStyle name="Normal 2 2 2 83" xfId="4973" xr:uid="{00000000-0005-0000-0000-0000841E0000}"/>
    <cellStyle name="Normal 2 2 2 83 2" xfId="14136" xr:uid="{00000000-0005-0000-0000-0000851E0000}"/>
    <cellStyle name="Normal 2 2 2 84" xfId="4974" xr:uid="{00000000-0005-0000-0000-0000861E0000}"/>
    <cellStyle name="Normal 2 2 2 84 2" xfId="14137" xr:uid="{00000000-0005-0000-0000-0000871E0000}"/>
    <cellStyle name="Normal 2 2 2 85" xfId="4975" xr:uid="{00000000-0005-0000-0000-0000881E0000}"/>
    <cellStyle name="Normal 2 2 2 85 2" xfId="14138" xr:uid="{00000000-0005-0000-0000-0000891E0000}"/>
    <cellStyle name="Normal 2 2 2 86" xfId="4976" xr:uid="{00000000-0005-0000-0000-00008A1E0000}"/>
    <cellStyle name="Normal 2 2 2 86 2" xfId="14139" xr:uid="{00000000-0005-0000-0000-00008B1E0000}"/>
    <cellStyle name="Normal 2 2 2 87" xfId="4977" xr:uid="{00000000-0005-0000-0000-00008C1E0000}"/>
    <cellStyle name="Normal 2 2 2 87 2" xfId="14140" xr:uid="{00000000-0005-0000-0000-00008D1E0000}"/>
    <cellStyle name="Normal 2 2 2 88" xfId="4978" xr:uid="{00000000-0005-0000-0000-00008E1E0000}"/>
    <cellStyle name="Normal 2 2 2 88 2" xfId="14141" xr:uid="{00000000-0005-0000-0000-00008F1E0000}"/>
    <cellStyle name="Normal 2 2 2 89" xfId="4979" xr:uid="{00000000-0005-0000-0000-0000901E0000}"/>
    <cellStyle name="Normal 2 2 2 89 2" xfId="14142" xr:uid="{00000000-0005-0000-0000-0000911E0000}"/>
    <cellStyle name="Normal 2 2 2 9" xfId="4980" xr:uid="{00000000-0005-0000-0000-0000921E0000}"/>
    <cellStyle name="Normal 2 2 2 9 2" xfId="4981" xr:uid="{00000000-0005-0000-0000-0000931E0000}"/>
    <cellStyle name="Normal 2 2 2 9 2 2" xfId="14143" xr:uid="{00000000-0005-0000-0000-0000941E0000}"/>
    <cellStyle name="Normal 2 2 2 9 2 3" xfId="14144" xr:uid="{00000000-0005-0000-0000-0000951E0000}"/>
    <cellStyle name="Normal 2 2 2 9 3" xfId="14145" xr:uid="{00000000-0005-0000-0000-0000961E0000}"/>
    <cellStyle name="Normal 2 2 2 9 4" xfId="14146" xr:uid="{00000000-0005-0000-0000-0000971E0000}"/>
    <cellStyle name="Normal 2 2 2 9 5" xfId="14147" xr:uid="{00000000-0005-0000-0000-0000981E0000}"/>
    <cellStyle name="Normal 2 2 2 90" xfId="4982" xr:uid="{00000000-0005-0000-0000-0000991E0000}"/>
    <cellStyle name="Normal 2 2 2 90 2" xfId="14148" xr:uid="{00000000-0005-0000-0000-00009A1E0000}"/>
    <cellStyle name="Normal 2 2 2 91" xfId="4983" xr:uid="{00000000-0005-0000-0000-00009B1E0000}"/>
    <cellStyle name="Normal 2 2 2 91 2" xfId="14149" xr:uid="{00000000-0005-0000-0000-00009C1E0000}"/>
    <cellStyle name="Normal 2 2 2 92" xfId="4984" xr:uid="{00000000-0005-0000-0000-00009D1E0000}"/>
    <cellStyle name="Normal 2 2 2 92 2" xfId="14150" xr:uid="{00000000-0005-0000-0000-00009E1E0000}"/>
    <cellStyle name="Normal 2 2 2 93" xfId="4985" xr:uid="{00000000-0005-0000-0000-00009F1E0000}"/>
    <cellStyle name="Normal 2 2 2 93 2" xfId="14151" xr:uid="{00000000-0005-0000-0000-0000A01E0000}"/>
    <cellStyle name="Normal 2 2 2 94" xfId="4986" xr:uid="{00000000-0005-0000-0000-0000A11E0000}"/>
    <cellStyle name="Normal 2 2 2 94 2" xfId="14152" xr:uid="{00000000-0005-0000-0000-0000A21E0000}"/>
    <cellStyle name="Normal 2 2 2 94 3" xfId="14153" xr:uid="{00000000-0005-0000-0000-0000A31E0000}"/>
    <cellStyle name="Normal 2 2 2 95" xfId="4987" xr:uid="{00000000-0005-0000-0000-0000A41E0000}"/>
    <cellStyle name="Normal 2 2 2 95 2" xfId="14154" xr:uid="{00000000-0005-0000-0000-0000A51E0000}"/>
    <cellStyle name="Normal 2 2 2 96" xfId="4988" xr:uid="{00000000-0005-0000-0000-0000A61E0000}"/>
    <cellStyle name="Normal 2 2 2 96 2" xfId="14155" xr:uid="{00000000-0005-0000-0000-0000A71E0000}"/>
    <cellStyle name="Normal 2 2 2 97" xfId="4989" xr:uid="{00000000-0005-0000-0000-0000A81E0000}"/>
    <cellStyle name="Normal 2 2 2 97 2" xfId="14156" xr:uid="{00000000-0005-0000-0000-0000A91E0000}"/>
    <cellStyle name="Normal 2 2 2 98" xfId="4990" xr:uid="{00000000-0005-0000-0000-0000AA1E0000}"/>
    <cellStyle name="Normal 2 2 2 98 2" xfId="14157" xr:uid="{00000000-0005-0000-0000-0000AB1E0000}"/>
    <cellStyle name="Normal 2 2 2 99" xfId="4991" xr:uid="{00000000-0005-0000-0000-0000AC1E0000}"/>
    <cellStyle name="Normal 2 2 2 99 2" xfId="14158" xr:uid="{00000000-0005-0000-0000-0000AD1E0000}"/>
    <cellStyle name="Normal 2 2 20" xfId="4992" xr:uid="{00000000-0005-0000-0000-0000AE1E0000}"/>
    <cellStyle name="Normal 2 2 20 2" xfId="4993" xr:uid="{00000000-0005-0000-0000-0000AF1E0000}"/>
    <cellStyle name="Normal 2 2 20 2 2" xfId="14159" xr:uid="{00000000-0005-0000-0000-0000B01E0000}"/>
    <cellStyle name="Normal 2 2 20 3" xfId="4994" xr:uid="{00000000-0005-0000-0000-0000B11E0000}"/>
    <cellStyle name="Normal 2 2 20 3 2" xfId="14160" xr:uid="{00000000-0005-0000-0000-0000B21E0000}"/>
    <cellStyle name="Normal 2 2 20 4" xfId="14161" xr:uid="{00000000-0005-0000-0000-0000B31E0000}"/>
    <cellStyle name="Normal 2 2 21" xfId="4995" xr:uid="{00000000-0005-0000-0000-0000B41E0000}"/>
    <cellStyle name="Normal 2 2 21 2" xfId="4996" xr:uid="{00000000-0005-0000-0000-0000B51E0000}"/>
    <cellStyle name="Normal 2 2 21 2 2" xfId="14162" xr:uid="{00000000-0005-0000-0000-0000B61E0000}"/>
    <cellStyle name="Normal 2 2 21 3" xfId="4997" xr:uid="{00000000-0005-0000-0000-0000B71E0000}"/>
    <cellStyle name="Normal 2 2 21 3 2" xfId="14163" xr:uid="{00000000-0005-0000-0000-0000B81E0000}"/>
    <cellStyle name="Normal 2 2 21 4" xfId="14164" xr:uid="{00000000-0005-0000-0000-0000B91E0000}"/>
    <cellStyle name="Normal 2 2 22" xfId="4998" xr:uid="{00000000-0005-0000-0000-0000BA1E0000}"/>
    <cellStyle name="Normal 2 2 22 2" xfId="4999" xr:uid="{00000000-0005-0000-0000-0000BB1E0000}"/>
    <cellStyle name="Normal 2 2 22 2 2" xfId="14165" xr:uid="{00000000-0005-0000-0000-0000BC1E0000}"/>
    <cellStyle name="Normal 2 2 22 3" xfId="5000" xr:uid="{00000000-0005-0000-0000-0000BD1E0000}"/>
    <cellStyle name="Normal 2 2 22 3 2" xfId="14166" xr:uid="{00000000-0005-0000-0000-0000BE1E0000}"/>
    <cellStyle name="Normal 2 2 22 4" xfId="14167" xr:uid="{00000000-0005-0000-0000-0000BF1E0000}"/>
    <cellStyle name="Normal 2 2 23" xfId="5001" xr:uid="{00000000-0005-0000-0000-0000C01E0000}"/>
    <cellStyle name="Normal 2 2 23 2" xfId="5002" xr:uid="{00000000-0005-0000-0000-0000C11E0000}"/>
    <cellStyle name="Normal 2 2 23 2 2" xfId="14168" xr:uid="{00000000-0005-0000-0000-0000C21E0000}"/>
    <cellStyle name="Normal 2 2 23 3" xfId="5003" xr:uid="{00000000-0005-0000-0000-0000C31E0000}"/>
    <cellStyle name="Normal 2 2 23 3 2" xfId="14169" xr:uid="{00000000-0005-0000-0000-0000C41E0000}"/>
    <cellStyle name="Normal 2 2 23 4" xfId="14170" xr:uid="{00000000-0005-0000-0000-0000C51E0000}"/>
    <cellStyle name="Normal 2 2 24" xfId="5004" xr:uid="{00000000-0005-0000-0000-0000C61E0000}"/>
    <cellStyle name="Normal 2 2 24 2" xfId="5005" xr:uid="{00000000-0005-0000-0000-0000C71E0000}"/>
    <cellStyle name="Normal 2 2 24 2 2" xfId="14171" xr:uid="{00000000-0005-0000-0000-0000C81E0000}"/>
    <cellStyle name="Normal 2 2 24 3" xfId="5006" xr:uid="{00000000-0005-0000-0000-0000C91E0000}"/>
    <cellStyle name="Normal 2 2 24 3 2" xfId="14172" xr:uid="{00000000-0005-0000-0000-0000CA1E0000}"/>
    <cellStyle name="Normal 2 2 24 4" xfId="14173" xr:uid="{00000000-0005-0000-0000-0000CB1E0000}"/>
    <cellStyle name="Normal 2 2 25" xfId="5007" xr:uid="{00000000-0005-0000-0000-0000CC1E0000}"/>
    <cellStyle name="Normal 2 2 25 2" xfId="5008" xr:uid="{00000000-0005-0000-0000-0000CD1E0000}"/>
    <cellStyle name="Normal 2 2 25 2 2" xfId="14174" xr:uid="{00000000-0005-0000-0000-0000CE1E0000}"/>
    <cellStyle name="Normal 2 2 25 3" xfId="5009" xr:uid="{00000000-0005-0000-0000-0000CF1E0000}"/>
    <cellStyle name="Normal 2 2 25 3 2" xfId="14175" xr:uid="{00000000-0005-0000-0000-0000D01E0000}"/>
    <cellStyle name="Normal 2 2 25 4" xfId="14176" xr:uid="{00000000-0005-0000-0000-0000D11E0000}"/>
    <cellStyle name="Normal 2 2 26" xfId="5010" xr:uid="{00000000-0005-0000-0000-0000D21E0000}"/>
    <cellStyle name="Normal 2 2 26 2" xfId="5011" xr:uid="{00000000-0005-0000-0000-0000D31E0000}"/>
    <cellStyle name="Normal 2 2 26 2 2" xfId="14177" xr:uid="{00000000-0005-0000-0000-0000D41E0000}"/>
    <cellStyle name="Normal 2 2 26 3" xfId="5012" xr:uid="{00000000-0005-0000-0000-0000D51E0000}"/>
    <cellStyle name="Normal 2 2 26 3 2" xfId="14178" xr:uid="{00000000-0005-0000-0000-0000D61E0000}"/>
    <cellStyle name="Normal 2 2 26 4" xfId="14179" xr:uid="{00000000-0005-0000-0000-0000D71E0000}"/>
    <cellStyle name="Normal 2 2 27" xfId="5013" xr:uid="{00000000-0005-0000-0000-0000D81E0000}"/>
    <cellStyle name="Normal 2 2 27 2" xfId="5014" xr:uid="{00000000-0005-0000-0000-0000D91E0000}"/>
    <cellStyle name="Normal 2 2 27 2 2" xfId="14180" xr:uid="{00000000-0005-0000-0000-0000DA1E0000}"/>
    <cellStyle name="Normal 2 2 27 3" xfId="5015" xr:uid="{00000000-0005-0000-0000-0000DB1E0000}"/>
    <cellStyle name="Normal 2 2 27 3 2" xfId="14181" xr:uid="{00000000-0005-0000-0000-0000DC1E0000}"/>
    <cellStyle name="Normal 2 2 27 4" xfId="14182" xr:uid="{00000000-0005-0000-0000-0000DD1E0000}"/>
    <cellStyle name="Normal 2 2 28" xfId="5016" xr:uid="{00000000-0005-0000-0000-0000DE1E0000}"/>
    <cellStyle name="Normal 2 2 28 2" xfId="5017" xr:uid="{00000000-0005-0000-0000-0000DF1E0000}"/>
    <cellStyle name="Normal 2 2 28 2 2" xfId="14183" xr:uid="{00000000-0005-0000-0000-0000E01E0000}"/>
    <cellStyle name="Normal 2 2 28 3" xfId="5018" xr:uid="{00000000-0005-0000-0000-0000E11E0000}"/>
    <cellStyle name="Normal 2 2 28 3 2" xfId="14184" xr:uid="{00000000-0005-0000-0000-0000E21E0000}"/>
    <cellStyle name="Normal 2 2 28 4" xfId="14185" xr:uid="{00000000-0005-0000-0000-0000E31E0000}"/>
    <cellStyle name="Normal 2 2 29" xfId="5019" xr:uid="{00000000-0005-0000-0000-0000E41E0000}"/>
    <cellStyle name="Normal 2 2 29 2" xfId="5020" xr:uid="{00000000-0005-0000-0000-0000E51E0000}"/>
    <cellStyle name="Normal 2 2 29 2 2" xfId="14186" xr:uid="{00000000-0005-0000-0000-0000E61E0000}"/>
    <cellStyle name="Normal 2 2 29 3" xfId="5021" xr:uid="{00000000-0005-0000-0000-0000E71E0000}"/>
    <cellStyle name="Normal 2 2 29 3 2" xfId="14187" xr:uid="{00000000-0005-0000-0000-0000E81E0000}"/>
    <cellStyle name="Normal 2 2 29 4" xfId="14188" xr:uid="{00000000-0005-0000-0000-0000E91E0000}"/>
    <cellStyle name="Normal 2 2 3" xfId="5022" xr:uid="{00000000-0005-0000-0000-0000EA1E0000}"/>
    <cellStyle name="Normal 2 2 3 2" xfId="5023" xr:uid="{00000000-0005-0000-0000-0000EB1E0000}"/>
    <cellStyle name="Normal 2 2 3 2 2" xfId="5024" xr:uid="{00000000-0005-0000-0000-0000EC1E0000}"/>
    <cellStyle name="Normal 2 2 3 2 2 2" xfId="14189" xr:uid="{00000000-0005-0000-0000-0000ED1E0000}"/>
    <cellStyle name="Normal 2 2 3 2 3" xfId="14190" xr:uid="{00000000-0005-0000-0000-0000EE1E0000}"/>
    <cellStyle name="Normal 2 2 3 3" xfId="5025" xr:uid="{00000000-0005-0000-0000-0000EF1E0000}"/>
    <cellStyle name="Normal 2 2 3 3 2" xfId="5026" xr:uid="{00000000-0005-0000-0000-0000F01E0000}"/>
    <cellStyle name="Normal 2 2 3 3 2 2" xfId="14191" xr:uid="{00000000-0005-0000-0000-0000F11E0000}"/>
    <cellStyle name="Normal 2 2 3 3 3" xfId="14192" xr:uid="{00000000-0005-0000-0000-0000F21E0000}"/>
    <cellStyle name="Normal 2 2 3 4" xfId="5027" xr:uid="{00000000-0005-0000-0000-0000F31E0000}"/>
    <cellStyle name="Normal 2 2 3 4 2" xfId="14193" xr:uid="{00000000-0005-0000-0000-0000F41E0000}"/>
    <cellStyle name="Normal 2 2 3 5" xfId="14194" xr:uid="{00000000-0005-0000-0000-0000F51E0000}"/>
    <cellStyle name="Normal 2 2 30" xfId="5028" xr:uid="{00000000-0005-0000-0000-0000F61E0000}"/>
    <cellStyle name="Normal 2 2 30 2" xfId="5029" xr:uid="{00000000-0005-0000-0000-0000F71E0000}"/>
    <cellStyle name="Normal 2 2 30 2 2" xfId="14195" xr:uid="{00000000-0005-0000-0000-0000F81E0000}"/>
    <cellStyle name="Normal 2 2 30 3" xfId="5030" xr:uid="{00000000-0005-0000-0000-0000F91E0000}"/>
    <cellStyle name="Normal 2 2 30 3 2" xfId="14196" xr:uid="{00000000-0005-0000-0000-0000FA1E0000}"/>
    <cellStyle name="Normal 2 2 30 4" xfId="14197" xr:uid="{00000000-0005-0000-0000-0000FB1E0000}"/>
    <cellStyle name="Normal 2 2 31" xfId="5031" xr:uid="{00000000-0005-0000-0000-0000FC1E0000}"/>
    <cellStyle name="Normal 2 2 31 2" xfId="5032" xr:uid="{00000000-0005-0000-0000-0000FD1E0000}"/>
    <cellStyle name="Normal 2 2 31 2 2" xfId="14198" xr:uid="{00000000-0005-0000-0000-0000FE1E0000}"/>
    <cellStyle name="Normal 2 2 31 3" xfId="5033" xr:uid="{00000000-0005-0000-0000-0000FF1E0000}"/>
    <cellStyle name="Normal 2 2 31 3 2" xfId="14199" xr:uid="{00000000-0005-0000-0000-0000001F0000}"/>
    <cellStyle name="Normal 2 2 31 4" xfId="14200" xr:uid="{00000000-0005-0000-0000-0000011F0000}"/>
    <cellStyle name="Normal 2 2 32" xfId="5034" xr:uid="{00000000-0005-0000-0000-0000021F0000}"/>
    <cellStyle name="Normal 2 2 32 2" xfId="5035" xr:uid="{00000000-0005-0000-0000-0000031F0000}"/>
    <cellStyle name="Normal 2 2 32 2 2" xfId="14201" xr:uid="{00000000-0005-0000-0000-0000041F0000}"/>
    <cellStyle name="Normal 2 2 32 3" xfId="5036" xr:uid="{00000000-0005-0000-0000-0000051F0000}"/>
    <cellStyle name="Normal 2 2 32 3 2" xfId="14202" xr:uid="{00000000-0005-0000-0000-0000061F0000}"/>
    <cellStyle name="Normal 2 2 32 4" xfId="14203" xr:uid="{00000000-0005-0000-0000-0000071F0000}"/>
    <cellStyle name="Normal 2 2 33" xfId="5037" xr:uid="{00000000-0005-0000-0000-0000081F0000}"/>
    <cellStyle name="Normal 2 2 33 2" xfId="5038" xr:uid="{00000000-0005-0000-0000-0000091F0000}"/>
    <cellStyle name="Normal 2 2 33 2 2" xfId="14204" xr:uid="{00000000-0005-0000-0000-00000A1F0000}"/>
    <cellStyle name="Normal 2 2 33 3" xfId="5039" xr:uid="{00000000-0005-0000-0000-00000B1F0000}"/>
    <cellStyle name="Normal 2 2 33 3 2" xfId="14205" xr:uid="{00000000-0005-0000-0000-00000C1F0000}"/>
    <cellStyle name="Normal 2 2 33 4" xfId="14206" xr:uid="{00000000-0005-0000-0000-00000D1F0000}"/>
    <cellStyle name="Normal 2 2 34" xfId="5040" xr:uid="{00000000-0005-0000-0000-00000E1F0000}"/>
    <cellStyle name="Normal 2 2 34 2" xfId="5041" xr:uid="{00000000-0005-0000-0000-00000F1F0000}"/>
    <cellStyle name="Normal 2 2 34 2 2" xfId="14207" xr:uid="{00000000-0005-0000-0000-0000101F0000}"/>
    <cellStyle name="Normal 2 2 34 3" xfId="5042" xr:uid="{00000000-0005-0000-0000-0000111F0000}"/>
    <cellStyle name="Normal 2 2 34 3 2" xfId="14208" xr:uid="{00000000-0005-0000-0000-0000121F0000}"/>
    <cellStyle name="Normal 2 2 34 4" xfId="14209" xr:uid="{00000000-0005-0000-0000-0000131F0000}"/>
    <cellStyle name="Normal 2 2 35" xfId="5043" xr:uid="{00000000-0005-0000-0000-0000141F0000}"/>
    <cellStyle name="Normal 2 2 35 2" xfId="5044" xr:uid="{00000000-0005-0000-0000-0000151F0000}"/>
    <cellStyle name="Normal 2 2 35 2 2" xfId="14210" xr:uid="{00000000-0005-0000-0000-0000161F0000}"/>
    <cellStyle name="Normal 2 2 35 3" xfId="5045" xr:uid="{00000000-0005-0000-0000-0000171F0000}"/>
    <cellStyle name="Normal 2 2 35 3 2" xfId="14211" xr:uid="{00000000-0005-0000-0000-0000181F0000}"/>
    <cellStyle name="Normal 2 2 35 4" xfId="14212" xr:uid="{00000000-0005-0000-0000-0000191F0000}"/>
    <cellStyle name="Normal 2 2 36" xfId="5046" xr:uid="{00000000-0005-0000-0000-00001A1F0000}"/>
    <cellStyle name="Normal 2 2 36 2" xfId="5047" xr:uid="{00000000-0005-0000-0000-00001B1F0000}"/>
    <cellStyle name="Normal 2 2 36 2 2" xfId="14213" xr:uid="{00000000-0005-0000-0000-00001C1F0000}"/>
    <cellStyle name="Normal 2 2 36 3" xfId="5048" xr:uid="{00000000-0005-0000-0000-00001D1F0000}"/>
    <cellStyle name="Normal 2 2 36 3 2" xfId="14214" xr:uid="{00000000-0005-0000-0000-00001E1F0000}"/>
    <cellStyle name="Normal 2 2 36 4" xfId="14215" xr:uid="{00000000-0005-0000-0000-00001F1F0000}"/>
    <cellStyle name="Normal 2 2 37" xfId="5049" xr:uid="{00000000-0005-0000-0000-0000201F0000}"/>
    <cellStyle name="Normal 2 2 37 2" xfId="5050" xr:uid="{00000000-0005-0000-0000-0000211F0000}"/>
    <cellStyle name="Normal 2 2 37 2 2" xfId="14216" xr:uid="{00000000-0005-0000-0000-0000221F0000}"/>
    <cellStyle name="Normal 2 2 37 3" xfId="5051" xr:uid="{00000000-0005-0000-0000-0000231F0000}"/>
    <cellStyle name="Normal 2 2 37 3 2" xfId="14217" xr:uid="{00000000-0005-0000-0000-0000241F0000}"/>
    <cellStyle name="Normal 2 2 37 4" xfId="14218" xr:uid="{00000000-0005-0000-0000-0000251F0000}"/>
    <cellStyle name="Normal 2 2 38" xfId="5052" xr:uid="{00000000-0005-0000-0000-0000261F0000}"/>
    <cellStyle name="Normal 2 2 38 2" xfId="5053" xr:uid="{00000000-0005-0000-0000-0000271F0000}"/>
    <cellStyle name="Normal 2 2 38 2 2" xfId="14219" xr:uid="{00000000-0005-0000-0000-0000281F0000}"/>
    <cellStyle name="Normal 2 2 38 3" xfId="5054" xr:uid="{00000000-0005-0000-0000-0000291F0000}"/>
    <cellStyle name="Normal 2 2 38 3 2" xfId="14220" xr:uid="{00000000-0005-0000-0000-00002A1F0000}"/>
    <cellStyle name="Normal 2 2 38 4" xfId="14221" xr:uid="{00000000-0005-0000-0000-00002B1F0000}"/>
    <cellStyle name="Normal 2 2 39" xfId="5055" xr:uid="{00000000-0005-0000-0000-00002C1F0000}"/>
    <cellStyle name="Normal 2 2 39 2" xfId="5056" xr:uid="{00000000-0005-0000-0000-00002D1F0000}"/>
    <cellStyle name="Normal 2 2 39 2 2" xfId="14222" xr:uid="{00000000-0005-0000-0000-00002E1F0000}"/>
    <cellStyle name="Normal 2 2 39 3" xfId="5057" xr:uid="{00000000-0005-0000-0000-00002F1F0000}"/>
    <cellStyle name="Normal 2 2 39 3 2" xfId="14223" xr:uid="{00000000-0005-0000-0000-0000301F0000}"/>
    <cellStyle name="Normal 2 2 39 4" xfId="14224" xr:uid="{00000000-0005-0000-0000-0000311F0000}"/>
    <cellStyle name="Normal 2 2 4" xfId="5058" xr:uid="{00000000-0005-0000-0000-0000321F0000}"/>
    <cellStyle name="Normal 2 2 4 10" xfId="5059" xr:uid="{00000000-0005-0000-0000-0000331F0000}"/>
    <cellStyle name="Normal 2 2 4 10 2" xfId="14225" xr:uid="{00000000-0005-0000-0000-0000341F0000}"/>
    <cellStyle name="Normal 2 2 4 11" xfId="5060" xr:uid="{00000000-0005-0000-0000-0000351F0000}"/>
    <cellStyle name="Normal 2 2 4 11 2" xfId="14226" xr:uid="{00000000-0005-0000-0000-0000361F0000}"/>
    <cellStyle name="Normal 2 2 4 12" xfId="5061" xr:uid="{00000000-0005-0000-0000-0000371F0000}"/>
    <cellStyle name="Normal 2 2 4 12 2" xfId="14227" xr:uid="{00000000-0005-0000-0000-0000381F0000}"/>
    <cellStyle name="Normal 2 2 4 13" xfId="5062" xr:uid="{00000000-0005-0000-0000-0000391F0000}"/>
    <cellStyle name="Normal 2 2 4 13 2" xfId="14228" xr:uid="{00000000-0005-0000-0000-00003A1F0000}"/>
    <cellStyle name="Normal 2 2 4 14" xfId="5063" xr:uid="{00000000-0005-0000-0000-00003B1F0000}"/>
    <cellStyle name="Normal 2 2 4 14 2" xfId="14229" xr:uid="{00000000-0005-0000-0000-00003C1F0000}"/>
    <cellStyle name="Normal 2 2 4 15" xfId="5064" xr:uid="{00000000-0005-0000-0000-00003D1F0000}"/>
    <cellStyle name="Normal 2 2 4 15 2" xfId="14230" xr:uid="{00000000-0005-0000-0000-00003E1F0000}"/>
    <cellStyle name="Normal 2 2 4 16" xfId="5065" xr:uid="{00000000-0005-0000-0000-00003F1F0000}"/>
    <cellStyle name="Normal 2 2 4 16 2" xfId="14231" xr:uid="{00000000-0005-0000-0000-0000401F0000}"/>
    <cellStyle name="Normal 2 2 4 17" xfId="5066" xr:uid="{00000000-0005-0000-0000-0000411F0000}"/>
    <cellStyle name="Normal 2 2 4 17 2" xfId="14232" xr:uid="{00000000-0005-0000-0000-0000421F0000}"/>
    <cellStyle name="Normal 2 2 4 18" xfId="5067" xr:uid="{00000000-0005-0000-0000-0000431F0000}"/>
    <cellStyle name="Normal 2 2 4 18 2" xfId="14233" xr:uid="{00000000-0005-0000-0000-0000441F0000}"/>
    <cellStyle name="Normal 2 2 4 19" xfId="5068" xr:uid="{00000000-0005-0000-0000-0000451F0000}"/>
    <cellStyle name="Normal 2 2 4 19 2" xfId="14234" xr:uid="{00000000-0005-0000-0000-0000461F0000}"/>
    <cellStyle name="Normal 2 2 4 2" xfId="5069" xr:uid="{00000000-0005-0000-0000-0000471F0000}"/>
    <cellStyle name="Normal 2 2 4 2 2" xfId="5070" xr:uid="{00000000-0005-0000-0000-0000481F0000}"/>
    <cellStyle name="Normal 2 2 4 2 3" xfId="14235" xr:uid="{00000000-0005-0000-0000-0000491F0000}"/>
    <cellStyle name="Normal 2 2 4 20" xfId="5071" xr:uid="{00000000-0005-0000-0000-00004A1F0000}"/>
    <cellStyle name="Normal 2 2 4 20 2" xfId="14236" xr:uid="{00000000-0005-0000-0000-00004B1F0000}"/>
    <cellStyle name="Normal 2 2 4 21" xfId="5072" xr:uid="{00000000-0005-0000-0000-00004C1F0000}"/>
    <cellStyle name="Normal 2 2 4 21 2" xfId="14237" xr:uid="{00000000-0005-0000-0000-00004D1F0000}"/>
    <cellStyle name="Normal 2 2 4 22" xfId="5073" xr:uid="{00000000-0005-0000-0000-00004E1F0000}"/>
    <cellStyle name="Normal 2 2 4 22 2" xfId="14238" xr:uid="{00000000-0005-0000-0000-00004F1F0000}"/>
    <cellStyle name="Normal 2 2 4 23" xfId="5074" xr:uid="{00000000-0005-0000-0000-0000501F0000}"/>
    <cellStyle name="Normal 2 2 4 23 2" xfId="14239" xr:uid="{00000000-0005-0000-0000-0000511F0000}"/>
    <cellStyle name="Normal 2 2 4 24" xfId="5075" xr:uid="{00000000-0005-0000-0000-0000521F0000}"/>
    <cellStyle name="Normal 2 2 4 24 2" xfId="14240" xr:uid="{00000000-0005-0000-0000-0000531F0000}"/>
    <cellStyle name="Normal 2 2 4 25" xfId="5076" xr:uid="{00000000-0005-0000-0000-0000541F0000}"/>
    <cellStyle name="Normal 2 2 4 25 2" xfId="14241" xr:uid="{00000000-0005-0000-0000-0000551F0000}"/>
    <cellStyle name="Normal 2 2 4 26" xfId="5077" xr:uid="{00000000-0005-0000-0000-0000561F0000}"/>
    <cellStyle name="Normal 2 2 4 26 2" xfId="14242" xr:uid="{00000000-0005-0000-0000-0000571F0000}"/>
    <cellStyle name="Normal 2 2 4 27" xfId="5078" xr:uid="{00000000-0005-0000-0000-0000581F0000}"/>
    <cellStyle name="Normal 2 2 4 27 2" xfId="14243" xr:uid="{00000000-0005-0000-0000-0000591F0000}"/>
    <cellStyle name="Normal 2 2 4 28" xfId="5079" xr:uid="{00000000-0005-0000-0000-00005A1F0000}"/>
    <cellStyle name="Normal 2 2 4 28 2" xfId="14244" xr:uid="{00000000-0005-0000-0000-00005B1F0000}"/>
    <cellStyle name="Normal 2 2 4 29" xfId="5080" xr:uid="{00000000-0005-0000-0000-00005C1F0000}"/>
    <cellStyle name="Normal 2 2 4 29 2" xfId="14245" xr:uid="{00000000-0005-0000-0000-00005D1F0000}"/>
    <cellStyle name="Normal 2 2 4 3" xfId="5081" xr:uid="{00000000-0005-0000-0000-00005E1F0000}"/>
    <cellStyle name="Normal 2 2 4 3 2" xfId="14246" xr:uid="{00000000-0005-0000-0000-00005F1F0000}"/>
    <cellStyle name="Normal 2 2 4 3 3" xfId="14247" xr:uid="{00000000-0005-0000-0000-0000601F0000}"/>
    <cellStyle name="Normal 2 2 4 30" xfId="5082" xr:uid="{00000000-0005-0000-0000-0000611F0000}"/>
    <cellStyle name="Normal 2 2 4 30 2" xfId="14248" xr:uid="{00000000-0005-0000-0000-0000621F0000}"/>
    <cellStyle name="Normal 2 2 4 31" xfId="5083" xr:uid="{00000000-0005-0000-0000-0000631F0000}"/>
    <cellStyle name="Normal 2 2 4 31 2" xfId="14249" xr:uid="{00000000-0005-0000-0000-0000641F0000}"/>
    <cellStyle name="Normal 2 2 4 32" xfId="5084" xr:uid="{00000000-0005-0000-0000-0000651F0000}"/>
    <cellStyle name="Normal 2 2 4 32 2" xfId="14250" xr:uid="{00000000-0005-0000-0000-0000661F0000}"/>
    <cellStyle name="Normal 2 2 4 33" xfId="5085" xr:uid="{00000000-0005-0000-0000-0000671F0000}"/>
    <cellStyle name="Normal 2 2 4 33 2" xfId="14251" xr:uid="{00000000-0005-0000-0000-0000681F0000}"/>
    <cellStyle name="Normal 2 2 4 34" xfId="5086" xr:uid="{00000000-0005-0000-0000-0000691F0000}"/>
    <cellStyle name="Normal 2 2 4 34 2" xfId="14252" xr:uid="{00000000-0005-0000-0000-00006A1F0000}"/>
    <cellStyle name="Normal 2 2 4 35" xfId="5087" xr:uid="{00000000-0005-0000-0000-00006B1F0000}"/>
    <cellStyle name="Normal 2 2 4 35 2" xfId="14253" xr:uid="{00000000-0005-0000-0000-00006C1F0000}"/>
    <cellStyle name="Normal 2 2 4 36" xfId="5088" xr:uid="{00000000-0005-0000-0000-00006D1F0000}"/>
    <cellStyle name="Normal 2 2 4 36 2" xfId="14254" xr:uid="{00000000-0005-0000-0000-00006E1F0000}"/>
    <cellStyle name="Normal 2 2 4 37" xfId="5089" xr:uid="{00000000-0005-0000-0000-00006F1F0000}"/>
    <cellStyle name="Normal 2 2 4 37 2" xfId="14255" xr:uid="{00000000-0005-0000-0000-0000701F0000}"/>
    <cellStyle name="Normal 2 2 4 38" xfId="5090" xr:uid="{00000000-0005-0000-0000-0000711F0000}"/>
    <cellStyle name="Normal 2 2 4 38 2" xfId="14256" xr:uid="{00000000-0005-0000-0000-0000721F0000}"/>
    <cellStyle name="Normal 2 2 4 39" xfId="5091" xr:uid="{00000000-0005-0000-0000-0000731F0000}"/>
    <cellStyle name="Normal 2 2 4 39 2" xfId="14257" xr:uid="{00000000-0005-0000-0000-0000741F0000}"/>
    <cellStyle name="Normal 2 2 4 4" xfId="5092" xr:uid="{00000000-0005-0000-0000-0000751F0000}"/>
    <cellStyle name="Normal 2 2 4 4 2" xfId="14258" xr:uid="{00000000-0005-0000-0000-0000761F0000}"/>
    <cellStyle name="Normal 2 2 4 40" xfId="5093" xr:uid="{00000000-0005-0000-0000-0000771F0000}"/>
    <cellStyle name="Normal 2 2 4 40 2" xfId="14259" xr:uid="{00000000-0005-0000-0000-0000781F0000}"/>
    <cellStyle name="Normal 2 2 4 41" xfId="5094" xr:uid="{00000000-0005-0000-0000-0000791F0000}"/>
    <cellStyle name="Normal 2 2 4 41 2" xfId="14260" xr:uid="{00000000-0005-0000-0000-00007A1F0000}"/>
    <cellStyle name="Normal 2 2 4 42" xfId="5095" xr:uid="{00000000-0005-0000-0000-00007B1F0000}"/>
    <cellStyle name="Normal 2 2 4 42 2" xfId="14261" xr:uid="{00000000-0005-0000-0000-00007C1F0000}"/>
    <cellStyle name="Normal 2 2 4 43" xfId="5096" xr:uid="{00000000-0005-0000-0000-00007D1F0000}"/>
    <cellStyle name="Normal 2 2 4 43 2" xfId="14262" xr:uid="{00000000-0005-0000-0000-00007E1F0000}"/>
    <cellStyle name="Normal 2 2 4 44" xfId="5097" xr:uid="{00000000-0005-0000-0000-00007F1F0000}"/>
    <cellStyle name="Normal 2 2 4 44 2" xfId="14263" xr:uid="{00000000-0005-0000-0000-0000801F0000}"/>
    <cellStyle name="Normal 2 2 4 45" xfId="5098" xr:uid="{00000000-0005-0000-0000-0000811F0000}"/>
    <cellStyle name="Normal 2 2 4 45 2" xfId="14264" xr:uid="{00000000-0005-0000-0000-0000821F0000}"/>
    <cellStyle name="Normal 2 2 4 46" xfId="5099" xr:uid="{00000000-0005-0000-0000-0000831F0000}"/>
    <cellStyle name="Normal 2 2 4 46 2" xfId="14265" xr:uid="{00000000-0005-0000-0000-0000841F0000}"/>
    <cellStyle name="Normal 2 2 4 47" xfId="5100" xr:uid="{00000000-0005-0000-0000-0000851F0000}"/>
    <cellStyle name="Normal 2 2 4 47 2" xfId="14266" xr:uid="{00000000-0005-0000-0000-0000861F0000}"/>
    <cellStyle name="Normal 2 2 4 48" xfId="5101" xr:uid="{00000000-0005-0000-0000-0000871F0000}"/>
    <cellStyle name="Normal 2 2 4 48 2" xfId="14267" xr:uid="{00000000-0005-0000-0000-0000881F0000}"/>
    <cellStyle name="Normal 2 2 4 49" xfId="5102" xr:uid="{00000000-0005-0000-0000-0000891F0000}"/>
    <cellStyle name="Normal 2 2 4 49 2" xfId="14268" xr:uid="{00000000-0005-0000-0000-00008A1F0000}"/>
    <cellStyle name="Normal 2 2 4 5" xfId="5103" xr:uid="{00000000-0005-0000-0000-00008B1F0000}"/>
    <cellStyle name="Normal 2 2 4 5 2" xfId="14269" xr:uid="{00000000-0005-0000-0000-00008C1F0000}"/>
    <cellStyle name="Normal 2 2 4 50" xfId="5104" xr:uid="{00000000-0005-0000-0000-00008D1F0000}"/>
    <cellStyle name="Normal 2 2 4 50 2" xfId="14270" xr:uid="{00000000-0005-0000-0000-00008E1F0000}"/>
    <cellStyle name="Normal 2 2 4 51" xfId="5105" xr:uid="{00000000-0005-0000-0000-00008F1F0000}"/>
    <cellStyle name="Normal 2 2 4 51 2" xfId="14271" xr:uid="{00000000-0005-0000-0000-0000901F0000}"/>
    <cellStyle name="Normal 2 2 4 52" xfId="5106" xr:uid="{00000000-0005-0000-0000-0000911F0000}"/>
    <cellStyle name="Normal 2 2 4 52 2" xfId="14272" xr:uid="{00000000-0005-0000-0000-0000921F0000}"/>
    <cellStyle name="Normal 2 2 4 53" xfId="5107" xr:uid="{00000000-0005-0000-0000-0000931F0000}"/>
    <cellStyle name="Normal 2 2 4 53 2" xfId="14273" xr:uid="{00000000-0005-0000-0000-0000941F0000}"/>
    <cellStyle name="Normal 2 2 4 54" xfId="5108" xr:uid="{00000000-0005-0000-0000-0000951F0000}"/>
    <cellStyle name="Normal 2 2 4 54 2" xfId="14274" xr:uid="{00000000-0005-0000-0000-0000961F0000}"/>
    <cellStyle name="Normal 2 2 4 55" xfId="5109" xr:uid="{00000000-0005-0000-0000-0000971F0000}"/>
    <cellStyle name="Normal 2 2 4 55 2" xfId="14275" xr:uid="{00000000-0005-0000-0000-0000981F0000}"/>
    <cellStyle name="Normal 2 2 4 56" xfId="5110" xr:uid="{00000000-0005-0000-0000-0000991F0000}"/>
    <cellStyle name="Normal 2 2 4 56 2" xfId="14276" xr:uid="{00000000-0005-0000-0000-00009A1F0000}"/>
    <cellStyle name="Normal 2 2 4 57" xfId="5111" xr:uid="{00000000-0005-0000-0000-00009B1F0000}"/>
    <cellStyle name="Normal 2 2 4 57 2" xfId="14277" xr:uid="{00000000-0005-0000-0000-00009C1F0000}"/>
    <cellStyle name="Normal 2 2 4 58" xfId="5112" xr:uid="{00000000-0005-0000-0000-00009D1F0000}"/>
    <cellStyle name="Normal 2 2 4 58 2" xfId="14278" xr:uid="{00000000-0005-0000-0000-00009E1F0000}"/>
    <cellStyle name="Normal 2 2 4 59" xfId="5113" xr:uid="{00000000-0005-0000-0000-00009F1F0000}"/>
    <cellStyle name="Normal 2 2 4 59 2" xfId="14279" xr:uid="{00000000-0005-0000-0000-0000A01F0000}"/>
    <cellStyle name="Normal 2 2 4 6" xfId="5114" xr:uid="{00000000-0005-0000-0000-0000A11F0000}"/>
    <cellStyle name="Normal 2 2 4 6 2" xfId="14280" xr:uid="{00000000-0005-0000-0000-0000A21F0000}"/>
    <cellStyle name="Normal 2 2 4 60" xfId="5115" xr:uid="{00000000-0005-0000-0000-0000A31F0000}"/>
    <cellStyle name="Normal 2 2 4 60 2" xfId="14281" xr:uid="{00000000-0005-0000-0000-0000A41F0000}"/>
    <cellStyle name="Normal 2 2 4 61" xfId="5116" xr:uid="{00000000-0005-0000-0000-0000A51F0000}"/>
    <cellStyle name="Normal 2 2 4 61 2" xfId="14282" xr:uid="{00000000-0005-0000-0000-0000A61F0000}"/>
    <cellStyle name="Normal 2 2 4 62" xfId="5117" xr:uid="{00000000-0005-0000-0000-0000A71F0000}"/>
    <cellStyle name="Normal 2 2 4 62 2" xfId="14283" xr:uid="{00000000-0005-0000-0000-0000A81F0000}"/>
    <cellStyle name="Normal 2 2 4 63" xfId="5118" xr:uid="{00000000-0005-0000-0000-0000A91F0000}"/>
    <cellStyle name="Normal 2 2 4 63 2" xfId="14284" xr:uid="{00000000-0005-0000-0000-0000AA1F0000}"/>
    <cellStyle name="Normal 2 2 4 64" xfId="5119" xr:uid="{00000000-0005-0000-0000-0000AB1F0000}"/>
    <cellStyle name="Normal 2 2 4 64 2" xfId="14285" xr:uid="{00000000-0005-0000-0000-0000AC1F0000}"/>
    <cellStyle name="Normal 2 2 4 65" xfId="5120" xr:uid="{00000000-0005-0000-0000-0000AD1F0000}"/>
    <cellStyle name="Normal 2 2 4 65 2" xfId="14286" xr:uid="{00000000-0005-0000-0000-0000AE1F0000}"/>
    <cellStyle name="Normal 2 2 4 66" xfId="5121" xr:uid="{00000000-0005-0000-0000-0000AF1F0000}"/>
    <cellStyle name="Normal 2 2 4 66 2" xfId="14287" xr:uid="{00000000-0005-0000-0000-0000B01F0000}"/>
    <cellStyle name="Normal 2 2 4 67" xfId="5122" xr:uid="{00000000-0005-0000-0000-0000B11F0000}"/>
    <cellStyle name="Normal 2 2 4 67 2" xfId="14288" xr:uid="{00000000-0005-0000-0000-0000B21F0000}"/>
    <cellStyle name="Normal 2 2 4 68" xfId="5123" xr:uid="{00000000-0005-0000-0000-0000B31F0000}"/>
    <cellStyle name="Normal 2 2 4 68 2" xfId="14289" xr:uid="{00000000-0005-0000-0000-0000B41F0000}"/>
    <cellStyle name="Normal 2 2 4 69" xfId="5124" xr:uid="{00000000-0005-0000-0000-0000B51F0000}"/>
    <cellStyle name="Normal 2 2 4 69 2" xfId="14290" xr:uid="{00000000-0005-0000-0000-0000B61F0000}"/>
    <cellStyle name="Normal 2 2 4 7" xfId="5125" xr:uid="{00000000-0005-0000-0000-0000B71F0000}"/>
    <cellStyle name="Normal 2 2 4 7 2" xfId="14291" xr:uid="{00000000-0005-0000-0000-0000B81F0000}"/>
    <cellStyle name="Normal 2 2 4 70" xfId="5126" xr:uid="{00000000-0005-0000-0000-0000B91F0000}"/>
    <cellStyle name="Normal 2 2 4 70 2" xfId="14292" xr:uid="{00000000-0005-0000-0000-0000BA1F0000}"/>
    <cellStyle name="Normal 2 2 4 71" xfId="5127" xr:uid="{00000000-0005-0000-0000-0000BB1F0000}"/>
    <cellStyle name="Normal 2 2 4 71 2" xfId="14293" xr:uid="{00000000-0005-0000-0000-0000BC1F0000}"/>
    <cellStyle name="Normal 2 2 4 72" xfId="5128" xr:uid="{00000000-0005-0000-0000-0000BD1F0000}"/>
    <cellStyle name="Normal 2 2 4 72 2" xfId="14294" xr:uid="{00000000-0005-0000-0000-0000BE1F0000}"/>
    <cellStyle name="Normal 2 2 4 73" xfId="5129" xr:uid="{00000000-0005-0000-0000-0000BF1F0000}"/>
    <cellStyle name="Normal 2 2 4 73 2" xfId="14295" xr:uid="{00000000-0005-0000-0000-0000C01F0000}"/>
    <cellStyle name="Normal 2 2 4 74" xfId="5130" xr:uid="{00000000-0005-0000-0000-0000C11F0000}"/>
    <cellStyle name="Normal 2 2 4 74 2" xfId="14296" xr:uid="{00000000-0005-0000-0000-0000C21F0000}"/>
    <cellStyle name="Normal 2 2 4 75" xfId="5131" xr:uid="{00000000-0005-0000-0000-0000C31F0000}"/>
    <cellStyle name="Normal 2 2 4 75 2" xfId="14297" xr:uid="{00000000-0005-0000-0000-0000C41F0000}"/>
    <cellStyle name="Normal 2 2 4 76" xfId="5132" xr:uid="{00000000-0005-0000-0000-0000C51F0000}"/>
    <cellStyle name="Normal 2 2 4 76 2" xfId="14298" xr:uid="{00000000-0005-0000-0000-0000C61F0000}"/>
    <cellStyle name="Normal 2 2 4 77" xfId="5133" xr:uid="{00000000-0005-0000-0000-0000C71F0000}"/>
    <cellStyle name="Normal 2 2 4 77 2" xfId="14299" xr:uid="{00000000-0005-0000-0000-0000C81F0000}"/>
    <cellStyle name="Normal 2 2 4 78" xfId="5134" xr:uid="{00000000-0005-0000-0000-0000C91F0000}"/>
    <cellStyle name="Normal 2 2 4 78 2" xfId="14300" xr:uid="{00000000-0005-0000-0000-0000CA1F0000}"/>
    <cellStyle name="Normal 2 2 4 79" xfId="5135" xr:uid="{00000000-0005-0000-0000-0000CB1F0000}"/>
    <cellStyle name="Normal 2 2 4 79 2" xfId="14301" xr:uid="{00000000-0005-0000-0000-0000CC1F0000}"/>
    <cellStyle name="Normal 2 2 4 8" xfId="5136" xr:uid="{00000000-0005-0000-0000-0000CD1F0000}"/>
    <cellStyle name="Normal 2 2 4 8 2" xfId="14302" xr:uid="{00000000-0005-0000-0000-0000CE1F0000}"/>
    <cellStyle name="Normal 2 2 4 80" xfId="5137" xr:uid="{00000000-0005-0000-0000-0000CF1F0000}"/>
    <cellStyle name="Normal 2 2 4 80 2" xfId="14303" xr:uid="{00000000-0005-0000-0000-0000D01F0000}"/>
    <cellStyle name="Normal 2 2 4 81" xfId="5138" xr:uid="{00000000-0005-0000-0000-0000D11F0000}"/>
    <cellStyle name="Normal 2 2 4 81 2" xfId="14304" xr:uid="{00000000-0005-0000-0000-0000D21F0000}"/>
    <cellStyle name="Normal 2 2 4 82" xfId="5139" xr:uid="{00000000-0005-0000-0000-0000D31F0000}"/>
    <cellStyle name="Normal 2 2 4 82 2" xfId="14305" xr:uid="{00000000-0005-0000-0000-0000D41F0000}"/>
    <cellStyle name="Normal 2 2 4 83" xfId="5140" xr:uid="{00000000-0005-0000-0000-0000D51F0000}"/>
    <cellStyle name="Normal 2 2 4 83 2" xfId="14306" xr:uid="{00000000-0005-0000-0000-0000D61F0000}"/>
    <cellStyle name="Normal 2 2 4 84" xfId="5141" xr:uid="{00000000-0005-0000-0000-0000D71F0000}"/>
    <cellStyle name="Normal 2 2 4 84 2" xfId="14307" xr:uid="{00000000-0005-0000-0000-0000D81F0000}"/>
    <cellStyle name="Normal 2 2 4 85" xfId="5142" xr:uid="{00000000-0005-0000-0000-0000D91F0000}"/>
    <cellStyle name="Normal 2 2 4 85 2" xfId="14308" xr:uid="{00000000-0005-0000-0000-0000DA1F0000}"/>
    <cellStyle name="Normal 2 2 4 86" xfId="5143" xr:uid="{00000000-0005-0000-0000-0000DB1F0000}"/>
    <cellStyle name="Normal 2 2 4 86 2" xfId="14309" xr:uid="{00000000-0005-0000-0000-0000DC1F0000}"/>
    <cellStyle name="Normal 2 2 4 87" xfId="5144" xr:uid="{00000000-0005-0000-0000-0000DD1F0000}"/>
    <cellStyle name="Normal 2 2 4 87 2" xfId="14310" xr:uid="{00000000-0005-0000-0000-0000DE1F0000}"/>
    <cellStyle name="Normal 2 2 4 88" xfId="5145" xr:uid="{00000000-0005-0000-0000-0000DF1F0000}"/>
    <cellStyle name="Normal 2 2 4 88 2" xfId="14311" xr:uid="{00000000-0005-0000-0000-0000E01F0000}"/>
    <cellStyle name="Normal 2 2 4 89" xfId="5146" xr:uid="{00000000-0005-0000-0000-0000E11F0000}"/>
    <cellStyle name="Normal 2 2 4 89 2" xfId="14312" xr:uid="{00000000-0005-0000-0000-0000E21F0000}"/>
    <cellStyle name="Normal 2 2 4 9" xfId="5147" xr:uid="{00000000-0005-0000-0000-0000E31F0000}"/>
    <cellStyle name="Normal 2 2 4 9 2" xfId="14313" xr:uid="{00000000-0005-0000-0000-0000E41F0000}"/>
    <cellStyle name="Normal 2 2 4 90" xfId="5148" xr:uid="{00000000-0005-0000-0000-0000E51F0000}"/>
    <cellStyle name="Normal 2 2 4 90 2" xfId="14314" xr:uid="{00000000-0005-0000-0000-0000E61F0000}"/>
    <cellStyle name="Normal 2 2 4 91" xfId="5149" xr:uid="{00000000-0005-0000-0000-0000E71F0000}"/>
    <cellStyle name="Normal 2 2 4 91 2" xfId="14315" xr:uid="{00000000-0005-0000-0000-0000E81F0000}"/>
    <cellStyle name="Normal 2 2 4 92" xfId="14316" xr:uid="{00000000-0005-0000-0000-0000E91F0000}"/>
    <cellStyle name="Normal 2 2 40" xfId="5150" xr:uid="{00000000-0005-0000-0000-0000EA1F0000}"/>
    <cellStyle name="Normal 2 2 40 2" xfId="5151" xr:uid="{00000000-0005-0000-0000-0000EB1F0000}"/>
    <cellStyle name="Normal 2 2 40 2 2" xfId="14317" xr:uid="{00000000-0005-0000-0000-0000EC1F0000}"/>
    <cellStyle name="Normal 2 2 40 3" xfId="5152" xr:uid="{00000000-0005-0000-0000-0000ED1F0000}"/>
    <cellStyle name="Normal 2 2 40 3 2" xfId="14318" xr:uid="{00000000-0005-0000-0000-0000EE1F0000}"/>
    <cellStyle name="Normal 2 2 40 4" xfId="14319" xr:uid="{00000000-0005-0000-0000-0000EF1F0000}"/>
    <cellStyle name="Normal 2 2 41" xfId="5153" xr:uid="{00000000-0005-0000-0000-0000F01F0000}"/>
    <cellStyle name="Normal 2 2 41 2" xfId="5154" xr:uid="{00000000-0005-0000-0000-0000F11F0000}"/>
    <cellStyle name="Normal 2 2 41 2 2" xfId="14320" xr:uid="{00000000-0005-0000-0000-0000F21F0000}"/>
    <cellStyle name="Normal 2 2 41 3" xfId="5155" xr:uid="{00000000-0005-0000-0000-0000F31F0000}"/>
    <cellStyle name="Normal 2 2 41 3 2" xfId="14321" xr:uid="{00000000-0005-0000-0000-0000F41F0000}"/>
    <cellStyle name="Normal 2 2 41 4" xfId="14322" xr:uid="{00000000-0005-0000-0000-0000F51F0000}"/>
    <cellStyle name="Normal 2 2 42" xfId="5156" xr:uid="{00000000-0005-0000-0000-0000F61F0000}"/>
    <cellStyle name="Normal 2 2 42 2" xfId="5157" xr:uid="{00000000-0005-0000-0000-0000F71F0000}"/>
    <cellStyle name="Normal 2 2 42 2 2" xfId="14323" xr:uid="{00000000-0005-0000-0000-0000F81F0000}"/>
    <cellStyle name="Normal 2 2 42 3" xfId="5158" xr:uid="{00000000-0005-0000-0000-0000F91F0000}"/>
    <cellStyle name="Normal 2 2 42 3 2" xfId="14324" xr:uid="{00000000-0005-0000-0000-0000FA1F0000}"/>
    <cellStyle name="Normal 2 2 42 4" xfId="14325" xr:uid="{00000000-0005-0000-0000-0000FB1F0000}"/>
    <cellStyle name="Normal 2 2 43" xfId="5159" xr:uid="{00000000-0005-0000-0000-0000FC1F0000}"/>
    <cellStyle name="Normal 2 2 43 2" xfId="5160" xr:uid="{00000000-0005-0000-0000-0000FD1F0000}"/>
    <cellStyle name="Normal 2 2 43 2 2" xfId="14326" xr:uid="{00000000-0005-0000-0000-0000FE1F0000}"/>
    <cellStyle name="Normal 2 2 43 3" xfId="5161" xr:uid="{00000000-0005-0000-0000-0000FF1F0000}"/>
    <cellStyle name="Normal 2 2 43 3 2" xfId="14327" xr:uid="{00000000-0005-0000-0000-000000200000}"/>
    <cellStyle name="Normal 2 2 43 4" xfId="14328" xr:uid="{00000000-0005-0000-0000-000001200000}"/>
    <cellStyle name="Normal 2 2 44" xfId="5162" xr:uid="{00000000-0005-0000-0000-000002200000}"/>
    <cellStyle name="Normal 2 2 44 2" xfId="5163" xr:uid="{00000000-0005-0000-0000-000003200000}"/>
    <cellStyle name="Normal 2 2 44 2 2" xfId="14329" xr:uid="{00000000-0005-0000-0000-000004200000}"/>
    <cellStyle name="Normal 2 2 44 3" xfId="5164" xr:uid="{00000000-0005-0000-0000-000005200000}"/>
    <cellStyle name="Normal 2 2 44 3 2" xfId="14330" xr:uid="{00000000-0005-0000-0000-000006200000}"/>
    <cellStyle name="Normal 2 2 44 4" xfId="14331" xr:uid="{00000000-0005-0000-0000-000007200000}"/>
    <cellStyle name="Normal 2 2 45" xfId="5165" xr:uid="{00000000-0005-0000-0000-000008200000}"/>
    <cellStyle name="Normal 2 2 45 2" xfId="5166" xr:uid="{00000000-0005-0000-0000-000009200000}"/>
    <cellStyle name="Normal 2 2 45 2 2" xfId="14332" xr:uid="{00000000-0005-0000-0000-00000A200000}"/>
    <cellStyle name="Normal 2 2 45 3" xfId="5167" xr:uid="{00000000-0005-0000-0000-00000B200000}"/>
    <cellStyle name="Normal 2 2 45 3 2" xfId="14333" xr:uid="{00000000-0005-0000-0000-00000C200000}"/>
    <cellStyle name="Normal 2 2 45 4" xfId="14334" xr:uid="{00000000-0005-0000-0000-00000D200000}"/>
    <cellStyle name="Normal 2 2 46" xfId="5168" xr:uid="{00000000-0005-0000-0000-00000E200000}"/>
    <cellStyle name="Normal 2 2 46 2" xfId="5169" xr:uid="{00000000-0005-0000-0000-00000F200000}"/>
    <cellStyle name="Normal 2 2 46 2 2" xfId="14335" xr:uid="{00000000-0005-0000-0000-000010200000}"/>
    <cellStyle name="Normal 2 2 46 3" xfId="5170" xr:uid="{00000000-0005-0000-0000-000011200000}"/>
    <cellStyle name="Normal 2 2 46 3 2" xfId="14336" xr:uid="{00000000-0005-0000-0000-000012200000}"/>
    <cellStyle name="Normal 2 2 46 4" xfId="14337" xr:uid="{00000000-0005-0000-0000-000013200000}"/>
    <cellStyle name="Normal 2 2 47" xfId="5171" xr:uid="{00000000-0005-0000-0000-000014200000}"/>
    <cellStyle name="Normal 2 2 47 2" xfId="5172" xr:uid="{00000000-0005-0000-0000-000015200000}"/>
    <cellStyle name="Normal 2 2 47 2 2" xfId="14338" xr:uid="{00000000-0005-0000-0000-000016200000}"/>
    <cellStyle name="Normal 2 2 47 3" xfId="5173" xr:uid="{00000000-0005-0000-0000-000017200000}"/>
    <cellStyle name="Normal 2 2 47 3 2" xfId="14339" xr:uid="{00000000-0005-0000-0000-000018200000}"/>
    <cellStyle name="Normal 2 2 47 4" xfId="14340" xr:uid="{00000000-0005-0000-0000-000019200000}"/>
    <cellStyle name="Normal 2 2 48" xfId="5174" xr:uid="{00000000-0005-0000-0000-00001A200000}"/>
    <cellStyle name="Normal 2 2 48 2" xfId="5175" xr:uid="{00000000-0005-0000-0000-00001B200000}"/>
    <cellStyle name="Normal 2 2 48 2 2" xfId="14341" xr:uid="{00000000-0005-0000-0000-00001C200000}"/>
    <cellStyle name="Normal 2 2 48 3" xfId="5176" xr:uid="{00000000-0005-0000-0000-00001D200000}"/>
    <cellStyle name="Normal 2 2 48 3 2" xfId="14342" xr:uid="{00000000-0005-0000-0000-00001E200000}"/>
    <cellStyle name="Normal 2 2 48 4" xfId="14343" xr:uid="{00000000-0005-0000-0000-00001F200000}"/>
    <cellStyle name="Normal 2 2 49" xfId="5177" xr:uid="{00000000-0005-0000-0000-000020200000}"/>
    <cellStyle name="Normal 2 2 49 2" xfId="5178" xr:uid="{00000000-0005-0000-0000-000021200000}"/>
    <cellStyle name="Normal 2 2 49 2 2" xfId="14344" xr:uid="{00000000-0005-0000-0000-000022200000}"/>
    <cellStyle name="Normal 2 2 49 3" xfId="5179" xr:uid="{00000000-0005-0000-0000-000023200000}"/>
    <cellStyle name="Normal 2 2 49 3 2" xfId="14345" xr:uid="{00000000-0005-0000-0000-000024200000}"/>
    <cellStyle name="Normal 2 2 49 4" xfId="14346" xr:uid="{00000000-0005-0000-0000-000025200000}"/>
    <cellStyle name="Normal 2 2 5" xfId="5180" xr:uid="{00000000-0005-0000-0000-000026200000}"/>
    <cellStyle name="Normal 2 2 5 10" xfId="5181" xr:uid="{00000000-0005-0000-0000-000027200000}"/>
    <cellStyle name="Normal 2 2 5 10 2" xfId="14347" xr:uid="{00000000-0005-0000-0000-000028200000}"/>
    <cellStyle name="Normal 2 2 5 11" xfId="5182" xr:uid="{00000000-0005-0000-0000-000029200000}"/>
    <cellStyle name="Normal 2 2 5 11 2" xfId="14348" xr:uid="{00000000-0005-0000-0000-00002A200000}"/>
    <cellStyle name="Normal 2 2 5 12" xfId="5183" xr:uid="{00000000-0005-0000-0000-00002B200000}"/>
    <cellStyle name="Normal 2 2 5 12 2" xfId="14349" xr:uid="{00000000-0005-0000-0000-00002C200000}"/>
    <cellStyle name="Normal 2 2 5 13" xfId="5184" xr:uid="{00000000-0005-0000-0000-00002D200000}"/>
    <cellStyle name="Normal 2 2 5 13 2" xfId="14350" xr:uid="{00000000-0005-0000-0000-00002E200000}"/>
    <cellStyle name="Normal 2 2 5 14" xfId="5185" xr:uid="{00000000-0005-0000-0000-00002F200000}"/>
    <cellStyle name="Normal 2 2 5 14 2" xfId="14351" xr:uid="{00000000-0005-0000-0000-000030200000}"/>
    <cellStyle name="Normal 2 2 5 15" xfId="5186" xr:uid="{00000000-0005-0000-0000-000031200000}"/>
    <cellStyle name="Normal 2 2 5 15 2" xfId="14352" xr:uid="{00000000-0005-0000-0000-000032200000}"/>
    <cellStyle name="Normal 2 2 5 16" xfId="5187" xr:uid="{00000000-0005-0000-0000-000033200000}"/>
    <cellStyle name="Normal 2 2 5 16 2" xfId="14353" xr:uid="{00000000-0005-0000-0000-000034200000}"/>
    <cellStyle name="Normal 2 2 5 17" xfId="5188" xr:uid="{00000000-0005-0000-0000-000035200000}"/>
    <cellStyle name="Normal 2 2 5 17 2" xfId="14354" xr:uid="{00000000-0005-0000-0000-000036200000}"/>
    <cellStyle name="Normal 2 2 5 18" xfId="5189" xr:uid="{00000000-0005-0000-0000-000037200000}"/>
    <cellStyle name="Normal 2 2 5 18 2" xfId="14355" xr:uid="{00000000-0005-0000-0000-000038200000}"/>
    <cellStyle name="Normal 2 2 5 19" xfId="5190" xr:uid="{00000000-0005-0000-0000-000039200000}"/>
    <cellStyle name="Normal 2 2 5 19 2" xfId="14356" xr:uid="{00000000-0005-0000-0000-00003A200000}"/>
    <cellStyle name="Normal 2 2 5 2" xfId="5191" xr:uid="{00000000-0005-0000-0000-00003B200000}"/>
    <cellStyle name="Normal 2 2 5 2 2" xfId="5192" xr:uid="{00000000-0005-0000-0000-00003C200000}"/>
    <cellStyle name="Normal 2 2 5 2 3" xfId="14357" xr:uid="{00000000-0005-0000-0000-00003D200000}"/>
    <cellStyle name="Normal 2 2 5 20" xfId="5193" xr:uid="{00000000-0005-0000-0000-00003E200000}"/>
    <cellStyle name="Normal 2 2 5 20 2" xfId="14358" xr:uid="{00000000-0005-0000-0000-00003F200000}"/>
    <cellStyle name="Normal 2 2 5 21" xfId="5194" xr:uid="{00000000-0005-0000-0000-000040200000}"/>
    <cellStyle name="Normal 2 2 5 21 2" xfId="14359" xr:uid="{00000000-0005-0000-0000-000041200000}"/>
    <cellStyle name="Normal 2 2 5 22" xfId="5195" xr:uid="{00000000-0005-0000-0000-000042200000}"/>
    <cellStyle name="Normal 2 2 5 22 2" xfId="14360" xr:uid="{00000000-0005-0000-0000-000043200000}"/>
    <cellStyle name="Normal 2 2 5 23" xfId="5196" xr:uid="{00000000-0005-0000-0000-000044200000}"/>
    <cellStyle name="Normal 2 2 5 23 2" xfId="14361" xr:uid="{00000000-0005-0000-0000-000045200000}"/>
    <cellStyle name="Normal 2 2 5 24" xfId="5197" xr:uid="{00000000-0005-0000-0000-000046200000}"/>
    <cellStyle name="Normal 2 2 5 24 2" xfId="14362" xr:uid="{00000000-0005-0000-0000-000047200000}"/>
    <cellStyle name="Normal 2 2 5 25" xfId="5198" xr:uid="{00000000-0005-0000-0000-000048200000}"/>
    <cellStyle name="Normal 2 2 5 25 2" xfId="14363" xr:uid="{00000000-0005-0000-0000-000049200000}"/>
    <cellStyle name="Normal 2 2 5 26" xfId="5199" xr:uid="{00000000-0005-0000-0000-00004A200000}"/>
    <cellStyle name="Normal 2 2 5 26 2" xfId="14364" xr:uid="{00000000-0005-0000-0000-00004B200000}"/>
    <cellStyle name="Normal 2 2 5 27" xfId="5200" xr:uid="{00000000-0005-0000-0000-00004C200000}"/>
    <cellStyle name="Normal 2 2 5 27 2" xfId="14365" xr:uid="{00000000-0005-0000-0000-00004D200000}"/>
    <cellStyle name="Normal 2 2 5 28" xfId="5201" xr:uid="{00000000-0005-0000-0000-00004E200000}"/>
    <cellStyle name="Normal 2 2 5 28 2" xfId="14366" xr:uid="{00000000-0005-0000-0000-00004F200000}"/>
    <cellStyle name="Normal 2 2 5 29" xfId="5202" xr:uid="{00000000-0005-0000-0000-000050200000}"/>
    <cellStyle name="Normal 2 2 5 29 2" xfId="14367" xr:uid="{00000000-0005-0000-0000-000051200000}"/>
    <cellStyle name="Normal 2 2 5 3" xfId="5203" xr:uid="{00000000-0005-0000-0000-000052200000}"/>
    <cellStyle name="Normal 2 2 5 3 2" xfId="14368" xr:uid="{00000000-0005-0000-0000-000053200000}"/>
    <cellStyle name="Normal 2 2 5 3 3" xfId="14369" xr:uid="{00000000-0005-0000-0000-000054200000}"/>
    <cellStyle name="Normal 2 2 5 30" xfId="5204" xr:uid="{00000000-0005-0000-0000-000055200000}"/>
    <cellStyle name="Normal 2 2 5 30 2" xfId="14370" xr:uid="{00000000-0005-0000-0000-000056200000}"/>
    <cellStyle name="Normal 2 2 5 31" xfId="5205" xr:uid="{00000000-0005-0000-0000-000057200000}"/>
    <cellStyle name="Normal 2 2 5 31 2" xfId="14371" xr:uid="{00000000-0005-0000-0000-000058200000}"/>
    <cellStyle name="Normal 2 2 5 32" xfId="5206" xr:uid="{00000000-0005-0000-0000-000059200000}"/>
    <cellStyle name="Normal 2 2 5 32 2" xfId="14372" xr:uid="{00000000-0005-0000-0000-00005A200000}"/>
    <cellStyle name="Normal 2 2 5 33" xfId="5207" xr:uid="{00000000-0005-0000-0000-00005B200000}"/>
    <cellStyle name="Normal 2 2 5 33 2" xfId="14373" xr:uid="{00000000-0005-0000-0000-00005C200000}"/>
    <cellStyle name="Normal 2 2 5 34" xfId="5208" xr:uid="{00000000-0005-0000-0000-00005D200000}"/>
    <cellStyle name="Normal 2 2 5 34 2" xfId="14374" xr:uid="{00000000-0005-0000-0000-00005E200000}"/>
    <cellStyle name="Normal 2 2 5 35" xfId="5209" xr:uid="{00000000-0005-0000-0000-00005F200000}"/>
    <cellStyle name="Normal 2 2 5 35 2" xfId="14375" xr:uid="{00000000-0005-0000-0000-000060200000}"/>
    <cellStyle name="Normal 2 2 5 36" xfId="5210" xr:uid="{00000000-0005-0000-0000-000061200000}"/>
    <cellStyle name="Normal 2 2 5 36 2" xfId="14376" xr:uid="{00000000-0005-0000-0000-000062200000}"/>
    <cellStyle name="Normal 2 2 5 37" xfId="5211" xr:uid="{00000000-0005-0000-0000-000063200000}"/>
    <cellStyle name="Normal 2 2 5 37 2" xfId="14377" xr:uid="{00000000-0005-0000-0000-000064200000}"/>
    <cellStyle name="Normal 2 2 5 38" xfId="5212" xr:uid="{00000000-0005-0000-0000-000065200000}"/>
    <cellStyle name="Normal 2 2 5 38 2" xfId="14378" xr:uid="{00000000-0005-0000-0000-000066200000}"/>
    <cellStyle name="Normal 2 2 5 39" xfId="5213" xr:uid="{00000000-0005-0000-0000-000067200000}"/>
    <cellStyle name="Normal 2 2 5 39 2" xfId="14379" xr:uid="{00000000-0005-0000-0000-000068200000}"/>
    <cellStyle name="Normal 2 2 5 4" xfId="5214" xr:uid="{00000000-0005-0000-0000-000069200000}"/>
    <cellStyle name="Normal 2 2 5 4 2" xfId="14380" xr:uid="{00000000-0005-0000-0000-00006A200000}"/>
    <cellStyle name="Normal 2 2 5 40" xfId="5215" xr:uid="{00000000-0005-0000-0000-00006B200000}"/>
    <cellStyle name="Normal 2 2 5 40 2" xfId="14381" xr:uid="{00000000-0005-0000-0000-00006C200000}"/>
    <cellStyle name="Normal 2 2 5 41" xfId="5216" xr:uid="{00000000-0005-0000-0000-00006D200000}"/>
    <cellStyle name="Normal 2 2 5 41 2" xfId="14382" xr:uid="{00000000-0005-0000-0000-00006E200000}"/>
    <cellStyle name="Normal 2 2 5 42" xfId="5217" xr:uid="{00000000-0005-0000-0000-00006F200000}"/>
    <cellStyle name="Normal 2 2 5 42 2" xfId="14383" xr:uid="{00000000-0005-0000-0000-000070200000}"/>
    <cellStyle name="Normal 2 2 5 43" xfId="5218" xr:uid="{00000000-0005-0000-0000-000071200000}"/>
    <cellStyle name="Normal 2 2 5 43 2" xfId="14384" xr:uid="{00000000-0005-0000-0000-000072200000}"/>
    <cellStyle name="Normal 2 2 5 44" xfId="5219" xr:uid="{00000000-0005-0000-0000-000073200000}"/>
    <cellStyle name="Normal 2 2 5 44 2" xfId="14385" xr:uid="{00000000-0005-0000-0000-000074200000}"/>
    <cellStyle name="Normal 2 2 5 45" xfId="5220" xr:uid="{00000000-0005-0000-0000-000075200000}"/>
    <cellStyle name="Normal 2 2 5 45 2" xfId="14386" xr:uid="{00000000-0005-0000-0000-000076200000}"/>
    <cellStyle name="Normal 2 2 5 46" xfId="5221" xr:uid="{00000000-0005-0000-0000-000077200000}"/>
    <cellStyle name="Normal 2 2 5 46 2" xfId="14387" xr:uid="{00000000-0005-0000-0000-000078200000}"/>
    <cellStyle name="Normal 2 2 5 47" xfId="5222" xr:uid="{00000000-0005-0000-0000-000079200000}"/>
    <cellStyle name="Normal 2 2 5 47 2" xfId="14388" xr:uid="{00000000-0005-0000-0000-00007A200000}"/>
    <cellStyle name="Normal 2 2 5 48" xfId="5223" xr:uid="{00000000-0005-0000-0000-00007B200000}"/>
    <cellStyle name="Normal 2 2 5 48 2" xfId="14389" xr:uid="{00000000-0005-0000-0000-00007C200000}"/>
    <cellStyle name="Normal 2 2 5 49" xfId="5224" xr:uid="{00000000-0005-0000-0000-00007D200000}"/>
    <cellStyle name="Normal 2 2 5 49 2" xfId="14390" xr:uid="{00000000-0005-0000-0000-00007E200000}"/>
    <cellStyle name="Normal 2 2 5 5" xfId="5225" xr:uid="{00000000-0005-0000-0000-00007F200000}"/>
    <cellStyle name="Normal 2 2 5 5 2" xfId="14391" xr:uid="{00000000-0005-0000-0000-000080200000}"/>
    <cellStyle name="Normal 2 2 5 50" xfId="5226" xr:uid="{00000000-0005-0000-0000-000081200000}"/>
    <cellStyle name="Normal 2 2 5 50 2" xfId="14392" xr:uid="{00000000-0005-0000-0000-000082200000}"/>
    <cellStyle name="Normal 2 2 5 51" xfId="5227" xr:uid="{00000000-0005-0000-0000-000083200000}"/>
    <cellStyle name="Normal 2 2 5 51 2" xfId="14393" xr:uid="{00000000-0005-0000-0000-000084200000}"/>
    <cellStyle name="Normal 2 2 5 52" xfId="5228" xr:uid="{00000000-0005-0000-0000-000085200000}"/>
    <cellStyle name="Normal 2 2 5 52 2" xfId="14394" xr:uid="{00000000-0005-0000-0000-000086200000}"/>
    <cellStyle name="Normal 2 2 5 53" xfId="5229" xr:uid="{00000000-0005-0000-0000-000087200000}"/>
    <cellStyle name="Normal 2 2 5 53 2" xfId="14395" xr:uid="{00000000-0005-0000-0000-000088200000}"/>
    <cellStyle name="Normal 2 2 5 54" xfId="5230" xr:uid="{00000000-0005-0000-0000-000089200000}"/>
    <cellStyle name="Normal 2 2 5 54 2" xfId="14396" xr:uid="{00000000-0005-0000-0000-00008A200000}"/>
    <cellStyle name="Normal 2 2 5 55" xfId="5231" xr:uid="{00000000-0005-0000-0000-00008B200000}"/>
    <cellStyle name="Normal 2 2 5 55 2" xfId="14397" xr:uid="{00000000-0005-0000-0000-00008C200000}"/>
    <cellStyle name="Normal 2 2 5 56" xfId="5232" xr:uid="{00000000-0005-0000-0000-00008D200000}"/>
    <cellStyle name="Normal 2 2 5 56 2" xfId="14398" xr:uid="{00000000-0005-0000-0000-00008E200000}"/>
    <cellStyle name="Normal 2 2 5 57" xfId="5233" xr:uid="{00000000-0005-0000-0000-00008F200000}"/>
    <cellStyle name="Normal 2 2 5 57 2" xfId="14399" xr:uid="{00000000-0005-0000-0000-000090200000}"/>
    <cellStyle name="Normal 2 2 5 58" xfId="5234" xr:uid="{00000000-0005-0000-0000-000091200000}"/>
    <cellStyle name="Normal 2 2 5 58 2" xfId="14400" xr:uid="{00000000-0005-0000-0000-000092200000}"/>
    <cellStyle name="Normal 2 2 5 59" xfId="5235" xr:uid="{00000000-0005-0000-0000-000093200000}"/>
    <cellStyle name="Normal 2 2 5 59 2" xfId="14401" xr:uid="{00000000-0005-0000-0000-000094200000}"/>
    <cellStyle name="Normal 2 2 5 6" xfId="5236" xr:uid="{00000000-0005-0000-0000-000095200000}"/>
    <cellStyle name="Normal 2 2 5 6 2" xfId="14402" xr:uid="{00000000-0005-0000-0000-000096200000}"/>
    <cellStyle name="Normal 2 2 5 60" xfId="5237" xr:uid="{00000000-0005-0000-0000-000097200000}"/>
    <cellStyle name="Normal 2 2 5 60 2" xfId="14403" xr:uid="{00000000-0005-0000-0000-000098200000}"/>
    <cellStyle name="Normal 2 2 5 61" xfId="5238" xr:uid="{00000000-0005-0000-0000-000099200000}"/>
    <cellStyle name="Normal 2 2 5 61 2" xfId="14404" xr:uid="{00000000-0005-0000-0000-00009A200000}"/>
    <cellStyle name="Normal 2 2 5 62" xfId="5239" xr:uid="{00000000-0005-0000-0000-00009B200000}"/>
    <cellStyle name="Normal 2 2 5 62 2" xfId="14405" xr:uid="{00000000-0005-0000-0000-00009C200000}"/>
    <cellStyle name="Normal 2 2 5 63" xfId="5240" xr:uid="{00000000-0005-0000-0000-00009D200000}"/>
    <cellStyle name="Normal 2 2 5 63 2" xfId="14406" xr:uid="{00000000-0005-0000-0000-00009E200000}"/>
    <cellStyle name="Normal 2 2 5 64" xfId="5241" xr:uid="{00000000-0005-0000-0000-00009F200000}"/>
    <cellStyle name="Normal 2 2 5 64 2" xfId="14407" xr:uid="{00000000-0005-0000-0000-0000A0200000}"/>
    <cellStyle name="Normal 2 2 5 65" xfId="5242" xr:uid="{00000000-0005-0000-0000-0000A1200000}"/>
    <cellStyle name="Normal 2 2 5 65 2" xfId="14408" xr:uid="{00000000-0005-0000-0000-0000A2200000}"/>
    <cellStyle name="Normal 2 2 5 66" xfId="5243" xr:uid="{00000000-0005-0000-0000-0000A3200000}"/>
    <cellStyle name="Normal 2 2 5 66 2" xfId="14409" xr:uid="{00000000-0005-0000-0000-0000A4200000}"/>
    <cellStyle name="Normal 2 2 5 67" xfId="5244" xr:uid="{00000000-0005-0000-0000-0000A5200000}"/>
    <cellStyle name="Normal 2 2 5 67 2" xfId="14410" xr:uid="{00000000-0005-0000-0000-0000A6200000}"/>
    <cellStyle name="Normal 2 2 5 68" xfId="5245" xr:uid="{00000000-0005-0000-0000-0000A7200000}"/>
    <cellStyle name="Normal 2 2 5 68 2" xfId="14411" xr:uid="{00000000-0005-0000-0000-0000A8200000}"/>
    <cellStyle name="Normal 2 2 5 69" xfId="5246" xr:uid="{00000000-0005-0000-0000-0000A9200000}"/>
    <cellStyle name="Normal 2 2 5 69 2" xfId="14412" xr:uid="{00000000-0005-0000-0000-0000AA200000}"/>
    <cellStyle name="Normal 2 2 5 7" xfId="5247" xr:uid="{00000000-0005-0000-0000-0000AB200000}"/>
    <cellStyle name="Normal 2 2 5 7 2" xfId="14413" xr:uid="{00000000-0005-0000-0000-0000AC200000}"/>
    <cellStyle name="Normal 2 2 5 70" xfId="5248" xr:uid="{00000000-0005-0000-0000-0000AD200000}"/>
    <cellStyle name="Normal 2 2 5 70 2" xfId="14414" xr:uid="{00000000-0005-0000-0000-0000AE200000}"/>
    <cellStyle name="Normal 2 2 5 71" xfId="5249" xr:uid="{00000000-0005-0000-0000-0000AF200000}"/>
    <cellStyle name="Normal 2 2 5 71 2" xfId="14415" xr:uid="{00000000-0005-0000-0000-0000B0200000}"/>
    <cellStyle name="Normal 2 2 5 72" xfId="5250" xr:uid="{00000000-0005-0000-0000-0000B1200000}"/>
    <cellStyle name="Normal 2 2 5 72 2" xfId="14416" xr:uid="{00000000-0005-0000-0000-0000B2200000}"/>
    <cellStyle name="Normal 2 2 5 73" xfId="5251" xr:uid="{00000000-0005-0000-0000-0000B3200000}"/>
    <cellStyle name="Normal 2 2 5 73 2" xfId="14417" xr:uid="{00000000-0005-0000-0000-0000B4200000}"/>
    <cellStyle name="Normal 2 2 5 74" xfId="5252" xr:uid="{00000000-0005-0000-0000-0000B5200000}"/>
    <cellStyle name="Normal 2 2 5 74 2" xfId="14418" xr:uid="{00000000-0005-0000-0000-0000B6200000}"/>
    <cellStyle name="Normal 2 2 5 75" xfId="5253" xr:uid="{00000000-0005-0000-0000-0000B7200000}"/>
    <cellStyle name="Normal 2 2 5 75 2" xfId="14419" xr:uid="{00000000-0005-0000-0000-0000B8200000}"/>
    <cellStyle name="Normal 2 2 5 76" xfId="5254" xr:uid="{00000000-0005-0000-0000-0000B9200000}"/>
    <cellStyle name="Normal 2 2 5 76 2" xfId="14420" xr:uid="{00000000-0005-0000-0000-0000BA200000}"/>
    <cellStyle name="Normal 2 2 5 77" xfId="5255" xr:uid="{00000000-0005-0000-0000-0000BB200000}"/>
    <cellStyle name="Normal 2 2 5 77 2" xfId="14421" xr:uid="{00000000-0005-0000-0000-0000BC200000}"/>
    <cellStyle name="Normal 2 2 5 78" xfId="5256" xr:uid="{00000000-0005-0000-0000-0000BD200000}"/>
    <cellStyle name="Normal 2 2 5 78 2" xfId="14422" xr:uid="{00000000-0005-0000-0000-0000BE200000}"/>
    <cellStyle name="Normal 2 2 5 79" xfId="5257" xr:uid="{00000000-0005-0000-0000-0000BF200000}"/>
    <cellStyle name="Normal 2 2 5 79 2" xfId="14423" xr:uid="{00000000-0005-0000-0000-0000C0200000}"/>
    <cellStyle name="Normal 2 2 5 8" xfId="5258" xr:uid="{00000000-0005-0000-0000-0000C1200000}"/>
    <cellStyle name="Normal 2 2 5 8 2" xfId="14424" xr:uid="{00000000-0005-0000-0000-0000C2200000}"/>
    <cellStyle name="Normal 2 2 5 80" xfId="5259" xr:uid="{00000000-0005-0000-0000-0000C3200000}"/>
    <cellStyle name="Normal 2 2 5 80 2" xfId="14425" xr:uid="{00000000-0005-0000-0000-0000C4200000}"/>
    <cellStyle name="Normal 2 2 5 81" xfId="5260" xr:uid="{00000000-0005-0000-0000-0000C5200000}"/>
    <cellStyle name="Normal 2 2 5 81 2" xfId="14426" xr:uid="{00000000-0005-0000-0000-0000C6200000}"/>
    <cellStyle name="Normal 2 2 5 82" xfId="5261" xr:uid="{00000000-0005-0000-0000-0000C7200000}"/>
    <cellStyle name="Normal 2 2 5 82 2" xfId="14427" xr:uid="{00000000-0005-0000-0000-0000C8200000}"/>
    <cellStyle name="Normal 2 2 5 83" xfId="5262" xr:uid="{00000000-0005-0000-0000-0000C9200000}"/>
    <cellStyle name="Normal 2 2 5 83 2" xfId="14428" xr:uid="{00000000-0005-0000-0000-0000CA200000}"/>
    <cellStyle name="Normal 2 2 5 84" xfId="5263" xr:uid="{00000000-0005-0000-0000-0000CB200000}"/>
    <cellStyle name="Normal 2 2 5 84 2" xfId="14429" xr:uid="{00000000-0005-0000-0000-0000CC200000}"/>
    <cellStyle name="Normal 2 2 5 85" xfId="5264" xr:uid="{00000000-0005-0000-0000-0000CD200000}"/>
    <cellStyle name="Normal 2 2 5 85 2" xfId="14430" xr:uid="{00000000-0005-0000-0000-0000CE200000}"/>
    <cellStyle name="Normal 2 2 5 86" xfId="5265" xr:uid="{00000000-0005-0000-0000-0000CF200000}"/>
    <cellStyle name="Normal 2 2 5 86 2" xfId="14431" xr:uid="{00000000-0005-0000-0000-0000D0200000}"/>
    <cellStyle name="Normal 2 2 5 87" xfId="5266" xr:uid="{00000000-0005-0000-0000-0000D1200000}"/>
    <cellStyle name="Normal 2 2 5 87 2" xfId="14432" xr:uid="{00000000-0005-0000-0000-0000D2200000}"/>
    <cellStyle name="Normal 2 2 5 88" xfId="5267" xr:uid="{00000000-0005-0000-0000-0000D3200000}"/>
    <cellStyle name="Normal 2 2 5 88 2" xfId="14433" xr:uid="{00000000-0005-0000-0000-0000D4200000}"/>
    <cellStyle name="Normal 2 2 5 89" xfId="5268" xr:uid="{00000000-0005-0000-0000-0000D5200000}"/>
    <cellStyle name="Normal 2 2 5 89 2" xfId="14434" xr:uid="{00000000-0005-0000-0000-0000D6200000}"/>
    <cellStyle name="Normal 2 2 5 9" xfId="5269" xr:uid="{00000000-0005-0000-0000-0000D7200000}"/>
    <cellStyle name="Normal 2 2 5 9 2" xfId="14435" xr:uid="{00000000-0005-0000-0000-0000D8200000}"/>
    <cellStyle name="Normal 2 2 5 90" xfId="5270" xr:uid="{00000000-0005-0000-0000-0000D9200000}"/>
    <cellStyle name="Normal 2 2 5 90 2" xfId="14436" xr:uid="{00000000-0005-0000-0000-0000DA200000}"/>
    <cellStyle name="Normal 2 2 5 91" xfId="5271" xr:uid="{00000000-0005-0000-0000-0000DB200000}"/>
    <cellStyle name="Normal 2 2 5 91 2" xfId="14437" xr:uid="{00000000-0005-0000-0000-0000DC200000}"/>
    <cellStyle name="Normal 2 2 5 92" xfId="14438" xr:uid="{00000000-0005-0000-0000-0000DD200000}"/>
    <cellStyle name="Normal 2 2 50" xfId="5272" xr:uid="{00000000-0005-0000-0000-0000DE200000}"/>
    <cellStyle name="Normal 2 2 50 2" xfId="5273" xr:uid="{00000000-0005-0000-0000-0000DF200000}"/>
    <cellStyle name="Normal 2 2 50 2 2" xfId="14439" xr:uid="{00000000-0005-0000-0000-0000E0200000}"/>
    <cellStyle name="Normal 2 2 50 3" xfId="5274" xr:uid="{00000000-0005-0000-0000-0000E1200000}"/>
    <cellStyle name="Normal 2 2 50 3 2" xfId="14440" xr:uid="{00000000-0005-0000-0000-0000E2200000}"/>
    <cellStyle name="Normal 2 2 50 4" xfId="14441" xr:uid="{00000000-0005-0000-0000-0000E3200000}"/>
    <cellStyle name="Normal 2 2 51" xfId="5275" xr:uid="{00000000-0005-0000-0000-0000E4200000}"/>
    <cellStyle name="Normal 2 2 51 2" xfId="5276" xr:uid="{00000000-0005-0000-0000-0000E5200000}"/>
    <cellStyle name="Normal 2 2 51 2 2" xfId="14442" xr:uid="{00000000-0005-0000-0000-0000E6200000}"/>
    <cellStyle name="Normal 2 2 51 3" xfId="5277" xr:uid="{00000000-0005-0000-0000-0000E7200000}"/>
    <cellStyle name="Normal 2 2 51 3 2" xfId="14443" xr:uid="{00000000-0005-0000-0000-0000E8200000}"/>
    <cellStyle name="Normal 2 2 51 4" xfId="14444" xr:uid="{00000000-0005-0000-0000-0000E9200000}"/>
    <cellStyle name="Normal 2 2 52" xfId="5278" xr:uid="{00000000-0005-0000-0000-0000EA200000}"/>
    <cellStyle name="Normal 2 2 52 2" xfId="5279" xr:uid="{00000000-0005-0000-0000-0000EB200000}"/>
    <cellStyle name="Normal 2 2 52 2 2" xfId="14445" xr:uid="{00000000-0005-0000-0000-0000EC200000}"/>
    <cellStyle name="Normal 2 2 52 3" xfId="5280" xr:uid="{00000000-0005-0000-0000-0000ED200000}"/>
    <cellStyle name="Normal 2 2 52 3 2" xfId="14446" xr:uid="{00000000-0005-0000-0000-0000EE200000}"/>
    <cellStyle name="Normal 2 2 52 4" xfId="14447" xr:uid="{00000000-0005-0000-0000-0000EF200000}"/>
    <cellStyle name="Normal 2 2 53" xfId="5281" xr:uid="{00000000-0005-0000-0000-0000F0200000}"/>
    <cellStyle name="Normal 2 2 53 2" xfId="5282" xr:uid="{00000000-0005-0000-0000-0000F1200000}"/>
    <cellStyle name="Normal 2 2 53 2 2" xfId="14448" xr:uid="{00000000-0005-0000-0000-0000F2200000}"/>
    <cellStyle name="Normal 2 2 53 3" xfId="5283" xr:uid="{00000000-0005-0000-0000-0000F3200000}"/>
    <cellStyle name="Normal 2 2 53 3 2" xfId="14449" xr:uid="{00000000-0005-0000-0000-0000F4200000}"/>
    <cellStyle name="Normal 2 2 53 4" xfId="14450" xr:uid="{00000000-0005-0000-0000-0000F5200000}"/>
    <cellStyle name="Normal 2 2 54" xfId="5284" xr:uid="{00000000-0005-0000-0000-0000F6200000}"/>
    <cellStyle name="Normal 2 2 54 2" xfId="5285" xr:uid="{00000000-0005-0000-0000-0000F7200000}"/>
    <cellStyle name="Normal 2 2 54 2 2" xfId="14451" xr:uid="{00000000-0005-0000-0000-0000F8200000}"/>
    <cellStyle name="Normal 2 2 54 3" xfId="5286" xr:uid="{00000000-0005-0000-0000-0000F9200000}"/>
    <cellStyle name="Normal 2 2 54 3 2" xfId="14452" xr:uid="{00000000-0005-0000-0000-0000FA200000}"/>
    <cellStyle name="Normal 2 2 54 4" xfId="14453" xr:uid="{00000000-0005-0000-0000-0000FB200000}"/>
    <cellStyle name="Normal 2 2 55" xfId="5287" xr:uid="{00000000-0005-0000-0000-0000FC200000}"/>
    <cellStyle name="Normal 2 2 55 2" xfId="5288" xr:uid="{00000000-0005-0000-0000-0000FD200000}"/>
    <cellStyle name="Normal 2 2 55 2 2" xfId="14454" xr:uid="{00000000-0005-0000-0000-0000FE200000}"/>
    <cellStyle name="Normal 2 2 55 3" xfId="5289" xr:uid="{00000000-0005-0000-0000-0000FF200000}"/>
    <cellStyle name="Normal 2 2 55 3 2" xfId="14455" xr:uid="{00000000-0005-0000-0000-000000210000}"/>
    <cellStyle name="Normal 2 2 55 4" xfId="14456" xr:uid="{00000000-0005-0000-0000-000001210000}"/>
    <cellStyle name="Normal 2 2 56" xfId="5290" xr:uid="{00000000-0005-0000-0000-000002210000}"/>
    <cellStyle name="Normal 2 2 56 2" xfId="5291" xr:uid="{00000000-0005-0000-0000-000003210000}"/>
    <cellStyle name="Normal 2 2 56 2 2" xfId="14457" xr:uid="{00000000-0005-0000-0000-000004210000}"/>
    <cellStyle name="Normal 2 2 56 3" xfId="5292" xr:uid="{00000000-0005-0000-0000-000005210000}"/>
    <cellStyle name="Normal 2 2 56 3 2" xfId="14458" xr:uid="{00000000-0005-0000-0000-000006210000}"/>
    <cellStyle name="Normal 2 2 56 4" xfId="14459" xr:uid="{00000000-0005-0000-0000-000007210000}"/>
    <cellStyle name="Normal 2 2 57" xfId="5293" xr:uid="{00000000-0005-0000-0000-000008210000}"/>
    <cellStyle name="Normal 2 2 57 2" xfId="5294" xr:uid="{00000000-0005-0000-0000-000009210000}"/>
    <cellStyle name="Normal 2 2 57 2 2" xfId="14460" xr:uid="{00000000-0005-0000-0000-00000A210000}"/>
    <cellStyle name="Normal 2 2 57 3" xfId="5295" xr:uid="{00000000-0005-0000-0000-00000B210000}"/>
    <cellStyle name="Normal 2 2 57 3 2" xfId="14461" xr:uid="{00000000-0005-0000-0000-00000C210000}"/>
    <cellStyle name="Normal 2 2 57 4" xfId="14462" xr:uid="{00000000-0005-0000-0000-00000D210000}"/>
    <cellStyle name="Normal 2 2 58" xfId="5296" xr:uid="{00000000-0005-0000-0000-00000E210000}"/>
    <cellStyle name="Normal 2 2 58 2" xfId="5297" xr:uid="{00000000-0005-0000-0000-00000F210000}"/>
    <cellStyle name="Normal 2 2 58 2 2" xfId="14463" xr:uid="{00000000-0005-0000-0000-000010210000}"/>
    <cellStyle name="Normal 2 2 58 3" xfId="5298" xr:uid="{00000000-0005-0000-0000-000011210000}"/>
    <cellStyle name="Normal 2 2 58 3 2" xfId="14464" xr:uid="{00000000-0005-0000-0000-000012210000}"/>
    <cellStyle name="Normal 2 2 58 4" xfId="14465" xr:uid="{00000000-0005-0000-0000-000013210000}"/>
    <cellStyle name="Normal 2 2 59" xfId="5299" xr:uid="{00000000-0005-0000-0000-000014210000}"/>
    <cellStyle name="Normal 2 2 59 2" xfId="5300" xr:uid="{00000000-0005-0000-0000-000015210000}"/>
    <cellStyle name="Normal 2 2 59 2 2" xfId="14466" xr:uid="{00000000-0005-0000-0000-000016210000}"/>
    <cellStyle name="Normal 2 2 59 3" xfId="5301" xr:uid="{00000000-0005-0000-0000-000017210000}"/>
    <cellStyle name="Normal 2 2 59 3 2" xfId="14467" xr:uid="{00000000-0005-0000-0000-000018210000}"/>
    <cellStyle name="Normal 2 2 59 4" xfId="14468" xr:uid="{00000000-0005-0000-0000-000019210000}"/>
    <cellStyle name="Normal 2 2 6" xfId="5302" xr:uid="{00000000-0005-0000-0000-00001A210000}"/>
    <cellStyle name="Normal 2 2 6 10" xfId="5303" xr:uid="{00000000-0005-0000-0000-00001B210000}"/>
    <cellStyle name="Normal 2 2 6 10 2" xfId="14469" xr:uid="{00000000-0005-0000-0000-00001C210000}"/>
    <cellStyle name="Normal 2 2 6 11" xfId="5304" xr:uid="{00000000-0005-0000-0000-00001D210000}"/>
    <cellStyle name="Normal 2 2 6 11 2" xfId="14470" xr:uid="{00000000-0005-0000-0000-00001E210000}"/>
    <cellStyle name="Normal 2 2 6 12" xfId="5305" xr:uid="{00000000-0005-0000-0000-00001F210000}"/>
    <cellStyle name="Normal 2 2 6 12 2" xfId="14471" xr:uid="{00000000-0005-0000-0000-000020210000}"/>
    <cellStyle name="Normal 2 2 6 13" xfId="5306" xr:uid="{00000000-0005-0000-0000-000021210000}"/>
    <cellStyle name="Normal 2 2 6 13 2" xfId="14472" xr:uid="{00000000-0005-0000-0000-000022210000}"/>
    <cellStyle name="Normal 2 2 6 14" xfId="5307" xr:uid="{00000000-0005-0000-0000-000023210000}"/>
    <cellStyle name="Normal 2 2 6 14 2" xfId="14473" xr:uid="{00000000-0005-0000-0000-000024210000}"/>
    <cellStyle name="Normal 2 2 6 15" xfId="5308" xr:uid="{00000000-0005-0000-0000-000025210000}"/>
    <cellStyle name="Normal 2 2 6 15 2" xfId="14474" xr:uid="{00000000-0005-0000-0000-000026210000}"/>
    <cellStyle name="Normal 2 2 6 16" xfId="5309" xr:uid="{00000000-0005-0000-0000-000027210000}"/>
    <cellStyle name="Normal 2 2 6 16 2" xfId="14475" xr:uid="{00000000-0005-0000-0000-000028210000}"/>
    <cellStyle name="Normal 2 2 6 17" xfId="5310" xr:uid="{00000000-0005-0000-0000-000029210000}"/>
    <cellStyle name="Normal 2 2 6 17 2" xfId="14476" xr:uid="{00000000-0005-0000-0000-00002A210000}"/>
    <cellStyle name="Normal 2 2 6 18" xfId="5311" xr:uid="{00000000-0005-0000-0000-00002B210000}"/>
    <cellStyle name="Normal 2 2 6 18 2" xfId="14477" xr:uid="{00000000-0005-0000-0000-00002C210000}"/>
    <cellStyle name="Normal 2 2 6 19" xfId="5312" xr:uid="{00000000-0005-0000-0000-00002D210000}"/>
    <cellStyle name="Normal 2 2 6 19 2" xfId="14478" xr:uid="{00000000-0005-0000-0000-00002E210000}"/>
    <cellStyle name="Normal 2 2 6 2" xfId="5313" xr:uid="{00000000-0005-0000-0000-00002F210000}"/>
    <cellStyle name="Normal 2 2 6 2 2" xfId="5314" xr:uid="{00000000-0005-0000-0000-000030210000}"/>
    <cellStyle name="Normal 2 2 6 2 2 2" xfId="14479" xr:uid="{00000000-0005-0000-0000-000031210000}"/>
    <cellStyle name="Normal 2 2 6 2 3" xfId="14480" xr:uid="{00000000-0005-0000-0000-000032210000}"/>
    <cellStyle name="Normal 2 2 6 20" xfId="5315" xr:uid="{00000000-0005-0000-0000-000033210000}"/>
    <cellStyle name="Normal 2 2 6 20 2" xfId="14481" xr:uid="{00000000-0005-0000-0000-000034210000}"/>
    <cellStyle name="Normal 2 2 6 21" xfId="5316" xr:uid="{00000000-0005-0000-0000-000035210000}"/>
    <cellStyle name="Normal 2 2 6 21 2" xfId="14482" xr:uid="{00000000-0005-0000-0000-000036210000}"/>
    <cellStyle name="Normal 2 2 6 22" xfId="5317" xr:uid="{00000000-0005-0000-0000-000037210000}"/>
    <cellStyle name="Normal 2 2 6 22 2" xfId="14483" xr:uid="{00000000-0005-0000-0000-000038210000}"/>
    <cellStyle name="Normal 2 2 6 23" xfId="5318" xr:uid="{00000000-0005-0000-0000-000039210000}"/>
    <cellStyle name="Normal 2 2 6 23 2" xfId="14484" xr:uid="{00000000-0005-0000-0000-00003A210000}"/>
    <cellStyle name="Normal 2 2 6 24" xfId="5319" xr:uid="{00000000-0005-0000-0000-00003B210000}"/>
    <cellStyle name="Normal 2 2 6 24 2" xfId="14485" xr:uid="{00000000-0005-0000-0000-00003C210000}"/>
    <cellStyle name="Normal 2 2 6 25" xfId="5320" xr:uid="{00000000-0005-0000-0000-00003D210000}"/>
    <cellStyle name="Normal 2 2 6 25 2" xfId="14486" xr:uid="{00000000-0005-0000-0000-00003E210000}"/>
    <cellStyle name="Normal 2 2 6 26" xfId="5321" xr:uid="{00000000-0005-0000-0000-00003F210000}"/>
    <cellStyle name="Normal 2 2 6 26 2" xfId="14487" xr:uid="{00000000-0005-0000-0000-000040210000}"/>
    <cellStyle name="Normal 2 2 6 27" xfId="5322" xr:uid="{00000000-0005-0000-0000-000041210000}"/>
    <cellStyle name="Normal 2 2 6 27 2" xfId="14488" xr:uid="{00000000-0005-0000-0000-000042210000}"/>
    <cellStyle name="Normal 2 2 6 28" xfId="5323" xr:uid="{00000000-0005-0000-0000-000043210000}"/>
    <cellStyle name="Normal 2 2 6 28 2" xfId="14489" xr:uid="{00000000-0005-0000-0000-000044210000}"/>
    <cellStyle name="Normal 2 2 6 29" xfId="5324" xr:uid="{00000000-0005-0000-0000-000045210000}"/>
    <cellStyle name="Normal 2 2 6 29 2" xfId="14490" xr:uid="{00000000-0005-0000-0000-000046210000}"/>
    <cellStyle name="Normal 2 2 6 3" xfId="5325" xr:uid="{00000000-0005-0000-0000-000047210000}"/>
    <cellStyle name="Normal 2 2 6 3 2" xfId="14491" xr:uid="{00000000-0005-0000-0000-000048210000}"/>
    <cellStyle name="Normal 2 2 6 3 3" xfId="14492" xr:uid="{00000000-0005-0000-0000-000049210000}"/>
    <cellStyle name="Normal 2 2 6 30" xfId="5326" xr:uid="{00000000-0005-0000-0000-00004A210000}"/>
    <cellStyle name="Normal 2 2 6 30 2" xfId="14493" xr:uid="{00000000-0005-0000-0000-00004B210000}"/>
    <cellStyle name="Normal 2 2 6 31" xfId="5327" xr:uid="{00000000-0005-0000-0000-00004C210000}"/>
    <cellStyle name="Normal 2 2 6 31 2" xfId="14494" xr:uid="{00000000-0005-0000-0000-00004D210000}"/>
    <cellStyle name="Normal 2 2 6 32" xfId="5328" xr:uid="{00000000-0005-0000-0000-00004E210000}"/>
    <cellStyle name="Normal 2 2 6 32 2" xfId="14495" xr:uid="{00000000-0005-0000-0000-00004F210000}"/>
    <cellStyle name="Normal 2 2 6 33" xfId="5329" xr:uid="{00000000-0005-0000-0000-000050210000}"/>
    <cellStyle name="Normal 2 2 6 33 2" xfId="14496" xr:uid="{00000000-0005-0000-0000-000051210000}"/>
    <cellStyle name="Normal 2 2 6 34" xfId="5330" xr:uid="{00000000-0005-0000-0000-000052210000}"/>
    <cellStyle name="Normal 2 2 6 34 2" xfId="14497" xr:uid="{00000000-0005-0000-0000-000053210000}"/>
    <cellStyle name="Normal 2 2 6 35" xfId="5331" xr:uid="{00000000-0005-0000-0000-000054210000}"/>
    <cellStyle name="Normal 2 2 6 35 2" xfId="14498" xr:uid="{00000000-0005-0000-0000-000055210000}"/>
    <cellStyle name="Normal 2 2 6 36" xfId="5332" xr:uid="{00000000-0005-0000-0000-000056210000}"/>
    <cellStyle name="Normal 2 2 6 36 2" xfId="14499" xr:uid="{00000000-0005-0000-0000-000057210000}"/>
    <cellStyle name="Normal 2 2 6 37" xfId="5333" xr:uid="{00000000-0005-0000-0000-000058210000}"/>
    <cellStyle name="Normal 2 2 6 37 2" xfId="14500" xr:uid="{00000000-0005-0000-0000-000059210000}"/>
    <cellStyle name="Normal 2 2 6 38" xfId="5334" xr:uid="{00000000-0005-0000-0000-00005A210000}"/>
    <cellStyle name="Normal 2 2 6 38 2" xfId="14501" xr:uid="{00000000-0005-0000-0000-00005B210000}"/>
    <cellStyle name="Normal 2 2 6 39" xfId="5335" xr:uid="{00000000-0005-0000-0000-00005C210000}"/>
    <cellStyle name="Normal 2 2 6 39 2" xfId="14502" xr:uid="{00000000-0005-0000-0000-00005D210000}"/>
    <cellStyle name="Normal 2 2 6 4" xfId="5336" xr:uid="{00000000-0005-0000-0000-00005E210000}"/>
    <cellStyle name="Normal 2 2 6 4 2" xfId="14503" xr:uid="{00000000-0005-0000-0000-00005F210000}"/>
    <cellStyle name="Normal 2 2 6 40" xfId="5337" xr:uid="{00000000-0005-0000-0000-000060210000}"/>
    <cellStyle name="Normal 2 2 6 40 2" xfId="14504" xr:uid="{00000000-0005-0000-0000-000061210000}"/>
    <cellStyle name="Normal 2 2 6 41" xfId="5338" xr:uid="{00000000-0005-0000-0000-000062210000}"/>
    <cellStyle name="Normal 2 2 6 41 2" xfId="14505" xr:uid="{00000000-0005-0000-0000-000063210000}"/>
    <cellStyle name="Normal 2 2 6 42" xfId="5339" xr:uid="{00000000-0005-0000-0000-000064210000}"/>
    <cellStyle name="Normal 2 2 6 42 2" xfId="14506" xr:uid="{00000000-0005-0000-0000-000065210000}"/>
    <cellStyle name="Normal 2 2 6 43" xfId="5340" xr:uid="{00000000-0005-0000-0000-000066210000}"/>
    <cellStyle name="Normal 2 2 6 43 2" xfId="14507" xr:uid="{00000000-0005-0000-0000-000067210000}"/>
    <cellStyle name="Normal 2 2 6 44" xfId="14508" xr:uid="{00000000-0005-0000-0000-000068210000}"/>
    <cellStyle name="Normal 2 2 6 5" xfId="5341" xr:uid="{00000000-0005-0000-0000-000069210000}"/>
    <cellStyle name="Normal 2 2 6 5 2" xfId="14509" xr:uid="{00000000-0005-0000-0000-00006A210000}"/>
    <cellStyle name="Normal 2 2 6 5 3" xfId="14510" xr:uid="{00000000-0005-0000-0000-00006B210000}"/>
    <cellStyle name="Normal 2 2 6 6" xfId="5342" xr:uid="{00000000-0005-0000-0000-00006C210000}"/>
    <cellStyle name="Normal 2 2 6 6 2" xfId="14511" xr:uid="{00000000-0005-0000-0000-00006D210000}"/>
    <cellStyle name="Normal 2 2 6 7" xfId="5343" xr:uid="{00000000-0005-0000-0000-00006E210000}"/>
    <cellStyle name="Normal 2 2 6 7 2" xfId="14512" xr:uid="{00000000-0005-0000-0000-00006F210000}"/>
    <cellStyle name="Normal 2 2 6 8" xfId="5344" xr:uid="{00000000-0005-0000-0000-000070210000}"/>
    <cellStyle name="Normal 2 2 6 8 2" xfId="14513" xr:uid="{00000000-0005-0000-0000-000071210000}"/>
    <cellStyle name="Normal 2 2 6 9" xfId="5345" xr:uid="{00000000-0005-0000-0000-000072210000}"/>
    <cellStyle name="Normal 2 2 6 9 2" xfId="14514" xr:uid="{00000000-0005-0000-0000-000073210000}"/>
    <cellStyle name="Normal 2 2 60" xfId="5346" xr:uid="{00000000-0005-0000-0000-000074210000}"/>
    <cellStyle name="Normal 2 2 60 2" xfId="5347" xr:uid="{00000000-0005-0000-0000-000075210000}"/>
    <cellStyle name="Normal 2 2 60 2 2" xfId="14515" xr:uid="{00000000-0005-0000-0000-000076210000}"/>
    <cellStyle name="Normal 2 2 60 3" xfId="5348" xr:uid="{00000000-0005-0000-0000-000077210000}"/>
    <cellStyle name="Normal 2 2 60 3 2" xfId="14516" xr:uid="{00000000-0005-0000-0000-000078210000}"/>
    <cellStyle name="Normal 2 2 60 4" xfId="14517" xr:uid="{00000000-0005-0000-0000-000079210000}"/>
    <cellStyle name="Normal 2 2 61" xfId="5349" xr:uid="{00000000-0005-0000-0000-00007A210000}"/>
    <cellStyle name="Normal 2 2 61 2" xfId="5350" xr:uid="{00000000-0005-0000-0000-00007B210000}"/>
    <cellStyle name="Normal 2 2 61 2 2" xfId="14518" xr:uid="{00000000-0005-0000-0000-00007C210000}"/>
    <cellStyle name="Normal 2 2 61 3" xfId="5351" xr:uid="{00000000-0005-0000-0000-00007D210000}"/>
    <cellStyle name="Normal 2 2 61 3 2" xfId="14519" xr:uid="{00000000-0005-0000-0000-00007E210000}"/>
    <cellStyle name="Normal 2 2 61 4" xfId="14520" xr:uid="{00000000-0005-0000-0000-00007F210000}"/>
    <cellStyle name="Normal 2 2 62" xfId="5352" xr:uid="{00000000-0005-0000-0000-000080210000}"/>
    <cellStyle name="Normal 2 2 62 2" xfId="5353" xr:uid="{00000000-0005-0000-0000-000081210000}"/>
    <cellStyle name="Normal 2 2 62 2 2" xfId="14521" xr:uid="{00000000-0005-0000-0000-000082210000}"/>
    <cellStyle name="Normal 2 2 62 3" xfId="5354" xr:uid="{00000000-0005-0000-0000-000083210000}"/>
    <cellStyle name="Normal 2 2 62 3 2" xfId="14522" xr:uid="{00000000-0005-0000-0000-000084210000}"/>
    <cellStyle name="Normal 2 2 62 4" xfId="14523" xr:uid="{00000000-0005-0000-0000-000085210000}"/>
    <cellStyle name="Normal 2 2 63" xfId="5355" xr:uid="{00000000-0005-0000-0000-000086210000}"/>
    <cellStyle name="Normal 2 2 63 2" xfId="5356" xr:uid="{00000000-0005-0000-0000-000087210000}"/>
    <cellStyle name="Normal 2 2 63 2 2" xfId="14524" xr:uid="{00000000-0005-0000-0000-000088210000}"/>
    <cellStyle name="Normal 2 2 63 3" xfId="5357" xr:uid="{00000000-0005-0000-0000-000089210000}"/>
    <cellStyle name="Normal 2 2 63 3 2" xfId="14525" xr:uid="{00000000-0005-0000-0000-00008A210000}"/>
    <cellStyle name="Normal 2 2 63 4" xfId="14526" xr:uid="{00000000-0005-0000-0000-00008B210000}"/>
    <cellStyle name="Normal 2 2 64" xfId="5358" xr:uid="{00000000-0005-0000-0000-00008C210000}"/>
    <cellStyle name="Normal 2 2 64 2" xfId="5359" xr:uid="{00000000-0005-0000-0000-00008D210000}"/>
    <cellStyle name="Normal 2 2 64 2 2" xfId="14527" xr:uid="{00000000-0005-0000-0000-00008E210000}"/>
    <cellStyle name="Normal 2 2 64 3" xfId="5360" xr:uid="{00000000-0005-0000-0000-00008F210000}"/>
    <cellStyle name="Normal 2 2 64 3 2" xfId="14528" xr:uid="{00000000-0005-0000-0000-000090210000}"/>
    <cellStyle name="Normal 2 2 64 4" xfId="14529" xr:uid="{00000000-0005-0000-0000-000091210000}"/>
    <cellStyle name="Normal 2 2 65" xfId="5361" xr:uid="{00000000-0005-0000-0000-000092210000}"/>
    <cellStyle name="Normal 2 2 65 2" xfId="5362" xr:uid="{00000000-0005-0000-0000-000093210000}"/>
    <cellStyle name="Normal 2 2 65 2 2" xfId="14530" xr:uid="{00000000-0005-0000-0000-000094210000}"/>
    <cellStyle name="Normal 2 2 65 3" xfId="14531" xr:uid="{00000000-0005-0000-0000-000095210000}"/>
    <cellStyle name="Normal 2 2 66" xfId="5363" xr:uid="{00000000-0005-0000-0000-000096210000}"/>
    <cellStyle name="Normal 2 2 66 2" xfId="5364" xr:uid="{00000000-0005-0000-0000-000097210000}"/>
    <cellStyle name="Normal 2 2 66 2 2" xfId="14532" xr:uid="{00000000-0005-0000-0000-000098210000}"/>
    <cellStyle name="Normal 2 2 66 3" xfId="14533" xr:uid="{00000000-0005-0000-0000-000099210000}"/>
    <cellStyle name="Normal 2 2 67" xfId="5365" xr:uid="{00000000-0005-0000-0000-00009A210000}"/>
    <cellStyle name="Normal 2 2 67 2" xfId="5366" xr:uid="{00000000-0005-0000-0000-00009B210000}"/>
    <cellStyle name="Normal 2 2 67 2 2" xfId="14534" xr:uid="{00000000-0005-0000-0000-00009C210000}"/>
    <cellStyle name="Normal 2 2 67 3" xfId="14535" xr:uid="{00000000-0005-0000-0000-00009D210000}"/>
    <cellStyle name="Normal 2 2 68" xfId="5367" xr:uid="{00000000-0005-0000-0000-00009E210000}"/>
    <cellStyle name="Normal 2 2 68 2" xfId="5368" xr:uid="{00000000-0005-0000-0000-00009F210000}"/>
    <cellStyle name="Normal 2 2 68 2 2" xfId="14536" xr:uid="{00000000-0005-0000-0000-0000A0210000}"/>
    <cellStyle name="Normal 2 2 68 3" xfId="14537" xr:uid="{00000000-0005-0000-0000-0000A1210000}"/>
    <cellStyle name="Normal 2 2 69" xfId="5369" xr:uid="{00000000-0005-0000-0000-0000A2210000}"/>
    <cellStyle name="Normal 2 2 69 2" xfId="5370" xr:uid="{00000000-0005-0000-0000-0000A3210000}"/>
    <cellStyle name="Normal 2 2 69 2 2" xfId="14538" xr:uid="{00000000-0005-0000-0000-0000A4210000}"/>
    <cellStyle name="Normal 2 2 69 3" xfId="14539" xr:uid="{00000000-0005-0000-0000-0000A5210000}"/>
    <cellStyle name="Normal 2 2 7" xfId="5371" xr:uid="{00000000-0005-0000-0000-0000A6210000}"/>
    <cellStyle name="Normal 2 2 7 10" xfId="5372" xr:uid="{00000000-0005-0000-0000-0000A7210000}"/>
    <cellStyle name="Normal 2 2 7 10 2" xfId="14540" xr:uid="{00000000-0005-0000-0000-0000A8210000}"/>
    <cellStyle name="Normal 2 2 7 11" xfId="5373" xr:uid="{00000000-0005-0000-0000-0000A9210000}"/>
    <cellStyle name="Normal 2 2 7 11 2" xfId="14541" xr:uid="{00000000-0005-0000-0000-0000AA210000}"/>
    <cellStyle name="Normal 2 2 7 12" xfId="5374" xr:uid="{00000000-0005-0000-0000-0000AB210000}"/>
    <cellStyle name="Normal 2 2 7 12 2" xfId="14542" xr:uid="{00000000-0005-0000-0000-0000AC210000}"/>
    <cellStyle name="Normal 2 2 7 13" xfId="5375" xr:uid="{00000000-0005-0000-0000-0000AD210000}"/>
    <cellStyle name="Normal 2 2 7 13 2" xfId="14543" xr:uid="{00000000-0005-0000-0000-0000AE210000}"/>
    <cellStyle name="Normal 2 2 7 14" xfId="5376" xr:uid="{00000000-0005-0000-0000-0000AF210000}"/>
    <cellStyle name="Normal 2 2 7 14 2" xfId="14544" xr:uid="{00000000-0005-0000-0000-0000B0210000}"/>
    <cellStyle name="Normal 2 2 7 15" xfId="5377" xr:uid="{00000000-0005-0000-0000-0000B1210000}"/>
    <cellStyle name="Normal 2 2 7 15 2" xfId="14545" xr:uid="{00000000-0005-0000-0000-0000B2210000}"/>
    <cellStyle name="Normal 2 2 7 16" xfId="5378" xr:uid="{00000000-0005-0000-0000-0000B3210000}"/>
    <cellStyle name="Normal 2 2 7 16 2" xfId="14546" xr:uid="{00000000-0005-0000-0000-0000B4210000}"/>
    <cellStyle name="Normal 2 2 7 17" xfId="5379" xr:uid="{00000000-0005-0000-0000-0000B5210000}"/>
    <cellStyle name="Normal 2 2 7 17 2" xfId="14547" xr:uid="{00000000-0005-0000-0000-0000B6210000}"/>
    <cellStyle name="Normal 2 2 7 18" xfId="5380" xr:uid="{00000000-0005-0000-0000-0000B7210000}"/>
    <cellStyle name="Normal 2 2 7 18 2" xfId="14548" xr:uid="{00000000-0005-0000-0000-0000B8210000}"/>
    <cellStyle name="Normal 2 2 7 19" xfId="5381" xr:uid="{00000000-0005-0000-0000-0000B9210000}"/>
    <cellStyle name="Normal 2 2 7 19 2" xfId="14549" xr:uid="{00000000-0005-0000-0000-0000BA210000}"/>
    <cellStyle name="Normal 2 2 7 2" xfId="5382" xr:uid="{00000000-0005-0000-0000-0000BB210000}"/>
    <cellStyle name="Normal 2 2 7 2 2" xfId="5383" xr:uid="{00000000-0005-0000-0000-0000BC210000}"/>
    <cellStyle name="Normal 2 2 7 2 3" xfId="14550" xr:uid="{00000000-0005-0000-0000-0000BD210000}"/>
    <cellStyle name="Normal 2 2 7 20" xfId="5384" xr:uid="{00000000-0005-0000-0000-0000BE210000}"/>
    <cellStyle name="Normal 2 2 7 20 2" xfId="14551" xr:uid="{00000000-0005-0000-0000-0000BF210000}"/>
    <cellStyle name="Normal 2 2 7 21" xfId="5385" xr:uid="{00000000-0005-0000-0000-0000C0210000}"/>
    <cellStyle name="Normal 2 2 7 21 2" xfId="14552" xr:uid="{00000000-0005-0000-0000-0000C1210000}"/>
    <cellStyle name="Normal 2 2 7 22" xfId="5386" xr:uid="{00000000-0005-0000-0000-0000C2210000}"/>
    <cellStyle name="Normal 2 2 7 22 2" xfId="14553" xr:uid="{00000000-0005-0000-0000-0000C3210000}"/>
    <cellStyle name="Normal 2 2 7 23" xfId="5387" xr:uid="{00000000-0005-0000-0000-0000C4210000}"/>
    <cellStyle name="Normal 2 2 7 23 2" xfId="14554" xr:uid="{00000000-0005-0000-0000-0000C5210000}"/>
    <cellStyle name="Normal 2 2 7 24" xfId="14555" xr:uid="{00000000-0005-0000-0000-0000C6210000}"/>
    <cellStyle name="Normal 2 2 7 3" xfId="5388" xr:uid="{00000000-0005-0000-0000-0000C7210000}"/>
    <cellStyle name="Normal 2 2 7 3 2" xfId="5389" xr:uid="{00000000-0005-0000-0000-0000C8210000}"/>
    <cellStyle name="Normal 2 2 7 3 3" xfId="14556" xr:uid="{00000000-0005-0000-0000-0000C9210000}"/>
    <cellStyle name="Normal 2 2 7 4" xfId="5390" xr:uid="{00000000-0005-0000-0000-0000CA210000}"/>
    <cellStyle name="Normal 2 2 7 4 2" xfId="5391" xr:uid="{00000000-0005-0000-0000-0000CB210000}"/>
    <cellStyle name="Normal 2 2 7 5" xfId="5392" xr:uid="{00000000-0005-0000-0000-0000CC210000}"/>
    <cellStyle name="Normal 2 2 7 5 2" xfId="5393" xr:uid="{00000000-0005-0000-0000-0000CD210000}"/>
    <cellStyle name="Normal 2 2 7 5 3" xfId="14557" xr:uid="{00000000-0005-0000-0000-0000CE210000}"/>
    <cellStyle name="Normal 2 2 7 6" xfId="5394" xr:uid="{00000000-0005-0000-0000-0000CF210000}"/>
    <cellStyle name="Normal 2 2 7 6 2" xfId="5395" xr:uid="{00000000-0005-0000-0000-0000D0210000}"/>
    <cellStyle name="Normal 2 2 7 7" xfId="5396" xr:uid="{00000000-0005-0000-0000-0000D1210000}"/>
    <cellStyle name="Normal 2 2 7 7 2" xfId="5397" xr:uid="{00000000-0005-0000-0000-0000D2210000}"/>
    <cellStyle name="Normal 2 2 7 8" xfId="5398" xr:uid="{00000000-0005-0000-0000-0000D3210000}"/>
    <cellStyle name="Normal 2 2 7 8 2" xfId="5399" xr:uid="{00000000-0005-0000-0000-0000D4210000}"/>
    <cellStyle name="Normal 2 2 7 9" xfId="5400" xr:uid="{00000000-0005-0000-0000-0000D5210000}"/>
    <cellStyle name="Normal 2 2 7 9 2" xfId="5401" xr:uid="{00000000-0005-0000-0000-0000D6210000}"/>
    <cellStyle name="Normal 2 2 70" xfId="5402" xr:uid="{00000000-0005-0000-0000-0000D7210000}"/>
    <cellStyle name="Normal 2 2 70 2" xfId="5403" xr:uid="{00000000-0005-0000-0000-0000D8210000}"/>
    <cellStyle name="Normal 2 2 70 2 2" xfId="14558" xr:uid="{00000000-0005-0000-0000-0000D9210000}"/>
    <cellStyle name="Normal 2 2 70 3" xfId="14559" xr:uid="{00000000-0005-0000-0000-0000DA210000}"/>
    <cellStyle name="Normal 2 2 71" xfId="5404" xr:uid="{00000000-0005-0000-0000-0000DB210000}"/>
    <cellStyle name="Normal 2 2 71 2" xfId="5405" xr:uid="{00000000-0005-0000-0000-0000DC210000}"/>
    <cellStyle name="Normal 2 2 71 2 2" xfId="14560" xr:uid="{00000000-0005-0000-0000-0000DD210000}"/>
    <cellStyle name="Normal 2 2 71 3" xfId="14561" xr:uid="{00000000-0005-0000-0000-0000DE210000}"/>
    <cellStyle name="Normal 2 2 72" xfId="5406" xr:uid="{00000000-0005-0000-0000-0000DF210000}"/>
    <cellStyle name="Normal 2 2 72 2" xfId="5407" xr:uid="{00000000-0005-0000-0000-0000E0210000}"/>
    <cellStyle name="Normal 2 2 72 2 2" xfId="14562" xr:uid="{00000000-0005-0000-0000-0000E1210000}"/>
    <cellStyle name="Normal 2 2 72 3" xfId="14563" xr:uid="{00000000-0005-0000-0000-0000E2210000}"/>
    <cellStyle name="Normal 2 2 73" xfId="5408" xr:uid="{00000000-0005-0000-0000-0000E3210000}"/>
    <cellStyle name="Normal 2 2 73 2" xfId="5409" xr:uid="{00000000-0005-0000-0000-0000E4210000}"/>
    <cellStyle name="Normal 2 2 73 2 2" xfId="14564" xr:uid="{00000000-0005-0000-0000-0000E5210000}"/>
    <cellStyle name="Normal 2 2 73 3" xfId="14565" xr:uid="{00000000-0005-0000-0000-0000E6210000}"/>
    <cellStyle name="Normal 2 2 74" xfId="5410" xr:uid="{00000000-0005-0000-0000-0000E7210000}"/>
    <cellStyle name="Normal 2 2 74 2" xfId="5411" xr:uid="{00000000-0005-0000-0000-0000E8210000}"/>
    <cellStyle name="Normal 2 2 74 2 2" xfId="14566" xr:uid="{00000000-0005-0000-0000-0000E9210000}"/>
    <cellStyle name="Normal 2 2 74 3" xfId="14567" xr:uid="{00000000-0005-0000-0000-0000EA210000}"/>
    <cellStyle name="Normal 2 2 75" xfId="5412" xr:uid="{00000000-0005-0000-0000-0000EB210000}"/>
    <cellStyle name="Normal 2 2 75 2" xfId="5413" xr:uid="{00000000-0005-0000-0000-0000EC210000}"/>
    <cellStyle name="Normal 2 2 75 2 2" xfId="14568" xr:uid="{00000000-0005-0000-0000-0000ED210000}"/>
    <cellStyle name="Normal 2 2 75 3" xfId="14569" xr:uid="{00000000-0005-0000-0000-0000EE210000}"/>
    <cellStyle name="Normal 2 2 76" xfId="5414" xr:uid="{00000000-0005-0000-0000-0000EF210000}"/>
    <cellStyle name="Normal 2 2 76 2" xfId="5415" xr:uid="{00000000-0005-0000-0000-0000F0210000}"/>
    <cellStyle name="Normal 2 2 76 2 2" xfId="14570" xr:uid="{00000000-0005-0000-0000-0000F1210000}"/>
    <cellStyle name="Normal 2 2 76 3" xfId="14571" xr:uid="{00000000-0005-0000-0000-0000F2210000}"/>
    <cellStyle name="Normal 2 2 77" xfId="5416" xr:uid="{00000000-0005-0000-0000-0000F3210000}"/>
    <cellStyle name="Normal 2 2 77 2" xfId="5417" xr:uid="{00000000-0005-0000-0000-0000F4210000}"/>
    <cellStyle name="Normal 2 2 77 2 2" xfId="14572" xr:uid="{00000000-0005-0000-0000-0000F5210000}"/>
    <cellStyle name="Normal 2 2 77 3" xfId="14573" xr:uid="{00000000-0005-0000-0000-0000F6210000}"/>
    <cellStyle name="Normal 2 2 78" xfId="5418" xr:uid="{00000000-0005-0000-0000-0000F7210000}"/>
    <cellStyle name="Normal 2 2 78 2" xfId="5419" xr:uid="{00000000-0005-0000-0000-0000F8210000}"/>
    <cellStyle name="Normal 2 2 78 2 2" xfId="14574" xr:uid="{00000000-0005-0000-0000-0000F9210000}"/>
    <cellStyle name="Normal 2 2 78 3" xfId="14575" xr:uid="{00000000-0005-0000-0000-0000FA210000}"/>
    <cellStyle name="Normal 2 2 79" xfId="5420" xr:uid="{00000000-0005-0000-0000-0000FB210000}"/>
    <cellStyle name="Normal 2 2 79 2" xfId="5421" xr:uid="{00000000-0005-0000-0000-0000FC210000}"/>
    <cellStyle name="Normal 2 2 79 2 2" xfId="14576" xr:uid="{00000000-0005-0000-0000-0000FD210000}"/>
    <cellStyle name="Normal 2 2 79 3" xfId="14577" xr:uid="{00000000-0005-0000-0000-0000FE210000}"/>
    <cellStyle name="Normal 2 2 8" xfId="5422" xr:uid="{00000000-0005-0000-0000-0000FF210000}"/>
    <cellStyle name="Normal 2 2 8 2" xfId="5423" xr:uid="{00000000-0005-0000-0000-000000220000}"/>
    <cellStyle name="Normal 2 2 8 2 2" xfId="14578" xr:uid="{00000000-0005-0000-0000-000001220000}"/>
    <cellStyle name="Normal 2 2 8 2 3" xfId="14579" xr:uid="{00000000-0005-0000-0000-000002220000}"/>
    <cellStyle name="Normal 2 2 8 3" xfId="5424" xr:uid="{00000000-0005-0000-0000-000003220000}"/>
    <cellStyle name="Normal 2 2 8 3 2" xfId="14580" xr:uid="{00000000-0005-0000-0000-000004220000}"/>
    <cellStyle name="Normal 2 2 8 4" xfId="14581" xr:uid="{00000000-0005-0000-0000-000005220000}"/>
    <cellStyle name="Normal 2 2 80" xfId="5425" xr:uid="{00000000-0005-0000-0000-000006220000}"/>
    <cellStyle name="Normal 2 2 80 2" xfId="5426" xr:uid="{00000000-0005-0000-0000-000007220000}"/>
    <cellStyle name="Normal 2 2 80 2 2" xfId="14582" xr:uid="{00000000-0005-0000-0000-000008220000}"/>
    <cellStyle name="Normal 2 2 80 3" xfId="14583" xr:uid="{00000000-0005-0000-0000-000009220000}"/>
    <cellStyle name="Normal 2 2 81" xfId="5427" xr:uid="{00000000-0005-0000-0000-00000A220000}"/>
    <cellStyle name="Normal 2 2 81 2" xfId="5428" xr:uid="{00000000-0005-0000-0000-00000B220000}"/>
    <cellStyle name="Normal 2 2 81 2 2" xfId="14584" xr:uid="{00000000-0005-0000-0000-00000C220000}"/>
    <cellStyle name="Normal 2 2 81 3" xfId="14585" xr:uid="{00000000-0005-0000-0000-00000D220000}"/>
    <cellStyle name="Normal 2 2 82" xfId="5429" xr:uid="{00000000-0005-0000-0000-00000E220000}"/>
    <cellStyle name="Normal 2 2 82 2" xfId="5430" xr:uid="{00000000-0005-0000-0000-00000F220000}"/>
    <cellStyle name="Normal 2 2 82 2 2" xfId="14586" xr:uid="{00000000-0005-0000-0000-000010220000}"/>
    <cellStyle name="Normal 2 2 82 3" xfId="14587" xr:uid="{00000000-0005-0000-0000-000011220000}"/>
    <cellStyle name="Normal 2 2 83" xfId="5431" xr:uid="{00000000-0005-0000-0000-000012220000}"/>
    <cellStyle name="Normal 2 2 83 2" xfId="5432" xr:uid="{00000000-0005-0000-0000-000013220000}"/>
    <cellStyle name="Normal 2 2 83 2 2" xfId="14588" xr:uid="{00000000-0005-0000-0000-000014220000}"/>
    <cellStyle name="Normal 2 2 83 3" xfId="14589" xr:uid="{00000000-0005-0000-0000-000015220000}"/>
    <cellStyle name="Normal 2 2 84" xfId="5433" xr:uid="{00000000-0005-0000-0000-000016220000}"/>
    <cellStyle name="Normal 2 2 84 2" xfId="5434" xr:uid="{00000000-0005-0000-0000-000017220000}"/>
    <cellStyle name="Normal 2 2 84 2 2" xfId="14590" xr:uid="{00000000-0005-0000-0000-000018220000}"/>
    <cellStyle name="Normal 2 2 84 3" xfId="14591" xr:uid="{00000000-0005-0000-0000-000019220000}"/>
    <cellStyle name="Normal 2 2 85" xfId="5435" xr:uid="{00000000-0005-0000-0000-00001A220000}"/>
    <cellStyle name="Normal 2 2 85 2" xfId="5436" xr:uid="{00000000-0005-0000-0000-00001B220000}"/>
    <cellStyle name="Normal 2 2 85 2 2" xfId="14592" xr:uid="{00000000-0005-0000-0000-00001C220000}"/>
    <cellStyle name="Normal 2 2 85 3" xfId="14593" xr:uid="{00000000-0005-0000-0000-00001D220000}"/>
    <cellStyle name="Normal 2 2 86" xfId="5437" xr:uid="{00000000-0005-0000-0000-00001E220000}"/>
    <cellStyle name="Normal 2 2 86 2" xfId="5438" xr:uid="{00000000-0005-0000-0000-00001F220000}"/>
    <cellStyle name="Normal 2 2 86 2 2" xfId="14594" xr:uid="{00000000-0005-0000-0000-000020220000}"/>
    <cellStyle name="Normal 2 2 86 3" xfId="14595" xr:uid="{00000000-0005-0000-0000-000021220000}"/>
    <cellStyle name="Normal 2 2 87" xfId="5439" xr:uid="{00000000-0005-0000-0000-000022220000}"/>
    <cellStyle name="Normal 2 2 87 2" xfId="5440" xr:uid="{00000000-0005-0000-0000-000023220000}"/>
    <cellStyle name="Normal 2 2 87 2 2" xfId="14596" xr:uid="{00000000-0005-0000-0000-000024220000}"/>
    <cellStyle name="Normal 2 2 87 3" xfId="14597" xr:uid="{00000000-0005-0000-0000-000025220000}"/>
    <cellStyle name="Normal 2 2 88" xfId="5441" xr:uid="{00000000-0005-0000-0000-000026220000}"/>
    <cellStyle name="Normal 2 2 88 2" xfId="5442" xr:uid="{00000000-0005-0000-0000-000027220000}"/>
    <cellStyle name="Normal 2 2 88 2 2" xfId="14598" xr:uid="{00000000-0005-0000-0000-000028220000}"/>
    <cellStyle name="Normal 2 2 88 3" xfId="14599" xr:uid="{00000000-0005-0000-0000-000029220000}"/>
    <cellStyle name="Normal 2 2 89" xfId="5443" xr:uid="{00000000-0005-0000-0000-00002A220000}"/>
    <cellStyle name="Normal 2 2 89 2" xfId="5444" xr:uid="{00000000-0005-0000-0000-00002B220000}"/>
    <cellStyle name="Normal 2 2 89 2 2" xfId="14600" xr:uid="{00000000-0005-0000-0000-00002C220000}"/>
    <cellStyle name="Normal 2 2 89 3" xfId="14601" xr:uid="{00000000-0005-0000-0000-00002D220000}"/>
    <cellStyle name="Normal 2 2 9" xfId="5445" xr:uid="{00000000-0005-0000-0000-00002E220000}"/>
    <cellStyle name="Normal 2 2 9 2" xfId="5446" xr:uid="{00000000-0005-0000-0000-00002F220000}"/>
    <cellStyle name="Normal 2 2 9 2 2" xfId="14602" xr:uid="{00000000-0005-0000-0000-000030220000}"/>
    <cellStyle name="Normal 2 2 9 3" xfId="5447" xr:uid="{00000000-0005-0000-0000-000031220000}"/>
    <cellStyle name="Normal 2 2 9 3 2" xfId="14603" xr:uid="{00000000-0005-0000-0000-000032220000}"/>
    <cellStyle name="Normal 2 2 9 4" xfId="14604" xr:uid="{00000000-0005-0000-0000-000033220000}"/>
    <cellStyle name="Normal 2 2 9 4 4" xfId="14605" xr:uid="{00000000-0005-0000-0000-000034220000}"/>
    <cellStyle name="Normal 2 2 90" xfId="5448" xr:uid="{00000000-0005-0000-0000-000035220000}"/>
    <cellStyle name="Normal 2 2 90 2" xfId="5449" xr:uid="{00000000-0005-0000-0000-000036220000}"/>
    <cellStyle name="Normal 2 2 90 2 2" xfId="14606" xr:uid="{00000000-0005-0000-0000-000037220000}"/>
    <cellStyle name="Normal 2 2 90 3" xfId="14607" xr:uid="{00000000-0005-0000-0000-000038220000}"/>
    <cellStyle name="Normal 2 2 91" xfId="5450" xr:uid="{00000000-0005-0000-0000-000039220000}"/>
    <cellStyle name="Normal 2 2 91 2" xfId="5451" xr:uid="{00000000-0005-0000-0000-00003A220000}"/>
    <cellStyle name="Normal 2 2 91 2 2" xfId="14608" xr:uid="{00000000-0005-0000-0000-00003B220000}"/>
    <cellStyle name="Normal 2 2 91 3" xfId="14609" xr:uid="{00000000-0005-0000-0000-00003C220000}"/>
    <cellStyle name="Normal 2 2 92" xfId="5452" xr:uid="{00000000-0005-0000-0000-00003D220000}"/>
    <cellStyle name="Normal 2 2 92 2" xfId="5453" xr:uid="{00000000-0005-0000-0000-00003E220000}"/>
    <cellStyle name="Normal 2 2 92 2 2" xfId="14610" xr:uid="{00000000-0005-0000-0000-00003F220000}"/>
    <cellStyle name="Normal 2 2 92 3" xfId="14611" xr:uid="{00000000-0005-0000-0000-000040220000}"/>
    <cellStyle name="Normal 2 2 93" xfId="5454" xr:uid="{00000000-0005-0000-0000-000041220000}"/>
    <cellStyle name="Normal 2 2 93 2" xfId="5455" xr:uid="{00000000-0005-0000-0000-000042220000}"/>
    <cellStyle name="Normal 2 2 93 2 2" xfId="14612" xr:uid="{00000000-0005-0000-0000-000043220000}"/>
    <cellStyle name="Normal 2 2 93 3" xfId="14613" xr:uid="{00000000-0005-0000-0000-000044220000}"/>
    <cellStyle name="Normal 2 2 94" xfId="5456" xr:uid="{00000000-0005-0000-0000-000045220000}"/>
    <cellStyle name="Normal 2 2 94 2" xfId="5457" xr:uid="{00000000-0005-0000-0000-000046220000}"/>
    <cellStyle name="Normal 2 2 94 2 2" xfId="14614" xr:uid="{00000000-0005-0000-0000-000047220000}"/>
    <cellStyle name="Normal 2 2 94 3" xfId="14615" xr:uid="{00000000-0005-0000-0000-000048220000}"/>
    <cellStyle name="Normal 2 2 95" xfId="5458" xr:uid="{00000000-0005-0000-0000-000049220000}"/>
    <cellStyle name="Normal 2 2 95 2" xfId="5459" xr:uid="{00000000-0005-0000-0000-00004A220000}"/>
    <cellStyle name="Normal 2 2 95 2 2" xfId="14616" xr:uid="{00000000-0005-0000-0000-00004B220000}"/>
    <cellStyle name="Normal 2 2 95 3" xfId="14617" xr:uid="{00000000-0005-0000-0000-00004C220000}"/>
    <cellStyle name="Normal 2 2 96" xfId="5460" xr:uid="{00000000-0005-0000-0000-00004D220000}"/>
    <cellStyle name="Normal 2 2 96 2" xfId="5461" xr:uid="{00000000-0005-0000-0000-00004E220000}"/>
    <cellStyle name="Normal 2 2 96 2 2" xfId="14618" xr:uid="{00000000-0005-0000-0000-00004F220000}"/>
    <cellStyle name="Normal 2 2 96 3" xfId="14619" xr:uid="{00000000-0005-0000-0000-000050220000}"/>
    <cellStyle name="Normal 2 2 97" xfId="5462" xr:uid="{00000000-0005-0000-0000-000051220000}"/>
    <cellStyle name="Normal 2 2 97 2" xfId="5463" xr:uid="{00000000-0005-0000-0000-000052220000}"/>
    <cellStyle name="Normal 2 2 97 2 2" xfId="14620" xr:uid="{00000000-0005-0000-0000-000053220000}"/>
    <cellStyle name="Normal 2 2 97 3" xfId="14621" xr:uid="{00000000-0005-0000-0000-000054220000}"/>
    <cellStyle name="Normal 2 2 98" xfId="5464" xr:uid="{00000000-0005-0000-0000-000055220000}"/>
    <cellStyle name="Normal 2 2 98 2" xfId="5465" xr:uid="{00000000-0005-0000-0000-000056220000}"/>
    <cellStyle name="Normal 2 2 98 2 2" xfId="14622" xr:uid="{00000000-0005-0000-0000-000057220000}"/>
    <cellStyle name="Normal 2 2 98 3" xfId="14623" xr:uid="{00000000-0005-0000-0000-000058220000}"/>
    <cellStyle name="Normal 2 2 99" xfId="5466" xr:uid="{00000000-0005-0000-0000-000059220000}"/>
    <cellStyle name="Normal 2 2 99 2" xfId="5467" xr:uid="{00000000-0005-0000-0000-00005A220000}"/>
    <cellStyle name="Normal 2 2 99 2 2" xfId="14624" xr:uid="{00000000-0005-0000-0000-00005B220000}"/>
    <cellStyle name="Normal 2 2 99 3" xfId="14625" xr:uid="{00000000-0005-0000-0000-00005C220000}"/>
    <cellStyle name="Normal 2 20" xfId="5468" xr:uid="{00000000-0005-0000-0000-00005D220000}"/>
    <cellStyle name="Normal 2 20 2" xfId="5469" xr:uid="{00000000-0005-0000-0000-00005E220000}"/>
    <cellStyle name="Normal 2 20 2 2" xfId="14626" xr:uid="{00000000-0005-0000-0000-00005F220000}"/>
    <cellStyle name="Normal 2 20 3" xfId="5470" xr:uid="{00000000-0005-0000-0000-000060220000}"/>
    <cellStyle name="Normal 2 20 3 2" xfId="14627" xr:uid="{00000000-0005-0000-0000-000061220000}"/>
    <cellStyle name="Normal 2 20 4" xfId="14628" xr:uid="{00000000-0005-0000-0000-000062220000}"/>
    <cellStyle name="Normal 2 21" xfId="5471" xr:uid="{00000000-0005-0000-0000-000063220000}"/>
    <cellStyle name="Normal 2 21 2" xfId="5472" xr:uid="{00000000-0005-0000-0000-000064220000}"/>
    <cellStyle name="Normal 2 21 2 2" xfId="14629" xr:uid="{00000000-0005-0000-0000-000065220000}"/>
    <cellStyle name="Normal 2 21 3" xfId="5473" xr:uid="{00000000-0005-0000-0000-000066220000}"/>
    <cellStyle name="Normal 2 21 3 2" xfId="14630" xr:uid="{00000000-0005-0000-0000-000067220000}"/>
    <cellStyle name="Normal 2 21 4" xfId="14631" xr:uid="{00000000-0005-0000-0000-000068220000}"/>
    <cellStyle name="Normal 2 22" xfId="5474" xr:uid="{00000000-0005-0000-0000-000069220000}"/>
    <cellStyle name="Normal 2 22 2" xfId="5475" xr:uid="{00000000-0005-0000-0000-00006A220000}"/>
    <cellStyle name="Normal 2 22 2 2" xfId="14632" xr:uid="{00000000-0005-0000-0000-00006B220000}"/>
    <cellStyle name="Normal 2 22 3" xfId="5476" xr:uid="{00000000-0005-0000-0000-00006C220000}"/>
    <cellStyle name="Normal 2 22 3 2" xfId="14633" xr:uid="{00000000-0005-0000-0000-00006D220000}"/>
    <cellStyle name="Normal 2 22 4" xfId="14634" xr:uid="{00000000-0005-0000-0000-00006E220000}"/>
    <cellStyle name="Normal 2 23" xfId="5477" xr:uid="{00000000-0005-0000-0000-00006F220000}"/>
    <cellStyle name="Normal 2 23 2" xfId="5478" xr:uid="{00000000-0005-0000-0000-000070220000}"/>
    <cellStyle name="Normal 2 23 2 2" xfId="14635" xr:uid="{00000000-0005-0000-0000-000071220000}"/>
    <cellStyle name="Normal 2 23 3" xfId="5479" xr:uid="{00000000-0005-0000-0000-000072220000}"/>
    <cellStyle name="Normal 2 23 3 2" xfId="14636" xr:uid="{00000000-0005-0000-0000-000073220000}"/>
    <cellStyle name="Normal 2 23 4" xfId="14637" xr:uid="{00000000-0005-0000-0000-000074220000}"/>
    <cellStyle name="Normal 2 24" xfId="5480" xr:uid="{00000000-0005-0000-0000-000075220000}"/>
    <cellStyle name="Normal 2 24 2" xfId="5481" xr:uid="{00000000-0005-0000-0000-000076220000}"/>
    <cellStyle name="Normal 2 24 2 2" xfId="14638" xr:uid="{00000000-0005-0000-0000-000077220000}"/>
    <cellStyle name="Normal 2 24 3" xfId="5482" xr:uid="{00000000-0005-0000-0000-000078220000}"/>
    <cellStyle name="Normal 2 24 3 2" xfId="14639" xr:uid="{00000000-0005-0000-0000-000079220000}"/>
    <cellStyle name="Normal 2 24 4" xfId="14640" xr:uid="{00000000-0005-0000-0000-00007A220000}"/>
    <cellStyle name="Normal 2 25" xfId="5483" xr:uid="{00000000-0005-0000-0000-00007B220000}"/>
    <cellStyle name="Normal 2 25 2" xfId="5484" xr:uid="{00000000-0005-0000-0000-00007C220000}"/>
    <cellStyle name="Normal 2 25 2 2" xfId="14641" xr:uid="{00000000-0005-0000-0000-00007D220000}"/>
    <cellStyle name="Normal 2 25 3" xfId="5485" xr:uid="{00000000-0005-0000-0000-00007E220000}"/>
    <cellStyle name="Normal 2 25 3 2" xfId="14642" xr:uid="{00000000-0005-0000-0000-00007F220000}"/>
    <cellStyle name="Normal 2 25 4" xfId="14643" xr:uid="{00000000-0005-0000-0000-000080220000}"/>
    <cellStyle name="Normal 2 26" xfId="5486" xr:uid="{00000000-0005-0000-0000-000081220000}"/>
    <cellStyle name="Normal 2 26 2" xfId="5487" xr:uid="{00000000-0005-0000-0000-000082220000}"/>
    <cellStyle name="Normal 2 26 2 2" xfId="14644" xr:uid="{00000000-0005-0000-0000-000083220000}"/>
    <cellStyle name="Normal 2 26 3" xfId="5488" xr:uid="{00000000-0005-0000-0000-000084220000}"/>
    <cellStyle name="Normal 2 26 3 2" xfId="14645" xr:uid="{00000000-0005-0000-0000-000085220000}"/>
    <cellStyle name="Normal 2 26 4" xfId="14646" xr:uid="{00000000-0005-0000-0000-000086220000}"/>
    <cellStyle name="Normal 2 27" xfId="5489" xr:uid="{00000000-0005-0000-0000-000087220000}"/>
    <cellStyle name="Normal 2 27 2" xfId="5490" xr:uid="{00000000-0005-0000-0000-000088220000}"/>
    <cellStyle name="Normal 2 27 2 2" xfId="14647" xr:uid="{00000000-0005-0000-0000-000089220000}"/>
    <cellStyle name="Normal 2 27 3" xfId="5491" xr:uid="{00000000-0005-0000-0000-00008A220000}"/>
    <cellStyle name="Normal 2 27 3 2" xfId="14648" xr:uid="{00000000-0005-0000-0000-00008B220000}"/>
    <cellStyle name="Normal 2 27 4" xfId="14649" xr:uid="{00000000-0005-0000-0000-00008C220000}"/>
    <cellStyle name="Normal 2 28" xfId="5492" xr:uid="{00000000-0005-0000-0000-00008D220000}"/>
    <cellStyle name="Normal 2 28 2" xfId="5493" xr:uid="{00000000-0005-0000-0000-00008E220000}"/>
    <cellStyle name="Normal 2 28 2 2" xfId="14650" xr:uid="{00000000-0005-0000-0000-00008F220000}"/>
    <cellStyle name="Normal 2 28 3" xfId="5494" xr:uid="{00000000-0005-0000-0000-000090220000}"/>
    <cellStyle name="Normal 2 28 3 2" xfId="14651" xr:uid="{00000000-0005-0000-0000-000091220000}"/>
    <cellStyle name="Normal 2 28 4" xfId="14652" xr:uid="{00000000-0005-0000-0000-000092220000}"/>
    <cellStyle name="Normal 2 29" xfId="5495" xr:uid="{00000000-0005-0000-0000-000093220000}"/>
    <cellStyle name="Normal 2 29 2" xfId="5496" xr:uid="{00000000-0005-0000-0000-000094220000}"/>
    <cellStyle name="Normal 2 29 2 2" xfId="14653" xr:uid="{00000000-0005-0000-0000-000095220000}"/>
    <cellStyle name="Normal 2 29 3" xfId="5497" xr:uid="{00000000-0005-0000-0000-000096220000}"/>
    <cellStyle name="Normal 2 29 3 2" xfId="14654" xr:uid="{00000000-0005-0000-0000-000097220000}"/>
    <cellStyle name="Normal 2 29 4" xfId="14655" xr:uid="{00000000-0005-0000-0000-000098220000}"/>
    <cellStyle name="Normal 2 3" xfId="48" xr:uid="{00000000-0005-0000-0000-000099220000}"/>
    <cellStyle name="Normal 2 3 10" xfId="5498" xr:uid="{00000000-0005-0000-0000-00009A220000}"/>
    <cellStyle name="Normal 2 3 100" xfId="5499" xr:uid="{00000000-0005-0000-0000-00009B220000}"/>
    <cellStyle name="Normal 2 3 101" xfId="5500" xr:uid="{00000000-0005-0000-0000-00009C220000}"/>
    <cellStyle name="Normal 2 3 102" xfId="5501" xr:uid="{00000000-0005-0000-0000-00009D220000}"/>
    <cellStyle name="Normal 2 3 103" xfId="5502" xr:uid="{00000000-0005-0000-0000-00009E220000}"/>
    <cellStyle name="Normal 2 3 104" xfId="5503" xr:uid="{00000000-0005-0000-0000-00009F220000}"/>
    <cellStyle name="Normal 2 3 105" xfId="5504" xr:uid="{00000000-0005-0000-0000-0000A0220000}"/>
    <cellStyle name="Normal 2 3 106" xfId="5505" xr:uid="{00000000-0005-0000-0000-0000A1220000}"/>
    <cellStyle name="Normal 2 3 107" xfId="5506" xr:uid="{00000000-0005-0000-0000-0000A2220000}"/>
    <cellStyle name="Normal 2 3 108" xfId="5507" xr:uid="{00000000-0005-0000-0000-0000A3220000}"/>
    <cellStyle name="Normal 2 3 109" xfId="5508" xr:uid="{00000000-0005-0000-0000-0000A4220000}"/>
    <cellStyle name="Normal 2 3 11" xfId="5509" xr:uid="{00000000-0005-0000-0000-0000A5220000}"/>
    <cellStyle name="Normal 2 3 110" xfId="5510" xr:uid="{00000000-0005-0000-0000-0000A6220000}"/>
    <cellStyle name="Normal 2 3 111" xfId="5511" xr:uid="{00000000-0005-0000-0000-0000A7220000}"/>
    <cellStyle name="Normal 2 3 112" xfId="5512" xr:uid="{00000000-0005-0000-0000-0000A8220000}"/>
    <cellStyle name="Normal 2 3 113" xfId="5513" xr:uid="{00000000-0005-0000-0000-0000A9220000}"/>
    <cellStyle name="Normal 2 3 114" xfId="5514" xr:uid="{00000000-0005-0000-0000-0000AA220000}"/>
    <cellStyle name="Normal 2 3 115" xfId="5515" xr:uid="{00000000-0005-0000-0000-0000AB220000}"/>
    <cellStyle name="Normal 2 3 116" xfId="5516" xr:uid="{00000000-0005-0000-0000-0000AC220000}"/>
    <cellStyle name="Normal 2 3 117" xfId="5517" xr:uid="{00000000-0005-0000-0000-0000AD220000}"/>
    <cellStyle name="Normal 2 3 118" xfId="5518" xr:uid="{00000000-0005-0000-0000-0000AE220000}"/>
    <cellStyle name="Normal 2 3 119" xfId="5519" xr:uid="{00000000-0005-0000-0000-0000AF220000}"/>
    <cellStyle name="Normal 2 3 12" xfId="5520" xr:uid="{00000000-0005-0000-0000-0000B0220000}"/>
    <cellStyle name="Normal 2 3 120" xfId="5521" xr:uid="{00000000-0005-0000-0000-0000B1220000}"/>
    <cellStyle name="Normal 2 3 121" xfId="5522" xr:uid="{00000000-0005-0000-0000-0000B2220000}"/>
    <cellStyle name="Normal 2 3 122" xfId="5523" xr:uid="{00000000-0005-0000-0000-0000B3220000}"/>
    <cellStyle name="Normal 2 3 123" xfId="5524" xr:uid="{00000000-0005-0000-0000-0000B4220000}"/>
    <cellStyle name="Normal 2 3 124" xfId="5525" xr:uid="{00000000-0005-0000-0000-0000B5220000}"/>
    <cellStyle name="Normal 2 3 125" xfId="5526" xr:uid="{00000000-0005-0000-0000-0000B6220000}"/>
    <cellStyle name="Normal 2 3 126" xfId="5527" xr:uid="{00000000-0005-0000-0000-0000B7220000}"/>
    <cellStyle name="Normal 2 3 127" xfId="5528" xr:uid="{00000000-0005-0000-0000-0000B8220000}"/>
    <cellStyle name="Normal 2 3 128" xfId="5529" xr:uid="{00000000-0005-0000-0000-0000B9220000}"/>
    <cellStyle name="Normal 2 3 129" xfId="5530" xr:uid="{00000000-0005-0000-0000-0000BA220000}"/>
    <cellStyle name="Normal 2 3 13" xfId="5531" xr:uid="{00000000-0005-0000-0000-0000BB220000}"/>
    <cellStyle name="Normal 2 3 130" xfId="5532" xr:uid="{00000000-0005-0000-0000-0000BC220000}"/>
    <cellStyle name="Normal 2 3 131" xfId="5533" xr:uid="{00000000-0005-0000-0000-0000BD220000}"/>
    <cellStyle name="Normal 2 3 132" xfId="5534" xr:uid="{00000000-0005-0000-0000-0000BE220000}"/>
    <cellStyle name="Normal 2 3 133" xfId="5535" xr:uid="{00000000-0005-0000-0000-0000BF220000}"/>
    <cellStyle name="Normal 2 3 134" xfId="5536" xr:uid="{00000000-0005-0000-0000-0000C0220000}"/>
    <cellStyle name="Normal 2 3 135" xfId="5537" xr:uid="{00000000-0005-0000-0000-0000C1220000}"/>
    <cellStyle name="Normal 2 3 136" xfId="5538" xr:uid="{00000000-0005-0000-0000-0000C2220000}"/>
    <cellStyle name="Normal 2 3 137" xfId="5539" xr:uid="{00000000-0005-0000-0000-0000C3220000}"/>
    <cellStyle name="Normal 2 3 138" xfId="5540" xr:uid="{00000000-0005-0000-0000-0000C4220000}"/>
    <cellStyle name="Normal 2 3 139" xfId="5541" xr:uid="{00000000-0005-0000-0000-0000C5220000}"/>
    <cellStyle name="Normal 2 3 14" xfId="5542" xr:uid="{00000000-0005-0000-0000-0000C6220000}"/>
    <cellStyle name="Normal 2 3 140" xfId="5543" xr:uid="{00000000-0005-0000-0000-0000C7220000}"/>
    <cellStyle name="Normal 2 3 140 2" xfId="14656" xr:uid="{00000000-0005-0000-0000-0000C8220000}"/>
    <cellStyle name="Normal 2 3 141" xfId="14657" xr:uid="{00000000-0005-0000-0000-0000C9220000}"/>
    <cellStyle name="Normal 2 3 15" xfId="5544" xr:uid="{00000000-0005-0000-0000-0000CA220000}"/>
    <cellStyle name="Normal 2 3 16" xfId="5545" xr:uid="{00000000-0005-0000-0000-0000CB220000}"/>
    <cellStyle name="Normal 2 3 17" xfId="5546" xr:uid="{00000000-0005-0000-0000-0000CC220000}"/>
    <cellStyle name="Normal 2 3 18" xfId="5547" xr:uid="{00000000-0005-0000-0000-0000CD220000}"/>
    <cellStyle name="Normal 2 3 19" xfId="5548" xr:uid="{00000000-0005-0000-0000-0000CE220000}"/>
    <cellStyle name="Normal 2 3 2" xfId="5549" xr:uid="{00000000-0005-0000-0000-0000CF220000}"/>
    <cellStyle name="Normal 2 3 2 2" xfId="5550" xr:uid="{00000000-0005-0000-0000-0000D0220000}"/>
    <cellStyle name="Normal 2 3 2 2 10" xfId="5551" xr:uid="{00000000-0005-0000-0000-0000D1220000}"/>
    <cellStyle name="Normal 2 3 2 2 10 2" xfId="14658" xr:uid="{00000000-0005-0000-0000-0000D2220000}"/>
    <cellStyle name="Normal 2 3 2 2 11" xfId="14659" xr:uid="{00000000-0005-0000-0000-0000D3220000}"/>
    <cellStyle name="Normal 2 3 2 2 2" xfId="5552" xr:uid="{00000000-0005-0000-0000-0000D4220000}"/>
    <cellStyle name="Normal 2 3 2 2 3" xfId="5553" xr:uid="{00000000-0005-0000-0000-0000D5220000}"/>
    <cellStyle name="Normal 2 3 2 2 4" xfId="5554" xr:uid="{00000000-0005-0000-0000-0000D6220000}"/>
    <cellStyle name="Normal 2 3 2 2 5" xfId="5555" xr:uid="{00000000-0005-0000-0000-0000D7220000}"/>
    <cellStyle name="Normal 2 3 2 2 6" xfId="5556" xr:uid="{00000000-0005-0000-0000-0000D8220000}"/>
    <cellStyle name="Normal 2 3 2 2 7" xfId="5557" xr:uid="{00000000-0005-0000-0000-0000D9220000}"/>
    <cellStyle name="Normal 2 3 2 2 8" xfId="5558" xr:uid="{00000000-0005-0000-0000-0000DA220000}"/>
    <cellStyle name="Normal 2 3 2 2 9" xfId="5559" xr:uid="{00000000-0005-0000-0000-0000DB220000}"/>
    <cellStyle name="Normal 2 3 2 3" xfId="5560" xr:uid="{00000000-0005-0000-0000-0000DC220000}"/>
    <cellStyle name="Normal 2 3 2 3 2" xfId="5561" xr:uid="{00000000-0005-0000-0000-0000DD220000}"/>
    <cellStyle name="Normal 2 3 2 3 2 2" xfId="14660" xr:uid="{00000000-0005-0000-0000-0000DE220000}"/>
    <cellStyle name="Normal 2 3 2 3 3" xfId="14661" xr:uid="{00000000-0005-0000-0000-0000DF220000}"/>
    <cellStyle name="Normal 2 3 2 4" xfId="5562" xr:uid="{00000000-0005-0000-0000-0000E0220000}"/>
    <cellStyle name="Normal 2 3 2 4 2" xfId="5563" xr:uid="{00000000-0005-0000-0000-0000E1220000}"/>
    <cellStyle name="Normal 2 3 2 4 2 2" xfId="14662" xr:uid="{00000000-0005-0000-0000-0000E2220000}"/>
    <cellStyle name="Normal 2 3 2 4 3" xfId="14663" xr:uid="{00000000-0005-0000-0000-0000E3220000}"/>
    <cellStyle name="Normal 2 3 2 5" xfId="5564" xr:uid="{00000000-0005-0000-0000-0000E4220000}"/>
    <cellStyle name="Normal 2 3 2 5 2" xfId="5565" xr:uid="{00000000-0005-0000-0000-0000E5220000}"/>
    <cellStyle name="Normal 2 3 2 5 2 2" xfId="14664" xr:uid="{00000000-0005-0000-0000-0000E6220000}"/>
    <cellStyle name="Normal 2 3 2 5 3" xfId="14665" xr:uid="{00000000-0005-0000-0000-0000E7220000}"/>
    <cellStyle name="Normal 2 3 2 6" xfId="5566" xr:uid="{00000000-0005-0000-0000-0000E8220000}"/>
    <cellStyle name="Normal 2 3 2 6 2" xfId="5567" xr:uid="{00000000-0005-0000-0000-0000E9220000}"/>
    <cellStyle name="Normal 2 3 2 6 2 2" xfId="14666" xr:uid="{00000000-0005-0000-0000-0000EA220000}"/>
    <cellStyle name="Normal 2 3 2 6 3" xfId="14667" xr:uid="{00000000-0005-0000-0000-0000EB220000}"/>
    <cellStyle name="Normal 2 3 2 7" xfId="5568" xr:uid="{00000000-0005-0000-0000-0000EC220000}"/>
    <cellStyle name="Normal 2 3 2 7 2" xfId="5569" xr:uid="{00000000-0005-0000-0000-0000ED220000}"/>
    <cellStyle name="Normal 2 3 2 7 2 2" xfId="14668" xr:uid="{00000000-0005-0000-0000-0000EE220000}"/>
    <cellStyle name="Normal 2 3 2 7 3" xfId="14669" xr:uid="{00000000-0005-0000-0000-0000EF220000}"/>
    <cellStyle name="Normal 2 3 2 8" xfId="5570" xr:uid="{00000000-0005-0000-0000-0000F0220000}"/>
    <cellStyle name="Normal 2 3 2 8 2" xfId="5571" xr:uid="{00000000-0005-0000-0000-0000F1220000}"/>
    <cellStyle name="Normal 2 3 2 8 2 2" xfId="14670" xr:uid="{00000000-0005-0000-0000-0000F2220000}"/>
    <cellStyle name="Normal 2 3 2 8 3" xfId="14671" xr:uid="{00000000-0005-0000-0000-0000F3220000}"/>
    <cellStyle name="Normal 2 3 2 9" xfId="5572" xr:uid="{00000000-0005-0000-0000-0000F4220000}"/>
    <cellStyle name="Normal 2 3 2 9 2" xfId="5573" xr:uid="{00000000-0005-0000-0000-0000F5220000}"/>
    <cellStyle name="Normal 2 3 2 9 2 2" xfId="14672" xr:uid="{00000000-0005-0000-0000-0000F6220000}"/>
    <cellStyle name="Normal 2 3 2 9 3" xfId="14673" xr:uid="{00000000-0005-0000-0000-0000F7220000}"/>
    <cellStyle name="Normal 2 3 20" xfId="5574" xr:uid="{00000000-0005-0000-0000-0000F8220000}"/>
    <cellStyle name="Normal 2 3 21" xfId="5575" xr:uid="{00000000-0005-0000-0000-0000F9220000}"/>
    <cellStyle name="Normal 2 3 22" xfId="5576" xr:uid="{00000000-0005-0000-0000-0000FA220000}"/>
    <cellStyle name="Normal 2 3 23" xfId="5577" xr:uid="{00000000-0005-0000-0000-0000FB220000}"/>
    <cellStyle name="Normal 2 3 24" xfId="5578" xr:uid="{00000000-0005-0000-0000-0000FC220000}"/>
    <cellStyle name="Normal 2 3 25" xfId="5579" xr:uid="{00000000-0005-0000-0000-0000FD220000}"/>
    <cellStyle name="Normal 2 3 26" xfId="5580" xr:uid="{00000000-0005-0000-0000-0000FE220000}"/>
    <cellStyle name="Normal 2 3 27" xfId="5581" xr:uid="{00000000-0005-0000-0000-0000FF220000}"/>
    <cellStyle name="Normal 2 3 28" xfId="5582" xr:uid="{00000000-0005-0000-0000-000000230000}"/>
    <cellStyle name="Normal 2 3 29" xfId="5583" xr:uid="{00000000-0005-0000-0000-000001230000}"/>
    <cellStyle name="Normal 2 3 3" xfId="5584" xr:uid="{00000000-0005-0000-0000-000002230000}"/>
    <cellStyle name="Normal 2 3 3 2" xfId="5585" xr:uid="{00000000-0005-0000-0000-000003230000}"/>
    <cellStyle name="Normal 2 3 3 2 2" xfId="5586" xr:uid="{00000000-0005-0000-0000-000004230000}"/>
    <cellStyle name="Normal 2 3 3 2 3" xfId="14674" xr:uid="{00000000-0005-0000-0000-000005230000}"/>
    <cellStyle name="Normal 2 3 3 3" xfId="5587" xr:uid="{00000000-0005-0000-0000-000006230000}"/>
    <cellStyle name="Normal 2 3 3 4" xfId="14675" xr:uid="{00000000-0005-0000-0000-000007230000}"/>
    <cellStyle name="Normal 2 3 30" xfId="5588" xr:uid="{00000000-0005-0000-0000-000008230000}"/>
    <cellStyle name="Normal 2 3 31" xfId="5589" xr:uid="{00000000-0005-0000-0000-000009230000}"/>
    <cellStyle name="Normal 2 3 32" xfId="5590" xr:uid="{00000000-0005-0000-0000-00000A230000}"/>
    <cellStyle name="Normal 2 3 33" xfId="5591" xr:uid="{00000000-0005-0000-0000-00000B230000}"/>
    <cellStyle name="Normal 2 3 34" xfId="5592" xr:uid="{00000000-0005-0000-0000-00000C230000}"/>
    <cellStyle name="Normal 2 3 35" xfId="5593" xr:uid="{00000000-0005-0000-0000-00000D230000}"/>
    <cellStyle name="Normal 2 3 36" xfId="5594" xr:uid="{00000000-0005-0000-0000-00000E230000}"/>
    <cellStyle name="Normal 2 3 37" xfId="5595" xr:uid="{00000000-0005-0000-0000-00000F230000}"/>
    <cellStyle name="Normal 2 3 38" xfId="5596" xr:uid="{00000000-0005-0000-0000-000010230000}"/>
    <cellStyle name="Normal 2 3 39" xfId="5597" xr:uid="{00000000-0005-0000-0000-000011230000}"/>
    <cellStyle name="Normal 2 3 4" xfId="5598" xr:uid="{00000000-0005-0000-0000-000012230000}"/>
    <cellStyle name="Normal 2 3 4 2" xfId="5599" xr:uid="{00000000-0005-0000-0000-000013230000}"/>
    <cellStyle name="Normal 2 3 40" xfId="5600" xr:uid="{00000000-0005-0000-0000-000014230000}"/>
    <cellStyle name="Normal 2 3 41" xfId="5601" xr:uid="{00000000-0005-0000-0000-000015230000}"/>
    <cellStyle name="Normal 2 3 42" xfId="5602" xr:uid="{00000000-0005-0000-0000-000016230000}"/>
    <cellStyle name="Normal 2 3 43" xfId="5603" xr:uid="{00000000-0005-0000-0000-000017230000}"/>
    <cellStyle name="Normal 2 3 44" xfId="5604" xr:uid="{00000000-0005-0000-0000-000018230000}"/>
    <cellStyle name="Normal 2 3 45" xfId="5605" xr:uid="{00000000-0005-0000-0000-000019230000}"/>
    <cellStyle name="Normal 2 3 46" xfId="5606" xr:uid="{00000000-0005-0000-0000-00001A230000}"/>
    <cellStyle name="Normal 2 3 47" xfId="5607" xr:uid="{00000000-0005-0000-0000-00001B230000}"/>
    <cellStyle name="Normal 2 3 48" xfId="5608" xr:uid="{00000000-0005-0000-0000-00001C230000}"/>
    <cellStyle name="Normal 2 3 49" xfId="5609" xr:uid="{00000000-0005-0000-0000-00001D230000}"/>
    <cellStyle name="Normal 2 3 5" xfId="5610" xr:uid="{00000000-0005-0000-0000-00001E230000}"/>
    <cellStyle name="Normal 2 3 50" xfId="5611" xr:uid="{00000000-0005-0000-0000-00001F230000}"/>
    <cellStyle name="Normal 2 3 51" xfId="5612" xr:uid="{00000000-0005-0000-0000-000020230000}"/>
    <cellStyle name="Normal 2 3 52" xfId="5613" xr:uid="{00000000-0005-0000-0000-000021230000}"/>
    <cellStyle name="Normal 2 3 53" xfId="5614" xr:uid="{00000000-0005-0000-0000-000022230000}"/>
    <cellStyle name="Normal 2 3 54" xfId="5615" xr:uid="{00000000-0005-0000-0000-000023230000}"/>
    <cellStyle name="Normal 2 3 55" xfId="5616" xr:uid="{00000000-0005-0000-0000-000024230000}"/>
    <cellStyle name="Normal 2 3 56" xfId="5617" xr:uid="{00000000-0005-0000-0000-000025230000}"/>
    <cellStyle name="Normal 2 3 57" xfId="5618" xr:uid="{00000000-0005-0000-0000-000026230000}"/>
    <cellStyle name="Normal 2 3 58" xfId="5619" xr:uid="{00000000-0005-0000-0000-000027230000}"/>
    <cellStyle name="Normal 2 3 59" xfId="5620" xr:uid="{00000000-0005-0000-0000-000028230000}"/>
    <cellStyle name="Normal 2 3 6" xfId="5621" xr:uid="{00000000-0005-0000-0000-000029230000}"/>
    <cellStyle name="Normal 2 3 60" xfId="5622" xr:uid="{00000000-0005-0000-0000-00002A230000}"/>
    <cellStyle name="Normal 2 3 61" xfId="5623" xr:uid="{00000000-0005-0000-0000-00002B230000}"/>
    <cellStyle name="Normal 2 3 62" xfId="5624" xr:uid="{00000000-0005-0000-0000-00002C230000}"/>
    <cellStyle name="Normal 2 3 63" xfId="5625" xr:uid="{00000000-0005-0000-0000-00002D230000}"/>
    <cellStyle name="Normal 2 3 64" xfId="5626" xr:uid="{00000000-0005-0000-0000-00002E230000}"/>
    <cellStyle name="Normal 2 3 65" xfId="5627" xr:uid="{00000000-0005-0000-0000-00002F230000}"/>
    <cellStyle name="Normal 2 3 66" xfId="5628" xr:uid="{00000000-0005-0000-0000-000030230000}"/>
    <cellStyle name="Normal 2 3 67" xfId="5629" xr:uid="{00000000-0005-0000-0000-000031230000}"/>
    <cellStyle name="Normal 2 3 68" xfId="5630" xr:uid="{00000000-0005-0000-0000-000032230000}"/>
    <cellStyle name="Normal 2 3 69" xfId="5631" xr:uid="{00000000-0005-0000-0000-000033230000}"/>
    <cellStyle name="Normal 2 3 7" xfId="5632" xr:uid="{00000000-0005-0000-0000-000034230000}"/>
    <cellStyle name="Normal 2 3 7 2" xfId="5633" xr:uid="{00000000-0005-0000-0000-000035230000}"/>
    <cellStyle name="Normal 2 3 70" xfId="5634" xr:uid="{00000000-0005-0000-0000-000036230000}"/>
    <cellStyle name="Normal 2 3 70 2" xfId="5635" xr:uid="{00000000-0005-0000-0000-000037230000}"/>
    <cellStyle name="Normal 2 3 71" xfId="5636" xr:uid="{00000000-0005-0000-0000-000038230000}"/>
    <cellStyle name="Normal 2 3 71 2" xfId="5637" xr:uid="{00000000-0005-0000-0000-000039230000}"/>
    <cellStyle name="Normal 2 3 72" xfId="5638" xr:uid="{00000000-0005-0000-0000-00003A230000}"/>
    <cellStyle name="Normal 2 3 72 2" xfId="5639" xr:uid="{00000000-0005-0000-0000-00003B230000}"/>
    <cellStyle name="Normal 2 3 73" xfId="5640" xr:uid="{00000000-0005-0000-0000-00003C230000}"/>
    <cellStyle name="Normal 2 3 73 2" xfId="5641" xr:uid="{00000000-0005-0000-0000-00003D230000}"/>
    <cellStyle name="Normal 2 3 74" xfId="5642" xr:uid="{00000000-0005-0000-0000-00003E230000}"/>
    <cellStyle name="Normal 2 3 74 2" xfId="5643" xr:uid="{00000000-0005-0000-0000-00003F230000}"/>
    <cellStyle name="Normal 2 3 75" xfId="5644" xr:uid="{00000000-0005-0000-0000-000040230000}"/>
    <cellStyle name="Normal 2 3 75 2" xfId="5645" xr:uid="{00000000-0005-0000-0000-000041230000}"/>
    <cellStyle name="Normal 2 3 76" xfId="5646" xr:uid="{00000000-0005-0000-0000-000042230000}"/>
    <cellStyle name="Normal 2 3 76 2" xfId="5647" xr:uid="{00000000-0005-0000-0000-000043230000}"/>
    <cellStyle name="Normal 2 3 77" xfId="5648" xr:uid="{00000000-0005-0000-0000-000044230000}"/>
    <cellStyle name="Normal 2 3 77 2" xfId="5649" xr:uid="{00000000-0005-0000-0000-000045230000}"/>
    <cellStyle name="Normal 2 3 78" xfId="5650" xr:uid="{00000000-0005-0000-0000-000046230000}"/>
    <cellStyle name="Normal 2 3 78 2" xfId="5651" xr:uid="{00000000-0005-0000-0000-000047230000}"/>
    <cellStyle name="Normal 2 3 79" xfId="5652" xr:uid="{00000000-0005-0000-0000-000048230000}"/>
    <cellStyle name="Normal 2 3 79 2" xfId="5653" xr:uid="{00000000-0005-0000-0000-000049230000}"/>
    <cellStyle name="Normal 2 3 8" xfId="5654" xr:uid="{00000000-0005-0000-0000-00004A230000}"/>
    <cellStyle name="Normal 2 3 8 2" xfId="5655" xr:uid="{00000000-0005-0000-0000-00004B230000}"/>
    <cellStyle name="Normal 2 3 80" xfId="5656" xr:uid="{00000000-0005-0000-0000-00004C230000}"/>
    <cellStyle name="Normal 2 3 80 2" xfId="5657" xr:uid="{00000000-0005-0000-0000-00004D230000}"/>
    <cellStyle name="Normal 2 3 81" xfId="5658" xr:uid="{00000000-0005-0000-0000-00004E230000}"/>
    <cellStyle name="Normal 2 3 81 2" xfId="5659" xr:uid="{00000000-0005-0000-0000-00004F230000}"/>
    <cellStyle name="Normal 2 3 82" xfId="5660" xr:uid="{00000000-0005-0000-0000-000050230000}"/>
    <cellStyle name="Normal 2 3 82 2" xfId="5661" xr:uid="{00000000-0005-0000-0000-000051230000}"/>
    <cellStyle name="Normal 2 3 83" xfId="5662" xr:uid="{00000000-0005-0000-0000-000052230000}"/>
    <cellStyle name="Normal 2 3 83 2" xfId="5663" xr:uid="{00000000-0005-0000-0000-000053230000}"/>
    <cellStyle name="Normal 2 3 84" xfId="5664" xr:uid="{00000000-0005-0000-0000-000054230000}"/>
    <cellStyle name="Normal 2 3 84 2" xfId="5665" xr:uid="{00000000-0005-0000-0000-000055230000}"/>
    <cellStyle name="Normal 2 3 85" xfId="5666" xr:uid="{00000000-0005-0000-0000-000056230000}"/>
    <cellStyle name="Normal 2 3 85 2" xfId="5667" xr:uid="{00000000-0005-0000-0000-000057230000}"/>
    <cellStyle name="Normal 2 3 86" xfId="5668" xr:uid="{00000000-0005-0000-0000-000058230000}"/>
    <cellStyle name="Normal 2 3 86 2" xfId="5669" xr:uid="{00000000-0005-0000-0000-000059230000}"/>
    <cellStyle name="Normal 2 3 87" xfId="5670" xr:uid="{00000000-0005-0000-0000-00005A230000}"/>
    <cellStyle name="Normal 2 3 87 2" xfId="5671" xr:uid="{00000000-0005-0000-0000-00005B230000}"/>
    <cellStyle name="Normal 2 3 88" xfId="5672" xr:uid="{00000000-0005-0000-0000-00005C230000}"/>
    <cellStyle name="Normal 2 3 88 2" xfId="5673" xr:uid="{00000000-0005-0000-0000-00005D230000}"/>
    <cellStyle name="Normal 2 3 89" xfId="5674" xr:uid="{00000000-0005-0000-0000-00005E230000}"/>
    <cellStyle name="Normal 2 3 89 2" xfId="5675" xr:uid="{00000000-0005-0000-0000-00005F230000}"/>
    <cellStyle name="Normal 2 3 9" xfId="5676" xr:uid="{00000000-0005-0000-0000-000060230000}"/>
    <cellStyle name="Normal 2 3 9 2" xfId="5677" xr:uid="{00000000-0005-0000-0000-000061230000}"/>
    <cellStyle name="Normal 2 3 90" xfId="5678" xr:uid="{00000000-0005-0000-0000-000062230000}"/>
    <cellStyle name="Normal 2 3 90 2" xfId="5679" xr:uid="{00000000-0005-0000-0000-000063230000}"/>
    <cellStyle name="Normal 2 3 91" xfId="5680" xr:uid="{00000000-0005-0000-0000-000064230000}"/>
    <cellStyle name="Normal 2 3 91 2" xfId="5681" xr:uid="{00000000-0005-0000-0000-000065230000}"/>
    <cellStyle name="Normal 2 3 92" xfId="5682" xr:uid="{00000000-0005-0000-0000-000066230000}"/>
    <cellStyle name="Normal 2 3 92 2" xfId="5683" xr:uid="{00000000-0005-0000-0000-000067230000}"/>
    <cellStyle name="Normal 2 3 93" xfId="5684" xr:uid="{00000000-0005-0000-0000-000068230000}"/>
    <cellStyle name="Normal 2 3 93 2" xfId="5685" xr:uid="{00000000-0005-0000-0000-000069230000}"/>
    <cellStyle name="Normal 2 3 94" xfId="5686" xr:uid="{00000000-0005-0000-0000-00006A230000}"/>
    <cellStyle name="Normal 2 3 94 2" xfId="5687" xr:uid="{00000000-0005-0000-0000-00006B230000}"/>
    <cellStyle name="Normal 2 3 95" xfId="5688" xr:uid="{00000000-0005-0000-0000-00006C230000}"/>
    <cellStyle name="Normal 2 3 95 2" xfId="5689" xr:uid="{00000000-0005-0000-0000-00006D230000}"/>
    <cellStyle name="Normal 2 3 96" xfId="5690" xr:uid="{00000000-0005-0000-0000-00006E230000}"/>
    <cellStyle name="Normal 2 3 96 2" xfId="5691" xr:uid="{00000000-0005-0000-0000-00006F230000}"/>
    <cellStyle name="Normal 2 3 97" xfId="5692" xr:uid="{00000000-0005-0000-0000-000070230000}"/>
    <cellStyle name="Normal 2 3 97 2" xfId="5693" xr:uid="{00000000-0005-0000-0000-000071230000}"/>
    <cellStyle name="Normal 2 3 98" xfId="5694" xr:uid="{00000000-0005-0000-0000-000072230000}"/>
    <cellStyle name="Normal 2 3 98 2" xfId="5695" xr:uid="{00000000-0005-0000-0000-000073230000}"/>
    <cellStyle name="Normal 2 3 99" xfId="5696" xr:uid="{00000000-0005-0000-0000-000074230000}"/>
    <cellStyle name="Normal 2 3 99 2" xfId="5697" xr:uid="{00000000-0005-0000-0000-000075230000}"/>
    <cellStyle name="Normal 2 30" xfId="5698" xr:uid="{00000000-0005-0000-0000-000076230000}"/>
    <cellStyle name="Normal 2 30 2" xfId="5699" xr:uid="{00000000-0005-0000-0000-000077230000}"/>
    <cellStyle name="Normal 2 30 2 2" xfId="5700" xr:uid="{00000000-0005-0000-0000-000078230000}"/>
    <cellStyle name="Normal 2 30 2 3" xfId="14676" xr:uid="{00000000-0005-0000-0000-000079230000}"/>
    <cellStyle name="Normal 2 30 3" xfId="5701" xr:uid="{00000000-0005-0000-0000-00007A230000}"/>
    <cellStyle name="Normal 2 30 3 2" xfId="5702" xr:uid="{00000000-0005-0000-0000-00007B230000}"/>
    <cellStyle name="Normal 2 30 3 3" xfId="14677" xr:uid="{00000000-0005-0000-0000-00007C230000}"/>
    <cellStyle name="Normal 2 30 4" xfId="5703" xr:uid="{00000000-0005-0000-0000-00007D230000}"/>
    <cellStyle name="Normal 2 30 5" xfId="14678" xr:uid="{00000000-0005-0000-0000-00007E230000}"/>
    <cellStyle name="Normal 2 31" xfId="5704" xr:uid="{00000000-0005-0000-0000-00007F230000}"/>
    <cellStyle name="Normal 2 31 2" xfId="5705" xr:uid="{00000000-0005-0000-0000-000080230000}"/>
    <cellStyle name="Normal 2 31 2 2" xfId="5706" xr:uid="{00000000-0005-0000-0000-000081230000}"/>
    <cellStyle name="Normal 2 31 2 3" xfId="14679" xr:uid="{00000000-0005-0000-0000-000082230000}"/>
    <cellStyle name="Normal 2 31 3" xfId="5707" xr:uid="{00000000-0005-0000-0000-000083230000}"/>
    <cellStyle name="Normal 2 31 3 2" xfId="5708" xr:uid="{00000000-0005-0000-0000-000084230000}"/>
    <cellStyle name="Normal 2 31 3 3" xfId="14680" xr:uid="{00000000-0005-0000-0000-000085230000}"/>
    <cellStyle name="Normal 2 31 4" xfId="5709" xr:uid="{00000000-0005-0000-0000-000086230000}"/>
    <cellStyle name="Normal 2 31 5" xfId="14681" xr:uid="{00000000-0005-0000-0000-000087230000}"/>
    <cellStyle name="Normal 2 32" xfId="5710" xr:uid="{00000000-0005-0000-0000-000088230000}"/>
    <cellStyle name="Normal 2 32 2" xfId="5711" xr:uid="{00000000-0005-0000-0000-000089230000}"/>
    <cellStyle name="Normal 2 32 2 2" xfId="5712" xr:uid="{00000000-0005-0000-0000-00008A230000}"/>
    <cellStyle name="Normal 2 32 2 3" xfId="14682" xr:uid="{00000000-0005-0000-0000-00008B230000}"/>
    <cellStyle name="Normal 2 32 3" xfId="5713" xr:uid="{00000000-0005-0000-0000-00008C230000}"/>
    <cellStyle name="Normal 2 32 3 2" xfId="5714" xr:uid="{00000000-0005-0000-0000-00008D230000}"/>
    <cellStyle name="Normal 2 32 3 3" xfId="14683" xr:uid="{00000000-0005-0000-0000-00008E230000}"/>
    <cellStyle name="Normal 2 32 4" xfId="5715" xr:uid="{00000000-0005-0000-0000-00008F230000}"/>
    <cellStyle name="Normal 2 32 5" xfId="14684" xr:uid="{00000000-0005-0000-0000-000090230000}"/>
    <cellStyle name="Normal 2 33" xfId="5716" xr:uid="{00000000-0005-0000-0000-000091230000}"/>
    <cellStyle name="Normal 2 33 2" xfId="5717" xr:uid="{00000000-0005-0000-0000-000092230000}"/>
    <cellStyle name="Normal 2 33 2 2" xfId="5718" xr:uid="{00000000-0005-0000-0000-000093230000}"/>
    <cellStyle name="Normal 2 33 2 3" xfId="14685" xr:uid="{00000000-0005-0000-0000-000094230000}"/>
    <cellStyle name="Normal 2 33 3" xfId="5719" xr:uid="{00000000-0005-0000-0000-000095230000}"/>
    <cellStyle name="Normal 2 33 3 2" xfId="5720" xr:uid="{00000000-0005-0000-0000-000096230000}"/>
    <cellStyle name="Normal 2 33 3 3" xfId="14686" xr:uid="{00000000-0005-0000-0000-000097230000}"/>
    <cellStyle name="Normal 2 33 4" xfId="5721" xr:uid="{00000000-0005-0000-0000-000098230000}"/>
    <cellStyle name="Normal 2 33 5" xfId="14687" xr:uid="{00000000-0005-0000-0000-000099230000}"/>
    <cellStyle name="Normal 2 34" xfId="5722" xr:uid="{00000000-0005-0000-0000-00009A230000}"/>
    <cellStyle name="Normal 2 34 2" xfId="5723" xr:uid="{00000000-0005-0000-0000-00009B230000}"/>
    <cellStyle name="Normal 2 34 2 2" xfId="5724" xr:uid="{00000000-0005-0000-0000-00009C230000}"/>
    <cellStyle name="Normal 2 34 2 3" xfId="14688" xr:uid="{00000000-0005-0000-0000-00009D230000}"/>
    <cellStyle name="Normal 2 34 3" xfId="5725" xr:uid="{00000000-0005-0000-0000-00009E230000}"/>
    <cellStyle name="Normal 2 34 3 2" xfId="5726" xr:uid="{00000000-0005-0000-0000-00009F230000}"/>
    <cellStyle name="Normal 2 34 3 3" xfId="14689" xr:uid="{00000000-0005-0000-0000-0000A0230000}"/>
    <cellStyle name="Normal 2 34 4" xfId="5727" xr:uid="{00000000-0005-0000-0000-0000A1230000}"/>
    <cellStyle name="Normal 2 34 5" xfId="14690" xr:uid="{00000000-0005-0000-0000-0000A2230000}"/>
    <cellStyle name="Normal 2 35" xfId="5728" xr:uid="{00000000-0005-0000-0000-0000A3230000}"/>
    <cellStyle name="Normal 2 35 2" xfId="5729" xr:uid="{00000000-0005-0000-0000-0000A4230000}"/>
    <cellStyle name="Normal 2 35 2 2" xfId="5730" xr:uid="{00000000-0005-0000-0000-0000A5230000}"/>
    <cellStyle name="Normal 2 35 2 3" xfId="14691" xr:uid="{00000000-0005-0000-0000-0000A6230000}"/>
    <cellStyle name="Normal 2 35 3" xfId="5731" xr:uid="{00000000-0005-0000-0000-0000A7230000}"/>
    <cellStyle name="Normal 2 35 3 2" xfId="5732" xr:uid="{00000000-0005-0000-0000-0000A8230000}"/>
    <cellStyle name="Normal 2 35 3 3" xfId="14692" xr:uid="{00000000-0005-0000-0000-0000A9230000}"/>
    <cellStyle name="Normal 2 35 4" xfId="5733" xr:uid="{00000000-0005-0000-0000-0000AA230000}"/>
    <cellStyle name="Normal 2 35 5" xfId="14693" xr:uid="{00000000-0005-0000-0000-0000AB230000}"/>
    <cellStyle name="Normal 2 36" xfId="5734" xr:uid="{00000000-0005-0000-0000-0000AC230000}"/>
    <cellStyle name="Normal 2 36 2" xfId="5735" xr:uid="{00000000-0005-0000-0000-0000AD230000}"/>
    <cellStyle name="Normal 2 36 2 2" xfId="5736" xr:uid="{00000000-0005-0000-0000-0000AE230000}"/>
    <cellStyle name="Normal 2 36 2 3" xfId="14694" xr:uid="{00000000-0005-0000-0000-0000AF230000}"/>
    <cellStyle name="Normal 2 36 3" xfId="5737" xr:uid="{00000000-0005-0000-0000-0000B0230000}"/>
    <cellStyle name="Normal 2 36 3 2" xfId="5738" xr:uid="{00000000-0005-0000-0000-0000B1230000}"/>
    <cellStyle name="Normal 2 36 3 3" xfId="14695" xr:uid="{00000000-0005-0000-0000-0000B2230000}"/>
    <cellStyle name="Normal 2 36 4" xfId="5739" xr:uid="{00000000-0005-0000-0000-0000B3230000}"/>
    <cellStyle name="Normal 2 37" xfId="5740" xr:uid="{00000000-0005-0000-0000-0000B4230000}"/>
    <cellStyle name="Normal 2 37 2" xfId="5741" xr:uid="{00000000-0005-0000-0000-0000B5230000}"/>
    <cellStyle name="Normal 2 37 2 2" xfId="5742" xr:uid="{00000000-0005-0000-0000-0000B6230000}"/>
    <cellStyle name="Normal 2 37 2 3" xfId="14696" xr:uid="{00000000-0005-0000-0000-0000B7230000}"/>
    <cellStyle name="Normal 2 37 3" xfId="5743" xr:uid="{00000000-0005-0000-0000-0000B8230000}"/>
    <cellStyle name="Normal 2 37 3 2" xfId="5744" xr:uid="{00000000-0005-0000-0000-0000B9230000}"/>
    <cellStyle name="Normal 2 37 3 3" xfId="14697" xr:uid="{00000000-0005-0000-0000-0000BA230000}"/>
    <cellStyle name="Normal 2 37 4" xfId="5745" xr:uid="{00000000-0005-0000-0000-0000BB230000}"/>
    <cellStyle name="Normal 2 37 5" xfId="14698" xr:uid="{00000000-0005-0000-0000-0000BC230000}"/>
    <cellStyle name="Normal 2 38" xfId="5746" xr:uid="{00000000-0005-0000-0000-0000BD230000}"/>
    <cellStyle name="Normal 2 38 2" xfId="5747" xr:uid="{00000000-0005-0000-0000-0000BE230000}"/>
    <cellStyle name="Normal 2 38 2 2" xfId="5748" xr:uid="{00000000-0005-0000-0000-0000BF230000}"/>
    <cellStyle name="Normal 2 38 2 3" xfId="14699" xr:uid="{00000000-0005-0000-0000-0000C0230000}"/>
    <cellStyle name="Normal 2 38 3" xfId="5749" xr:uid="{00000000-0005-0000-0000-0000C1230000}"/>
    <cellStyle name="Normal 2 38 3 2" xfId="5750" xr:uid="{00000000-0005-0000-0000-0000C2230000}"/>
    <cellStyle name="Normal 2 38 3 3" xfId="14700" xr:uid="{00000000-0005-0000-0000-0000C3230000}"/>
    <cellStyle name="Normal 2 38 4" xfId="5751" xr:uid="{00000000-0005-0000-0000-0000C4230000}"/>
    <cellStyle name="Normal 2 38 5" xfId="14701" xr:uid="{00000000-0005-0000-0000-0000C5230000}"/>
    <cellStyle name="Normal 2 39" xfId="5752" xr:uid="{00000000-0005-0000-0000-0000C6230000}"/>
    <cellStyle name="Normal 2 39 2" xfId="5753" xr:uid="{00000000-0005-0000-0000-0000C7230000}"/>
    <cellStyle name="Normal 2 39 2 2" xfId="5754" xr:uid="{00000000-0005-0000-0000-0000C8230000}"/>
    <cellStyle name="Normal 2 39 2 3" xfId="14702" xr:uid="{00000000-0005-0000-0000-0000C9230000}"/>
    <cellStyle name="Normal 2 39 3" xfId="5755" xr:uid="{00000000-0005-0000-0000-0000CA230000}"/>
    <cellStyle name="Normal 2 39 3 2" xfId="5756" xr:uid="{00000000-0005-0000-0000-0000CB230000}"/>
    <cellStyle name="Normal 2 39 3 3" xfId="14703" xr:uid="{00000000-0005-0000-0000-0000CC230000}"/>
    <cellStyle name="Normal 2 39 4" xfId="5757" xr:uid="{00000000-0005-0000-0000-0000CD230000}"/>
    <cellStyle name="Normal 2 39 5" xfId="14704" xr:uid="{00000000-0005-0000-0000-0000CE230000}"/>
    <cellStyle name="Normal 2 4" xfId="49" xr:uid="{00000000-0005-0000-0000-0000CF230000}"/>
    <cellStyle name="Normal 2 4 10" xfId="5758" xr:uid="{00000000-0005-0000-0000-0000D0230000}"/>
    <cellStyle name="Normal 2 4 11" xfId="14705" xr:uid="{00000000-0005-0000-0000-0000D1230000}"/>
    <cellStyle name="Normal 2 4 2" xfId="50" xr:uid="{00000000-0005-0000-0000-0000D2230000}"/>
    <cellStyle name="Normal 2 4 2 2" xfId="5759" xr:uid="{00000000-0005-0000-0000-0000D3230000}"/>
    <cellStyle name="Normal 2 4 2 2 2" xfId="5760" xr:uid="{00000000-0005-0000-0000-0000D4230000}"/>
    <cellStyle name="Normal 2 4 2 2 2 2" xfId="5761" xr:uid="{00000000-0005-0000-0000-0000D5230000}"/>
    <cellStyle name="Normal 2 4 2 2 2 2 2" xfId="5762" xr:uid="{00000000-0005-0000-0000-0000D6230000}"/>
    <cellStyle name="Normal 2 4 2 2 2 2 3" xfId="14706" xr:uid="{00000000-0005-0000-0000-0000D7230000}"/>
    <cellStyle name="Normal 2 4 2 2 2 3" xfId="5763" xr:uid="{00000000-0005-0000-0000-0000D8230000}"/>
    <cellStyle name="Normal 2 4 2 2 2 4" xfId="14707" xr:uid="{00000000-0005-0000-0000-0000D9230000}"/>
    <cellStyle name="Normal 2 4 2 2 3" xfId="5764" xr:uid="{00000000-0005-0000-0000-0000DA230000}"/>
    <cellStyle name="Normal 2 4 2 2 3 2" xfId="5765" xr:uid="{00000000-0005-0000-0000-0000DB230000}"/>
    <cellStyle name="Normal 2 4 2 2 3 2 2" xfId="5766" xr:uid="{00000000-0005-0000-0000-0000DC230000}"/>
    <cellStyle name="Normal 2 4 2 2 3 2 3" xfId="14708" xr:uid="{00000000-0005-0000-0000-0000DD230000}"/>
    <cellStyle name="Normal 2 4 2 2 3 3" xfId="5767" xr:uid="{00000000-0005-0000-0000-0000DE230000}"/>
    <cellStyle name="Normal 2 4 2 2 3 4" xfId="14709" xr:uid="{00000000-0005-0000-0000-0000DF230000}"/>
    <cellStyle name="Normal 2 4 2 2 4" xfId="5768" xr:uid="{00000000-0005-0000-0000-0000E0230000}"/>
    <cellStyle name="Normal 2 4 2 2 4 2" xfId="5769" xr:uid="{00000000-0005-0000-0000-0000E1230000}"/>
    <cellStyle name="Normal 2 4 2 2 4 2 2" xfId="5770" xr:uid="{00000000-0005-0000-0000-0000E2230000}"/>
    <cellStyle name="Normal 2 4 2 2 4 2 3" xfId="14710" xr:uid="{00000000-0005-0000-0000-0000E3230000}"/>
    <cellStyle name="Normal 2 4 2 2 4 3" xfId="5771" xr:uid="{00000000-0005-0000-0000-0000E4230000}"/>
    <cellStyle name="Normal 2 4 2 2 4 4" xfId="14711" xr:uid="{00000000-0005-0000-0000-0000E5230000}"/>
    <cellStyle name="Normal 2 4 2 2 5" xfId="5772" xr:uid="{00000000-0005-0000-0000-0000E6230000}"/>
    <cellStyle name="Normal 2 4 2 2 5 2" xfId="5773" xr:uid="{00000000-0005-0000-0000-0000E7230000}"/>
    <cellStyle name="Normal 2 4 2 2 5 2 2" xfId="5774" xr:uid="{00000000-0005-0000-0000-0000E8230000}"/>
    <cellStyle name="Normal 2 4 2 2 5 2 3" xfId="14712" xr:uid="{00000000-0005-0000-0000-0000E9230000}"/>
    <cellStyle name="Normal 2 4 2 2 5 3" xfId="5775" xr:uid="{00000000-0005-0000-0000-0000EA230000}"/>
    <cellStyle name="Normal 2 4 2 2 5 4" xfId="14713" xr:uid="{00000000-0005-0000-0000-0000EB230000}"/>
    <cellStyle name="Normal 2 4 2 2 6" xfId="5776" xr:uid="{00000000-0005-0000-0000-0000EC230000}"/>
    <cellStyle name="Normal 2 4 2 2 6 2" xfId="5777" xr:uid="{00000000-0005-0000-0000-0000ED230000}"/>
    <cellStyle name="Normal 2 4 2 2 6 3" xfId="14714" xr:uid="{00000000-0005-0000-0000-0000EE230000}"/>
    <cellStyle name="Normal 2 4 2 2 7" xfId="5778" xr:uid="{00000000-0005-0000-0000-0000EF230000}"/>
    <cellStyle name="Normal 2 4 2 3" xfId="5779" xr:uid="{00000000-0005-0000-0000-0000F0230000}"/>
    <cellStyle name="Normal 2 4 2 3 2" xfId="5780" xr:uid="{00000000-0005-0000-0000-0000F1230000}"/>
    <cellStyle name="Normal 2 4 2 4" xfId="5781" xr:uid="{00000000-0005-0000-0000-0000F2230000}"/>
    <cellStyle name="Normal 2 4 2 4 2" xfId="5782" xr:uid="{00000000-0005-0000-0000-0000F3230000}"/>
    <cellStyle name="Normal 2 4 2 5" xfId="5783" xr:uid="{00000000-0005-0000-0000-0000F4230000}"/>
    <cellStyle name="Normal 2 4 2 5 2" xfId="5784" xr:uid="{00000000-0005-0000-0000-0000F5230000}"/>
    <cellStyle name="Normal 2 4 2 6" xfId="5785" xr:uid="{00000000-0005-0000-0000-0000F6230000}"/>
    <cellStyle name="Normal 2 4 2 6 2" xfId="5786" xr:uid="{00000000-0005-0000-0000-0000F7230000}"/>
    <cellStyle name="Normal 2 4 2 6 3" xfId="14715" xr:uid="{00000000-0005-0000-0000-0000F8230000}"/>
    <cellStyle name="Normal 2 4 2 7" xfId="5787" xr:uid="{00000000-0005-0000-0000-0000F9230000}"/>
    <cellStyle name="Normal 2 4 2 7 2" xfId="5788" xr:uid="{00000000-0005-0000-0000-0000FA230000}"/>
    <cellStyle name="Normal 2 4 2 7 3" xfId="14716" xr:uid="{00000000-0005-0000-0000-0000FB230000}"/>
    <cellStyle name="Normal 2 4 2 8" xfId="5789" xr:uid="{00000000-0005-0000-0000-0000FC230000}"/>
    <cellStyle name="Normal 2 4 2 9" xfId="14717" xr:uid="{00000000-0005-0000-0000-0000FD230000}"/>
    <cellStyle name="Normal 2 4 2_Avera Analyses - Black Hills CO" xfId="11325" xr:uid="{00000000-0005-0000-0000-0000FE230000}"/>
    <cellStyle name="Normal 2 4 3" xfId="5790" xr:uid="{00000000-0005-0000-0000-0000FF230000}"/>
    <cellStyle name="Normal 2 4 3 2" xfId="5791" xr:uid="{00000000-0005-0000-0000-000000240000}"/>
    <cellStyle name="Normal 2 4 3 2 2" xfId="5792" xr:uid="{00000000-0005-0000-0000-000001240000}"/>
    <cellStyle name="Normal 2 4 3 2 3" xfId="14718" xr:uid="{00000000-0005-0000-0000-000002240000}"/>
    <cellStyle name="Normal 2 4 3 3" xfId="5793" xr:uid="{00000000-0005-0000-0000-000003240000}"/>
    <cellStyle name="Normal 2 4 3 3 2" xfId="5794" xr:uid="{00000000-0005-0000-0000-000004240000}"/>
    <cellStyle name="Normal 2 4 3 4" xfId="5795" xr:uid="{00000000-0005-0000-0000-000005240000}"/>
    <cellStyle name="Normal 2 4 3 5" xfId="14719" xr:uid="{00000000-0005-0000-0000-000006240000}"/>
    <cellStyle name="Normal 2 4 4" xfId="5796" xr:uid="{00000000-0005-0000-0000-000007240000}"/>
    <cellStyle name="Normal 2 4 4 2" xfId="5797" xr:uid="{00000000-0005-0000-0000-000008240000}"/>
    <cellStyle name="Normal 2 4 4 2 2" xfId="5798" xr:uid="{00000000-0005-0000-0000-000009240000}"/>
    <cellStyle name="Normal 2 4 4 2 3" xfId="14720" xr:uid="{00000000-0005-0000-0000-00000A240000}"/>
    <cellStyle name="Normal 2 4 4 3" xfId="5799" xr:uid="{00000000-0005-0000-0000-00000B240000}"/>
    <cellStyle name="Normal 2 4 4 4" xfId="14721" xr:uid="{00000000-0005-0000-0000-00000C240000}"/>
    <cellStyle name="Normal 2 4 5" xfId="5800" xr:uid="{00000000-0005-0000-0000-00000D240000}"/>
    <cellStyle name="Normal 2 4 5 2" xfId="5801" xr:uid="{00000000-0005-0000-0000-00000E240000}"/>
    <cellStyle name="Normal 2 4 5 2 2" xfId="5802" xr:uid="{00000000-0005-0000-0000-00000F240000}"/>
    <cellStyle name="Normal 2 4 5 2 3" xfId="14722" xr:uid="{00000000-0005-0000-0000-000010240000}"/>
    <cellStyle name="Normal 2 4 5 3" xfId="5803" xr:uid="{00000000-0005-0000-0000-000011240000}"/>
    <cellStyle name="Normal 2 4 5 4" xfId="14723" xr:uid="{00000000-0005-0000-0000-000012240000}"/>
    <cellStyle name="Normal 2 4 6" xfId="5804" xr:uid="{00000000-0005-0000-0000-000013240000}"/>
    <cellStyle name="Normal 2 4 6 2" xfId="5805" xr:uid="{00000000-0005-0000-0000-000014240000}"/>
    <cellStyle name="Normal 2 4 6 2 2" xfId="5806" xr:uid="{00000000-0005-0000-0000-000015240000}"/>
    <cellStyle name="Normal 2 4 6 2 3" xfId="14724" xr:uid="{00000000-0005-0000-0000-000016240000}"/>
    <cellStyle name="Normal 2 4 6 3" xfId="5807" xr:uid="{00000000-0005-0000-0000-000017240000}"/>
    <cellStyle name="Normal 2 4 6 4" xfId="14725" xr:uid="{00000000-0005-0000-0000-000018240000}"/>
    <cellStyle name="Normal 2 4 7" xfId="5808" xr:uid="{00000000-0005-0000-0000-000019240000}"/>
    <cellStyle name="Normal 2 4 7 2" xfId="5809" xr:uid="{00000000-0005-0000-0000-00001A240000}"/>
    <cellStyle name="Normal 2 4 7 2 2" xfId="5810" xr:uid="{00000000-0005-0000-0000-00001B240000}"/>
    <cellStyle name="Normal 2 4 7 2 3" xfId="14726" xr:uid="{00000000-0005-0000-0000-00001C240000}"/>
    <cellStyle name="Normal 2 4 7 3" xfId="5811" xr:uid="{00000000-0005-0000-0000-00001D240000}"/>
    <cellStyle name="Normal 2 4 7 3 2" xfId="5812" xr:uid="{00000000-0005-0000-0000-00001E240000}"/>
    <cellStyle name="Normal 2 4 7 4" xfId="5813" xr:uid="{00000000-0005-0000-0000-00001F240000}"/>
    <cellStyle name="Normal 2 4 7 5" xfId="14727" xr:uid="{00000000-0005-0000-0000-000020240000}"/>
    <cellStyle name="Normal 2 4 8" xfId="5814" xr:uid="{00000000-0005-0000-0000-000021240000}"/>
    <cellStyle name="Normal 2 4 8 2" xfId="5815" xr:uid="{00000000-0005-0000-0000-000022240000}"/>
    <cellStyle name="Normal 2 4 8 3" xfId="14728" xr:uid="{00000000-0005-0000-0000-000023240000}"/>
    <cellStyle name="Normal 2 4 9" xfId="5816" xr:uid="{00000000-0005-0000-0000-000024240000}"/>
    <cellStyle name="Normal 2 4 9 2" xfId="5817" xr:uid="{00000000-0005-0000-0000-000025240000}"/>
    <cellStyle name="Normal 2 4 9 3" xfId="14729" xr:uid="{00000000-0005-0000-0000-000026240000}"/>
    <cellStyle name="Normal 2 4_Avera Analyses - Black Hills CO" xfId="11326" xr:uid="{00000000-0005-0000-0000-000027240000}"/>
    <cellStyle name="Normal 2 40" xfId="5818" xr:uid="{00000000-0005-0000-0000-000028240000}"/>
    <cellStyle name="Normal 2 40 2" xfId="5819" xr:uid="{00000000-0005-0000-0000-000029240000}"/>
    <cellStyle name="Normal 2 40 2 2" xfId="5820" xr:uid="{00000000-0005-0000-0000-00002A240000}"/>
    <cellStyle name="Normal 2 40 2 3" xfId="14730" xr:uid="{00000000-0005-0000-0000-00002B240000}"/>
    <cellStyle name="Normal 2 40 3" xfId="5821" xr:uid="{00000000-0005-0000-0000-00002C240000}"/>
    <cellStyle name="Normal 2 40 3 2" xfId="5822" xr:uid="{00000000-0005-0000-0000-00002D240000}"/>
    <cellStyle name="Normal 2 40 3 3" xfId="14731" xr:uid="{00000000-0005-0000-0000-00002E240000}"/>
    <cellStyle name="Normal 2 40 4" xfId="5823" xr:uid="{00000000-0005-0000-0000-00002F240000}"/>
    <cellStyle name="Normal 2 40 5" xfId="14732" xr:uid="{00000000-0005-0000-0000-000030240000}"/>
    <cellStyle name="Normal 2 41" xfId="5824" xr:uid="{00000000-0005-0000-0000-000031240000}"/>
    <cellStyle name="Normal 2 41 2" xfId="5825" xr:uid="{00000000-0005-0000-0000-000032240000}"/>
    <cellStyle name="Normal 2 41 2 2" xfId="5826" xr:uid="{00000000-0005-0000-0000-000033240000}"/>
    <cellStyle name="Normal 2 41 2 3" xfId="14733" xr:uid="{00000000-0005-0000-0000-000034240000}"/>
    <cellStyle name="Normal 2 41 3" xfId="5827" xr:uid="{00000000-0005-0000-0000-000035240000}"/>
    <cellStyle name="Normal 2 41 3 2" xfId="5828" xr:uid="{00000000-0005-0000-0000-000036240000}"/>
    <cellStyle name="Normal 2 41 3 3" xfId="14734" xr:uid="{00000000-0005-0000-0000-000037240000}"/>
    <cellStyle name="Normal 2 41 4" xfId="5829" xr:uid="{00000000-0005-0000-0000-000038240000}"/>
    <cellStyle name="Normal 2 41 5" xfId="14735" xr:uid="{00000000-0005-0000-0000-000039240000}"/>
    <cellStyle name="Normal 2 42" xfId="5830" xr:uid="{00000000-0005-0000-0000-00003A240000}"/>
    <cellStyle name="Normal 2 42 2" xfId="5831" xr:uid="{00000000-0005-0000-0000-00003B240000}"/>
    <cellStyle name="Normal 2 42 2 2" xfId="5832" xr:uid="{00000000-0005-0000-0000-00003C240000}"/>
    <cellStyle name="Normal 2 42 2 3" xfId="14736" xr:uid="{00000000-0005-0000-0000-00003D240000}"/>
    <cellStyle name="Normal 2 42 3" xfId="5833" xr:uid="{00000000-0005-0000-0000-00003E240000}"/>
    <cellStyle name="Normal 2 42 3 2" xfId="5834" xr:uid="{00000000-0005-0000-0000-00003F240000}"/>
    <cellStyle name="Normal 2 42 3 3" xfId="14737" xr:uid="{00000000-0005-0000-0000-000040240000}"/>
    <cellStyle name="Normal 2 42 4" xfId="5835" xr:uid="{00000000-0005-0000-0000-000041240000}"/>
    <cellStyle name="Normal 2 42 5" xfId="14738" xr:uid="{00000000-0005-0000-0000-000042240000}"/>
    <cellStyle name="Normal 2 43" xfId="5836" xr:uid="{00000000-0005-0000-0000-000043240000}"/>
    <cellStyle name="Normal 2 43 2" xfId="5837" xr:uid="{00000000-0005-0000-0000-000044240000}"/>
    <cellStyle name="Normal 2 43 2 2" xfId="5838" xr:uid="{00000000-0005-0000-0000-000045240000}"/>
    <cellStyle name="Normal 2 43 2 3" xfId="14739" xr:uid="{00000000-0005-0000-0000-000046240000}"/>
    <cellStyle name="Normal 2 43 3" xfId="5839" xr:uid="{00000000-0005-0000-0000-000047240000}"/>
    <cellStyle name="Normal 2 43 3 2" xfId="5840" xr:uid="{00000000-0005-0000-0000-000048240000}"/>
    <cellStyle name="Normal 2 43 3 3" xfId="14740" xr:uid="{00000000-0005-0000-0000-000049240000}"/>
    <cellStyle name="Normal 2 43 4" xfId="5841" xr:uid="{00000000-0005-0000-0000-00004A240000}"/>
    <cellStyle name="Normal 2 43 5" xfId="14741" xr:uid="{00000000-0005-0000-0000-00004B240000}"/>
    <cellStyle name="Normal 2 44" xfId="5842" xr:uid="{00000000-0005-0000-0000-00004C240000}"/>
    <cellStyle name="Normal 2 44 2" xfId="5843" xr:uid="{00000000-0005-0000-0000-00004D240000}"/>
    <cellStyle name="Normal 2 44 2 2" xfId="5844" xr:uid="{00000000-0005-0000-0000-00004E240000}"/>
    <cellStyle name="Normal 2 44 2 3" xfId="14742" xr:uid="{00000000-0005-0000-0000-00004F240000}"/>
    <cellStyle name="Normal 2 44 3" xfId="5845" xr:uid="{00000000-0005-0000-0000-000050240000}"/>
    <cellStyle name="Normal 2 44 3 2" xfId="5846" xr:uid="{00000000-0005-0000-0000-000051240000}"/>
    <cellStyle name="Normal 2 44 3 3" xfId="14743" xr:uid="{00000000-0005-0000-0000-000052240000}"/>
    <cellStyle name="Normal 2 44 4" xfId="5847" xr:uid="{00000000-0005-0000-0000-000053240000}"/>
    <cellStyle name="Normal 2 44 5" xfId="14744" xr:uid="{00000000-0005-0000-0000-000054240000}"/>
    <cellStyle name="Normal 2 45" xfId="5848" xr:uid="{00000000-0005-0000-0000-000055240000}"/>
    <cellStyle name="Normal 2 45 2" xfId="5849" xr:uid="{00000000-0005-0000-0000-000056240000}"/>
    <cellStyle name="Normal 2 45 2 2" xfId="5850" xr:uid="{00000000-0005-0000-0000-000057240000}"/>
    <cellStyle name="Normal 2 45 2 3" xfId="14745" xr:uid="{00000000-0005-0000-0000-000058240000}"/>
    <cellStyle name="Normal 2 45 3" xfId="5851" xr:uid="{00000000-0005-0000-0000-000059240000}"/>
    <cellStyle name="Normal 2 45 3 2" xfId="5852" xr:uid="{00000000-0005-0000-0000-00005A240000}"/>
    <cellStyle name="Normal 2 45 3 3" xfId="14746" xr:uid="{00000000-0005-0000-0000-00005B240000}"/>
    <cellStyle name="Normal 2 45 4" xfId="5853" xr:uid="{00000000-0005-0000-0000-00005C240000}"/>
    <cellStyle name="Normal 2 45 5" xfId="14747" xr:uid="{00000000-0005-0000-0000-00005D240000}"/>
    <cellStyle name="Normal 2 46" xfId="5854" xr:uid="{00000000-0005-0000-0000-00005E240000}"/>
    <cellStyle name="Normal 2 46 2" xfId="5855" xr:uid="{00000000-0005-0000-0000-00005F240000}"/>
    <cellStyle name="Normal 2 46 2 2" xfId="5856" xr:uid="{00000000-0005-0000-0000-000060240000}"/>
    <cellStyle name="Normal 2 46 2 3" xfId="14748" xr:uid="{00000000-0005-0000-0000-000061240000}"/>
    <cellStyle name="Normal 2 46 3" xfId="5857" xr:uid="{00000000-0005-0000-0000-000062240000}"/>
    <cellStyle name="Normal 2 46 3 2" xfId="5858" xr:uid="{00000000-0005-0000-0000-000063240000}"/>
    <cellStyle name="Normal 2 46 3 3" xfId="14749" xr:uid="{00000000-0005-0000-0000-000064240000}"/>
    <cellStyle name="Normal 2 46 4" xfId="5859" xr:uid="{00000000-0005-0000-0000-000065240000}"/>
    <cellStyle name="Normal 2 46 5" xfId="14750" xr:uid="{00000000-0005-0000-0000-000066240000}"/>
    <cellStyle name="Normal 2 47" xfId="5860" xr:uid="{00000000-0005-0000-0000-000067240000}"/>
    <cellStyle name="Normal 2 47 2" xfId="5861" xr:uid="{00000000-0005-0000-0000-000068240000}"/>
    <cellStyle name="Normal 2 47 2 2" xfId="5862" xr:uid="{00000000-0005-0000-0000-000069240000}"/>
    <cellStyle name="Normal 2 47 2 3" xfId="14751" xr:uid="{00000000-0005-0000-0000-00006A240000}"/>
    <cellStyle name="Normal 2 47 3" xfId="5863" xr:uid="{00000000-0005-0000-0000-00006B240000}"/>
    <cellStyle name="Normal 2 47 3 2" xfId="5864" xr:uid="{00000000-0005-0000-0000-00006C240000}"/>
    <cellStyle name="Normal 2 47 3 3" xfId="14752" xr:uid="{00000000-0005-0000-0000-00006D240000}"/>
    <cellStyle name="Normal 2 47 4" xfId="5865" xr:uid="{00000000-0005-0000-0000-00006E240000}"/>
    <cellStyle name="Normal 2 47 5" xfId="14753" xr:uid="{00000000-0005-0000-0000-00006F240000}"/>
    <cellStyle name="Normal 2 48" xfId="5866" xr:uid="{00000000-0005-0000-0000-000070240000}"/>
    <cellStyle name="Normal 2 48 2" xfId="5867" xr:uid="{00000000-0005-0000-0000-000071240000}"/>
    <cellStyle name="Normal 2 48 2 2" xfId="5868" xr:uid="{00000000-0005-0000-0000-000072240000}"/>
    <cellStyle name="Normal 2 48 2 3" xfId="14754" xr:uid="{00000000-0005-0000-0000-000073240000}"/>
    <cellStyle name="Normal 2 48 3" xfId="5869" xr:uid="{00000000-0005-0000-0000-000074240000}"/>
    <cellStyle name="Normal 2 48 3 2" xfId="5870" xr:uid="{00000000-0005-0000-0000-000075240000}"/>
    <cellStyle name="Normal 2 48 3 3" xfId="14755" xr:uid="{00000000-0005-0000-0000-000076240000}"/>
    <cellStyle name="Normal 2 48 4" xfId="5871" xr:uid="{00000000-0005-0000-0000-000077240000}"/>
    <cellStyle name="Normal 2 48 5" xfId="14756" xr:uid="{00000000-0005-0000-0000-000078240000}"/>
    <cellStyle name="Normal 2 49" xfId="5872" xr:uid="{00000000-0005-0000-0000-000079240000}"/>
    <cellStyle name="Normal 2 49 2" xfId="5873" xr:uid="{00000000-0005-0000-0000-00007A240000}"/>
    <cellStyle name="Normal 2 49 2 2" xfId="5874" xr:uid="{00000000-0005-0000-0000-00007B240000}"/>
    <cellStyle name="Normal 2 49 2 3" xfId="14757" xr:uid="{00000000-0005-0000-0000-00007C240000}"/>
    <cellStyle name="Normal 2 49 3" xfId="5875" xr:uid="{00000000-0005-0000-0000-00007D240000}"/>
    <cellStyle name="Normal 2 49 3 2" xfId="5876" xr:uid="{00000000-0005-0000-0000-00007E240000}"/>
    <cellStyle name="Normal 2 49 3 3" xfId="14758" xr:uid="{00000000-0005-0000-0000-00007F240000}"/>
    <cellStyle name="Normal 2 49 4" xfId="5877" xr:uid="{00000000-0005-0000-0000-000080240000}"/>
    <cellStyle name="Normal 2 49 5" xfId="14759" xr:uid="{00000000-0005-0000-0000-000081240000}"/>
    <cellStyle name="Normal 2 5" xfId="51" xr:uid="{00000000-0005-0000-0000-000082240000}"/>
    <cellStyle name="Normal 2 5 10" xfId="5878" xr:uid="{00000000-0005-0000-0000-000083240000}"/>
    <cellStyle name="Normal 2 5 11" xfId="14760" xr:uid="{00000000-0005-0000-0000-000084240000}"/>
    <cellStyle name="Normal 2 5 2" xfId="5879" xr:uid="{00000000-0005-0000-0000-000085240000}"/>
    <cellStyle name="Normal 2 5 2 2" xfId="5880" xr:uid="{00000000-0005-0000-0000-000086240000}"/>
    <cellStyle name="Normal 2 5 2 2 2" xfId="5881" xr:uid="{00000000-0005-0000-0000-000087240000}"/>
    <cellStyle name="Normal 2 5 2 2 2 2" xfId="5882" xr:uid="{00000000-0005-0000-0000-000088240000}"/>
    <cellStyle name="Normal 2 5 2 2 2 2 2" xfId="5883" xr:uid="{00000000-0005-0000-0000-000089240000}"/>
    <cellStyle name="Normal 2 5 2 2 2 2 3" xfId="14761" xr:uid="{00000000-0005-0000-0000-00008A240000}"/>
    <cellStyle name="Normal 2 5 2 2 2 3" xfId="5884" xr:uid="{00000000-0005-0000-0000-00008B240000}"/>
    <cellStyle name="Normal 2 5 2 2 2 4" xfId="14762" xr:uid="{00000000-0005-0000-0000-00008C240000}"/>
    <cellStyle name="Normal 2 5 2 2 3" xfId="5885" xr:uid="{00000000-0005-0000-0000-00008D240000}"/>
    <cellStyle name="Normal 2 5 2 2 3 2" xfId="5886" xr:uid="{00000000-0005-0000-0000-00008E240000}"/>
    <cellStyle name="Normal 2 5 2 2 3 2 2" xfId="5887" xr:uid="{00000000-0005-0000-0000-00008F240000}"/>
    <cellStyle name="Normal 2 5 2 2 3 2 3" xfId="14763" xr:uid="{00000000-0005-0000-0000-000090240000}"/>
    <cellStyle name="Normal 2 5 2 2 3 3" xfId="5888" xr:uid="{00000000-0005-0000-0000-000091240000}"/>
    <cellStyle name="Normal 2 5 2 2 3 4" xfId="14764" xr:uid="{00000000-0005-0000-0000-000092240000}"/>
    <cellStyle name="Normal 2 5 2 2 4" xfId="5889" xr:uid="{00000000-0005-0000-0000-000093240000}"/>
    <cellStyle name="Normal 2 5 2 2 4 2" xfId="5890" xr:uid="{00000000-0005-0000-0000-000094240000}"/>
    <cellStyle name="Normal 2 5 2 2 4 2 2" xfId="5891" xr:uid="{00000000-0005-0000-0000-000095240000}"/>
    <cellStyle name="Normal 2 5 2 2 4 2 3" xfId="14765" xr:uid="{00000000-0005-0000-0000-000096240000}"/>
    <cellStyle name="Normal 2 5 2 2 4 3" xfId="5892" xr:uid="{00000000-0005-0000-0000-000097240000}"/>
    <cellStyle name="Normal 2 5 2 2 4 4" xfId="14766" xr:uid="{00000000-0005-0000-0000-000098240000}"/>
    <cellStyle name="Normal 2 5 2 2 5" xfId="5893" xr:uid="{00000000-0005-0000-0000-000099240000}"/>
    <cellStyle name="Normal 2 5 2 2 5 2" xfId="5894" xr:uid="{00000000-0005-0000-0000-00009A240000}"/>
    <cellStyle name="Normal 2 5 2 2 5 2 2" xfId="5895" xr:uid="{00000000-0005-0000-0000-00009B240000}"/>
    <cellStyle name="Normal 2 5 2 2 5 2 3" xfId="14767" xr:uid="{00000000-0005-0000-0000-00009C240000}"/>
    <cellStyle name="Normal 2 5 2 2 5 3" xfId="5896" xr:uid="{00000000-0005-0000-0000-00009D240000}"/>
    <cellStyle name="Normal 2 5 2 2 5 4" xfId="14768" xr:uid="{00000000-0005-0000-0000-00009E240000}"/>
    <cellStyle name="Normal 2 5 2 2 6" xfId="5897" xr:uid="{00000000-0005-0000-0000-00009F240000}"/>
    <cellStyle name="Normal 2 5 2 3" xfId="5898" xr:uid="{00000000-0005-0000-0000-0000A0240000}"/>
    <cellStyle name="Normal 2 5 2 3 2" xfId="5899" xr:uid="{00000000-0005-0000-0000-0000A1240000}"/>
    <cellStyle name="Normal 2 5 2 4" xfId="5900" xr:uid="{00000000-0005-0000-0000-0000A2240000}"/>
    <cellStyle name="Normal 2 5 2 4 2" xfId="5901" xr:uid="{00000000-0005-0000-0000-0000A3240000}"/>
    <cellStyle name="Normal 2 5 2 5" xfId="5902" xr:uid="{00000000-0005-0000-0000-0000A4240000}"/>
    <cellStyle name="Normal 2 5 2 5 2" xfId="5903" xr:uid="{00000000-0005-0000-0000-0000A5240000}"/>
    <cellStyle name="Normal 2 5 2 6" xfId="5904" xr:uid="{00000000-0005-0000-0000-0000A6240000}"/>
    <cellStyle name="Normal 2 5 2 6 2" xfId="5905" xr:uid="{00000000-0005-0000-0000-0000A7240000}"/>
    <cellStyle name="Normal 2 5 2 6 3" xfId="14769" xr:uid="{00000000-0005-0000-0000-0000A8240000}"/>
    <cellStyle name="Normal 2 5 2 7" xfId="5906" xr:uid="{00000000-0005-0000-0000-0000A9240000}"/>
    <cellStyle name="Normal 2 5 2 7 2" xfId="5907" xr:uid="{00000000-0005-0000-0000-0000AA240000}"/>
    <cellStyle name="Normal 2 5 2 7 3" xfId="14770" xr:uid="{00000000-0005-0000-0000-0000AB240000}"/>
    <cellStyle name="Normal 2 5 2 8" xfId="5908" xr:uid="{00000000-0005-0000-0000-0000AC240000}"/>
    <cellStyle name="Normal 2 5 2 9" xfId="14771" xr:uid="{00000000-0005-0000-0000-0000AD240000}"/>
    <cellStyle name="Normal 2 5 3" xfId="5909" xr:uid="{00000000-0005-0000-0000-0000AE240000}"/>
    <cellStyle name="Normal 2 5 3 2" xfId="5910" xr:uid="{00000000-0005-0000-0000-0000AF240000}"/>
    <cellStyle name="Normal 2 5 3 2 2" xfId="5911" xr:uid="{00000000-0005-0000-0000-0000B0240000}"/>
    <cellStyle name="Normal 2 5 3 2 3" xfId="14772" xr:uid="{00000000-0005-0000-0000-0000B1240000}"/>
    <cellStyle name="Normal 2 5 3 3" xfId="5912" xr:uid="{00000000-0005-0000-0000-0000B2240000}"/>
    <cellStyle name="Normal 2 5 3 3 2" xfId="5913" xr:uid="{00000000-0005-0000-0000-0000B3240000}"/>
    <cellStyle name="Normal 2 5 3 4" xfId="5914" xr:uid="{00000000-0005-0000-0000-0000B4240000}"/>
    <cellStyle name="Normal 2 5 3 5" xfId="14773" xr:uid="{00000000-0005-0000-0000-0000B5240000}"/>
    <cellStyle name="Normal 2 5 4" xfId="5915" xr:uid="{00000000-0005-0000-0000-0000B6240000}"/>
    <cellStyle name="Normal 2 5 4 2" xfId="5916" xr:uid="{00000000-0005-0000-0000-0000B7240000}"/>
    <cellStyle name="Normal 2 5 4 2 2" xfId="5917" xr:uid="{00000000-0005-0000-0000-0000B8240000}"/>
    <cellStyle name="Normal 2 5 4 2 3" xfId="14774" xr:uid="{00000000-0005-0000-0000-0000B9240000}"/>
    <cellStyle name="Normal 2 5 4 3" xfId="5918" xr:uid="{00000000-0005-0000-0000-0000BA240000}"/>
    <cellStyle name="Normal 2 5 4 4" xfId="14775" xr:uid="{00000000-0005-0000-0000-0000BB240000}"/>
    <cellStyle name="Normal 2 5 5" xfId="5919" xr:uid="{00000000-0005-0000-0000-0000BC240000}"/>
    <cellStyle name="Normal 2 5 5 2" xfId="5920" xr:uid="{00000000-0005-0000-0000-0000BD240000}"/>
    <cellStyle name="Normal 2 5 5 2 2" xfId="5921" xr:uid="{00000000-0005-0000-0000-0000BE240000}"/>
    <cellStyle name="Normal 2 5 5 2 3" xfId="14776" xr:uid="{00000000-0005-0000-0000-0000BF240000}"/>
    <cellStyle name="Normal 2 5 5 3" xfId="5922" xr:uid="{00000000-0005-0000-0000-0000C0240000}"/>
    <cellStyle name="Normal 2 5 5 4" xfId="14777" xr:uid="{00000000-0005-0000-0000-0000C1240000}"/>
    <cellStyle name="Normal 2 5 6" xfId="5923" xr:uid="{00000000-0005-0000-0000-0000C2240000}"/>
    <cellStyle name="Normal 2 5 6 2" xfId="5924" xr:uid="{00000000-0005-0000-0000-0000C3240000}"/>
    <cellStyle name="Normal 2 5 6 2 2" xfId="5925" xr:uid="{00000000-0005-0000-0000-0000C4240000}"/>
    <cellStyle name="Normal 2 5 6 2 3" xfId="14778" xr:uid="{00000000-0005-0000-0000-0000C5240000}"/>
    <cellStyle name="Normal 2 5 6 3" xfId="5926" xr:uid="{00000000-0005-0000-0000-0000C6240000}"/>
    <cellStyle name="Normal 2 5 6 4" xfId="14779" xr:uid="{00000000-0005-0000-0000-0000C7240000}"/>
    <cellStyle name="Normal 2 5 7" xfId="5927" xr:uid="{00000000-0005-0000-0000-0000C8240000}"/>
    <cellStyle name="Normal 2 5 7 2" xfId="5928" xr:uid="{00000000-0005-0000-0000-0000C9240000}"/>
    <cellStyle name="Normal 2 5 7 2 2" xfId="5929" xr:uid="{00000000-0005-0000-0000-0000CA240000}"/>
    <cellStyle name="Normal 2 5 7 2 3" xfId="14780" xr:uid="{00000000-0005-0000-0000-0000CB240000}"/>
    <cellStyle name="Normal 2 5 7 3" xfId="5930" xr:uid="{00000000-0005-0000-0000-0000CC240000}"/>
    <cellStyle name="Normal 2 5 7 3 2" xfId="5931" xr:uid="{00000000-0005-0000-0000-0000CD240000}"/>
    <cellStyle name="Normal 2 5 7 4" xfId="5932" xr:uid="{00000000-0005-0000-0000-0000CE240000}"/>
    <cellStyle name="Normal 2 5 7 5" xfId="14781" xr:uid="{00000000-0005-0000-0000-0000CF240000}"/>
    <cellStyle name="Normal 2 5 8" xfId="5933" xr:uid="{00000000-0005-0000-0000-0000D0240000}"/>
    <cellStyle name="Normal 2 5 8 2" xfId="5934" xr:uid="{00000000-0005-0000-0000-0000D1240000}"/>
    <cellStyle name="Normal 2 5 8 3" xfId="14782" xr:uid="{00000000-0005-0000-0000-0000D2240000}"/>
    <cellStyle name="Normal 2 5 9" xfId="5935" xr:uid="{00000000-0005-0000-0000-0000D3240000}"/>
    <cellStyle name="Normal 2 5 9 2" xfId="5936" xr:uid="{00000000-0005-0000-0000-0000D4240000}"/>
    <cellStyle name="Normal 2 5 9 3" xfId="14783" xr:uid="{00000000-0005-0000-0000-0000D5240000}"/>
    <cellStyle name="Normal 2 5_Avera Analyses - Black Hills CO" xfId="11327" xr:uid="{00000000-0005-0000-0000-0000D6240000}"/>
    <cellStyle name="Normal 2 50" xfId="5937" xr:uid="{00000000-0005-0000-0000-0000D7240000}"/>
    <cellStyle name="Normal 2 50 2" xfId="5938" xr:uid="{00000000-0005-0000-0000-0000D8240000}"/>
    <cellStyle name="Normal 2 50 2 2" xfId="5939" xr:uid="{00000000-0005-0000-0000-0000D9240000}"/>
    <cellStyle name="Normal 2 50 2 3" xfId="14784" xr:uid="{00000000-0005-0000-0000-0000DA240000}"/>
    <cellStyle name="Normal 2 50 3" xfId="5940" xr:uid="{00000000-0005-0000-0000-0000DB240000}"/>
    <cellStyle name="Normal 2 50 3 2" xfId="5941" xr:uid="{00000000-0005-0000-0000-0000DC240000}"/>
    <cellStyle name="Normal 2 50 3 3" xfId="14785" xr:uid="{00000000-0005-0000-0000-0000DD240000}"/>
    <cellStyle name="Normal 2 50 4" xfId="5942" xr:uid="{00000000-0005-0000-0000-0000DE240000}"/>
    <cellStyle name="Normal 2 50 5" xfId="14786" xr:uid="{00000000-0005-0000-0000-0000DF240000}"/>
    <cellStyle name="Normal 2 51" xfId="5943" xr:uid="{00000000-0005-0000-0000-0000E0240000}"/>
    <cellStyle name="Normal 2 51 2" xfId="5944" xr:uid="{00000000-0005-0000-0000-0000E1240000}"/>
    <cellStyle name="Normal 2 51 2 2" xfId="5945" xr:uid="{00000000-0005-0000-0000-0000E2240000}"/>
    <cellStyle name="Normal 2 51 2 3" xfId="14787" xr:uid="{00000000-0005-0000-0000-0000E3240000}"/>
    <cellStyle name="Normal 2 51 3" xfId="5946" xr:uid="{00000000-0005-0000-0000-0000E4240000}"/>
    <cellStyle name="Normal 2 51 3 2" xfId="5947" xr:uid="{00000000-0005-0000-0000-0000E5240000}"/>
    <cellStyle name="Normal 2 51 3 3" xfId="14788" xr:uid="{00000000-0005-0000-0000-0000E6240000}"/>
    <cellStyle name="Normal 2 51 4" xfId="5948" xr:uid="{00000000-0005-0000-0000-0000E7240000}"/>
    <cellStyle name="Normal 2 51 5" xfId="14789" xr:uid="{00000000-0005-0000-0000-0000E8240000}"/>
    <cellStyle name="Normal 2 52" xfId="5949" xr:uid="{00000000-0005-0000-0000-0000E9240000}"/>
    <cellStyle name="Normal 2 52 2" xfId="5950" xr:uid="{00000000-0005-0000-0000-0000EA240000}"/>
    <cellStyle name="Normal 2 52 2 2" xfId="5951" xr:uid="{00000000-0005-0000-0000-0000EB240000}"/>
    <cellStyle name="Normal 2 52 2 3" xfId="14790" xr:uid="{00000000-0005-0000-0000-0000EC240000}"/>
    <cellStyle name="Normal 2 52 3" xfId="5952" xr:uid="{00000000-0005-0000-0000-0000ED240000}"/>
    <cellStyle name="Normal 2 52 3 2" xfId="5953" xr:uid="{00000000-0005-0000-0000-0000EE240000}"/>
    <cellStyle name="Normal 2 52 3 3" xfId="14791" xr:uid="{00000000-0005-0000-0000-0000EF240000}"/>
    <cellStyle name="Normal 2 52 4" xfId="5954" xr:uid="{00000000-0005-0000-0000-0000F0240000}"/>
    <cellStyle name="Normal 2 52 5" xfId="14792" xr:uid="{00000000-0005-0000-0000-0000F1240000}"/>
    <cellStyle name="Normal 2 53" xfId="5955" xr:uid="{00000000-0005-0000-0000-0000F2240000}"/>
    <cellStyle name="Normal 2 53 2" xfId="5956" xr:uid="{00000000-0005-0000-0000-0000F3240000}"/>
    <cellStyle name="Normal 2 53 2 2" xfId="5957" xr:uid="{00000000-0005-0000-0000-0000F4240000}"/>
    <cellStyle name="Normal 2 53 2 3" xfId="14793" xr:uid="{00000000-0005-0000-0000-0000F5240000}"/>
    <cellStyle name="Normal 2 53 3" xfId="5958" xr:uid="{00000000-0005-0000-0000-0000F6240000}"/>
    <cellStyle name="Normal 2 53 3 2" xfId="5959" xr:uid="{00000000-0005-0000-0000-0000F7240000}"/>
    <cellStyle name="Normal 2 53 3 3" xfId="14794" xr:uid="{00000000-0005-0000-0000-0000F8240000}"/>
    <cellStyle name="Normal 2 53 4" xfId="5960" xr:uid="{00000000-0005-0000-0000-0000F9240000}"/>
    <cellStyle name="Normal 2 53 5" xfId="14795" xr:uid="{00000000-0005-0000-0000-0000FA240000}"/>
    <cellStyle name="Normal 2 54" xfId="5961" xr:uid="{00000000-0005-0000-0000-0000FB240000}"/>
    <cellStyle name="Normal 2 54 2" xfId="5962" xr:uid="{00000000-0005-0000-0000-0000FC240000}"/>
    <cellStyle name="Normal 2 54 2 2" xfId="5963" xr:uid="{00000000-0005-0000-0000-0000FD240000}"/>
    <cellStyle name="Normal 2 54 2 3" xfId="14796" xr:uid="{00000000-0005-0000-0000-0000FE240000}"/>
    <cellStyle name="Normal 2 54 3" xfId="5964" xr:uid="{00000000-0005-0000-0000-0000FF240000}"/>
    <cellStyle name="Normal 2 54 3 2" xfId="5965" xr:uid="{00000000-0005-0000-0000-000000250000}"/>
    <cellStyle name="Normal 2 54 3 3" xfId="14797" xr:uid="{00000000-0005-0000-0000-000001250000}"/>
    <cellStyle name="Normal 2 54 4" xfId="5966" xr:uid="{00000000-0005-0000-0000-000002250000}"/>
    <cellStyle name="Normal 2 54 5" xfId="14798" xr:uid="{00000000-0005-0000-0000-000003250000}"/>
    <cellStyle name="Normal 2 55" xfId="5967" xr:uid="{00000000-0005-0000-0000-000004250000}"/>
    <cellStyle name="Normal 2 55 2" xfId="5968" xr:uid="{00000000-0005-0000-0000-000005250000}"/>
    <cellStyle name="Normal 2 55 2 2" xfId="5969" xr:uid="{00000000-0005-0000-0000-000006250000}"/>
    <cellStyle name="Normal 2 55 2 3" xfId="14799" xr:uid="{00000000-0005-0000-0000-000007250000}"/>
    <cellStyle name="Normal 2 55 3" xfId="5970" xr:uid="{00000000-0005-0000-0000-000008250000}"/>
    <cellStyle name="Normal 2 55 3 2" xfId="5971" xr:uid="{00000000-0005-0000-0000-000009250000}"/>
    <cellStyle name="Normal 2 55 3 3" xfId="14800" xr:uid="{00000000-0005-0000-0000-00000A250000}"/>
    <cellStyle name="Normal 2 55 4" xfId="5972" xr:uid="{00000000-0005-0000-0000-00000B250000}"/>
    <cellStyle name="Normal 2 55 5" xfId="14801" xr:uid="{00000000-0005-0000-0000-00000C250000}"/>
    <cellStyle name="Normal 2 56" xfId="5973" xr:uid="{00000000-0005-0000-0000-00000D250000}"/>
    <cellStyle name="Normal 2 56 2" xfId="5974" xr:uid="{00000000-0005-0000-0000-00000E250000}"/>
    <cellStyle name="Normal 2 56 2 2" xfId="5975" xr:uid="{00000000-0005-0000-0000-00000F250000}"/>
    <cellStyle name="Normal 2 56 2 3" xfId="14802" xr:uid="{00000000-0005-0000-0000-000010250000}"/>
    <cellStyle name="Normal 2 56 3" xfId="5976" xr:uid="{00000000-0005-0000-0000-000011250000}"/>
    <cellStyle name="Normal 2 56 3 2" xfId="5977" xr:uid="{00000000-0005-0000-0000-000012250000}"/>
    <cellStyle name="Normal 2 56 3 3" xfId="14803" xr:uid="{00000000-0005-0000-0000-000013250000}"/>
    <cellStyle name="Normal 2 56 4" xfId="5978" xr:uid="{00000000-0005-0000-0000-000014250000}"/>
    <cellStyle name="Normal 2 56 5" xfId="14804" xr:uid="{00000000-0005-0000-0000-000015250000}"/>
    <cellStyle name="Normal 2 57" xfId="5979" xr:uid="{00000000-0005-0000-0000-000016250000}"/>
    <cellStyle name="Normal 2 57 2" xfId="5980" xr:uid="{00000000-0005-0000-0000-000017250000}"/>
    <cellStyle name="Normal 2 57 2 2" xfId="5981" xr:uid="{00000000-0005-0000-0000-000018250000}"/>
    <cellStyle name="Normal 2 57 2 3" xfId="14805" xr:uid="{00000000-0005-0000-0000-000019250000}"/>
    <cellStyle name="Normal 2 57 3" xfId="5982" xr:uid="{00000000-0005-0000-0000-00001A250000}"/>
    <cellStyle name="Normal 2 57 3 2" xfId="5983" xr:uid="{00000000-0005-0000-0000-00001B250000}"/>
    <cellStyle name="Normal 2 57 3 3" xfId="14806" xr:uid="{00000000-0005-0000-0000-00001C250000}"/>
    <cellStyle name="Normal 2 57 4" xfId="5984" xr:uid="{00000000-0005-0000-0000-00001D250000}"/>
    <cellStyle name="Normal 2 57 5" xfId="14807" xr:uid="{00000000-0005-0000-0000-00001E250000}"/>
    <cellStyle name="Normal 2 58" xfId="5985" xr:uid="{00000000-0005-0000-0000-00001F250000}"/>
    <cellStyle name="Normal 2 58 2" xfId="5986" xr:uid="{00000000-0005-0000-0000-000020250000}"/>
    <cellStyle name="Normal 2 58 2 2" xfId="5987" xr:uid="{00000000-0005-0000-0000-000021250000}"/>
    <cellStyle name="Normal 2 58 2 3" xfId="14808" xr:uid="{00000000-0005-0000-0000-000022250000}"/>
    <cellStyle name="Normal 2 58 3" xfId="5988" xr:uid="{00000000-0005-0000-0000-000023250000}"/>
    <cellStyle name="Normal 2 58 3 2" xfId="5989" xr:uid="{00000000-0005-0000-0000-000024250000}"/>
    <cellStyle name="Normal 2 58 3 3" xfId="14809" xr:uid="{00000000-0005-0000-0000-000025250000}"/>
    <cellStyle name="Normal 2 58 4" xfId="5990" xr:uid="{00000000-0005-0000-0000-000026250000}"/>
    <cellStyle name="Normal 2 58 5" xfId="14810" xr:uid="{00000000-0005-0000-0000-000027250000}"/>
    <cellStyle name="Normal 2 59" xfId="5991" xr:uid="{00000000-0005-0000-0000-000028250000}"/>
    <cellStyle name="Normal 2 59 2" xfId="5992" xr:uid="{00000000-0005-0000-0000-000029250000}"/>
    <cellStyle name="Normal 2 59 2 2" xfId="5993" xr:uid="{00000000-0005-0000-0000-00002A250000}"/>
    <cellStyle name="Normal 2 59 2 3" xfId="14811" xr:uid="{00000000-0005-0000-0000-00002B250000}"/>
    <cellStyle name="Normal 2 59 3" xfId="5994" xr:uid="{00000000-0005-0000-0000-00002C250000}"/>
    <cellStyle name="Normal 2 59 3 2" xfId="5995" xr:uid="{00000000-0005-0000-0000-00002D250000}"/>
    <cellStyle name="Normal 2 59 3 3" xfId="14812" xr:uid="{00000000-0005-0000-0000-00002E250000}"/>
    <cellStyle name="Normal 2 59 4" xfId="5996" xr:uid="{00000000-0005-0000-0000-00002F250000}"/>
    <cellStyle name="Normal 2 59 5" xfId="14813" xr:uid="{00000000-0005-0000-0000-000030250000}"/>
    <cellStyle name="Normal 2 6" xfId="5997" xr:uid="{00000000-0005-0000-0000-000031250000}"/>
    <cellStyle name="Normal 2 6 2" xfId="5998" xr:uid="{00000000-0005-0000-0000-000032250000}"/>
    <cellStyle name="Normal 2 6 2 2" xfId="5999" xr:uid="{00000000-0005-0000-0000-000033250000}"/>
    <cellStyle name="Normal 2 6 2 2 2" xfId="6000" xr:uid="{00000000-0005-0000-0000-000034250000}"/>
    <cellStyle name="Normal 2 6 2 2 3" xfId="14814" xr:uid="{00000000-0005-0000-0000-000035250000}"/>
    <cellStyle name="Normal 2 6 2 3" xfId="6001" xr:uid="{00000000-0005-0000-0000-000036250000}"/>
    <cellStyle name="Normal 2 6 3" xfId="6002" xr:uid="{00000000-0005-0000-0000-000037250000}"/>
    <cellStyle name="Normal 2 6 3 2" xfId="6003" xr:uid="{00000000-0005-0000-0000-000038250000}"/>
    <cellStyle name="Normal 2 6 3 2 2" xfId="6004" xr:uid="{00000000-0005-0000-0000-000039250000}"/>
    <cellStyle name="Normal 2 6 3 3" xfId="6005" xr:uid="{00000000-0005-0000-0000-00003A250000}"/>
    <cellStyle name="Normal 2 6 4" xfId="6006" xr:uid="{00000000-0005-0000-0000-00003B250000}"/>
    <cellStyle name="Normal 2 6 4 2" xfId="6007" xr:uid="{00000000-0005-0000-0000-00003C250000}"/>
    <cellStyle name="Normal 2 6 4 3" xfId="14815" xr:uid="{00000000-0005-0000-0000-00003D250000}"/>
    <cellStyle name="Normal 2 6 5" xfId="6008" xr:uid="{00000000-0005-0000-0000-00003E250000}"/>
    <cellStyle name="Normal 2 6 5 2" xfId="6009" xr:uid="{00000000-0005-0000-0000-00003F250000}"/>
    <cellStyle name="Normal 2 6 5 3" xfId="14816" xr:uid="{00000000-0005-0000-0000-000040250000}"/>
    <cellStyle name="Normal 2 6 6" xfId="6010" xr:uid="{00000000-0005-0000-0000-000041250000}"/>
    <cellStyle name="Normal 2 6 6 2" xfId="6011" xr:uid="{00000000-0005-0000-0000-000042250000}"/>
    <cellStyle name="Normal 2 6 6 3" xfId="14817" xr:uid="{00000000-0005-0000-0000-000043250000}"/>
    <cellStyle name="Normal 2 6 7" xfId="6012" xr:uid="{00000000-0005-0000-0000-000044250000}"/>
    <cellStyle name="Normal 2 6 7 2" xfId="6013" xr:uid="{00000000-0005-0000-0000-000045250000}"/>
    <cellStyle name="Normal 2 6 7 3" xfId="14818" xr:uid="{00000000-0005-0000-0000-000046250000}"/>
    <cellStyle name="Normal 2 6 8" xfId="6014" xr:uid="{00000000-0005-0000-0000-000047250000}"/>
    <cellStyle name="Normal 2 6 9" xfId="14819" xr:uid="{00000000-0005-0000-0000-000048250000}"/>
    <cellStyle name="Normal 2 60" xfId="6015" xr:uid="{00000000-0005-0000-0000-000049250000}"/>
    <cellStyle name="Normal 2 60 2" xfId="6016" xr:uid="{00000000-0005-0000-0000-00004A250000}"/>
    <cellStyle name="Normal 2 60 2 2" xfId="6017" xr:uid="{00000000-0005-0000-0000-00004B250000}"/>
    <cellStyle name="Normal 2 60 2 3" xfId="14820" xr:uid="{00000000-0005-0000-0000-00004C250000}"/>
    <cellStyle name="Normal 2 60 3" xfId="6018" xr:uid="{00000000-0005-0000-0000-00004D250000}"/>
    <cellStyle name="Normal 2 60 3 2" xfId="6019" xr:uid="{00000000-0005-0000-0000-00004E250000}"/>
    <cellStyle name="Normal 2 60 3 3" xfId="14821" xr:uid="{00000000-0005-0000-0000-00004F250000}"/>
    <cellStyle name="Normal 2 60 4" xfId="6020" xr:uid="{00000000-0005-0000-0000-000050250000}"/>
    <cellStyle name="Normal 2 60 5" xfId="14822" xr:uid="{00000000-0005-0000-0000-000051250000}"/>
    <cellStyle name="Normal 2 61" xfId="6021" xr:uid="{00000000-0005-0000-0000-000052250000}"/>
    <cellStyle name="Normal 2 61 2" xfId="6022" xr:uid="{00000000-0005-0000-0000-000053250000}"/>
    <cellStyle name="Normal 2 61 2 2" xfId="6023" xr:uid="{00000000-0005-0000-0000-000054250000}"/>
    <cellStyle name="Normal 2 61 2 3" xfId="14823" xr:uid="{00000000-0005-0000-0000-000055250000}"/>
    <cellStyle name="Normal 2 61 3" xfId="6024" xr:uid="{00000000-0005-0000-0000-000056250000}"/>
    <cellStyle name="Normal 2 61 3 2" xfId="6025" xr:uid="{00000000-0005-0000-0000-000057250000}"/>
    <cellStyle name="Normal 2 61 3 3" xfId="14824" xr:uid="{00000000-0005-0000-0000-000058250000}"/>
    <cellStyle name="Normal 2 61 4" xfId="6026" xr:uid="{00000000-0005-0000-0000-000059250000}"/>
    <cellStyle name="Normal 2 61 5" xfId="14825" xr:uid="{00000000-0005-0000-0000-00005A250000}"/>
    <cellStyle name="Normal 2 62" xfId="6027" xr:uid="{00000000-0005-0000-0000-00005B250000}"/>
    <cellStyle name="Normal 2 62 2" xfId="6028" xr:uid="{00000000-0005-0000-0000-00005C250000}"/>
    <cellStyle name="Normal 2 62 2 2" xfId="6029" xr:uid="{00000000-0005-0000-0000-00005D250000}"/>
    <cellStyle name="Normal 2 62 2 3" xfId="14826" xr:uid="{00000000-0005-0000-0000-00005E250000}"/>
    <cellStyle name="Normal 2 62 3" xfId="6030" xr:uid="{00000000-0005-0000-0000-00005F250000}"/>
    <cellStyle name="Normal 2 62 3 2" xfId="6031" xr:uid="{00000000-0005-0000-0000-000060250000}"/>
    <cellStyle name="Normal 2 62 3 3" xfId="14827" xr:uid="{00000000-0005-0000-0000-000061250000}"/>
    <cellStyle name="Normal 2 62 4" xfId="6032" xr:uid="{00000000-0005-0000-0000-000062250000}"/>
    <cellStyle name="Normal 2 62 5" xfId="14828" xr:uid="{00000000-0005-0000-0000-000063250000}"/>
    <cellStyle name="Normal 2 63" xfId="6033" xr:uid="{00000000-0005-0000-0000-000064250000}"/>
    <cellStyle name="Normal 2 63 2" xfId="6034" xr:uid="{00000000-0005-0000-0000-000065250000}"/>
    <cellStyle name="Normal 2 63 2 2" xfId="6035" xr:uid="{00000000-0005-0000-0000-000066250000}"/>
    <cellStyle name="Normal 2 63 2 3" xfId="14829" xr:uid="{00000000-0005-0000-0000-000067250000}"/>
    <cellStyle name="Normal 2 63 3" xfId="6036" xr:uid="{00000000-0005-0000-0000-000068250000}"/>
    <cellStyle name="Normal 2 63 3 2" xfId="6037" xr:uid="{00000000-0005-0000-0000-000069250000}"/>
    <cellStyle name="Normal 2 63 3 3" xfId="14830" xr:uid="{00000000-0005-0000-0000-00006A250000}"/>
    <cellStyle name="Normal 2 63 4" xfId="6038" xr:uid="{00000000-0005-0000-0000-00006B250000}"/>
    <cellStyle name="Normal 2 63 5" xfId="14831" xr:uid="{00000000-0005-0000-0000-00006C250000}"/>
    <cellStyle name="Normal 2 64" xfId="6039" xr:uid="{00000000-0005-0000-0000-00006D250000}"/>
    <cellStyle name="Normal 2 64 2" xfId="6040" xr:uid="{00000000-0005-0000-0000-00006E250000}"/>
    <cellStyle name="Normal 2 64 2 2" xfId="6041" xr:uid="{00000000-0005-0000-0000-00006F250000}"/>
    <cellStyle name="Normal 2 64 2 3" xfId="14832" xr:uid="{00000000-0005-0000-0000-000070250000}"/>
    <cellStyle name="Normal 2 64 3" xfId="6042" xr:uid="{00000000-0005-0000-0000-000071250000}"/>
    <cellStyle name="Normal 2 64 3 2" xfId="6043" xr:uid="{00000000-0005-0000-0000-000072250000}"/>
    <cellStyle name="Normal 2 64 3 3" xfId="14833" xr:uid="{00000000-0005-0000-0000-000073250000}"/>
    <cellStyle name="Normal 2 64 4" xfId="6044" xr:uid="{00000000-0005-0000-0000-000074250000}"/>
    <cellStyle name="Normal 2 64 5" xfId="14834" xr:uid="{00000000-0005-0000-0000-000075250000}"/>
    <cellStyle name="Normal 2 65" xfId="6045" xr:uid="{00000000-0005-0000-0000-000076250000}"/>
    <cellStyle name="Normal 2 65 2" xfId="6046" xr:uid="{00000000-0005-0000-0000-000077250000}"/>
    <cellStyle name="Normal 2 65 3" xfId="14835" xr:uid="{00000000-0005-0000-0000-000078250000}"/>
    <cellStyle name="Normal 2 66" xfId="6047" xr:uid="{00000000-0005-0000-0000-000079250000}"/>
    <cellStyle name="Normal 2 66 2" xfId="6048" xr:uid="{00000000-0005-0000-0000-00007A250000}"/>
    <cellStyle name="Normal 2 66 3" xfId="14836" xr:uid="{00000000-0005-0000-0000-00007B250000}"/>
    <cellStyle name="Normal 2 67" xfId="6049" xr:uid="{00000000-0005-0000-0000-00007C250000}"/>
    <cellStyle name="Normal 2 67 2" xfId="6050" xr:uid="{00000000-0005-0000-0000-00007D250000}"/>
    <cellStyle name="Normal 2 67 3" xfId="14837" xr:uid="{00000000-0005-0000-0000-00007E250000}"/>
    <cellStyle name="Normal 2 68" xfId="6051" xr:uid="{00000000-0005-0000-0000-00007F250000}"/>
    <cellStyle name="Normal 2 68 2" xfId="6052" xr:uid="{00000000-0005-0000-0000-000080250000}"/>
    <cellStyle name="Normal 2 68 3" xfId="14838" xr:uid="{00000000-0005-0000-0000-000081250000}"/>
    <cellStyle name="Normal 2 69" xfId="6053" xr:uid="{00000000-0005-0000-0000-000082250000}"/>
    <cellStyle name="Normal 2 69 2" xfId="6054" xr:uid="{00000000-0005-0000-0000-000083250000}"/>
    <cellStyle name="Normal 2 69 3" xfId="14839" xr:uid="{00000000-0005-0000-0000-000084250000}"/>
    <cellStyle name="Normal 2 7" xfId="6055" xr:uid="{00000000-0005-0000-0000-000085250000}"/>
    <cellStyle name="Normal 2 7 10" xfId="6056" xr:uid="{00000000-0005-0000-0000-000086250000}"/>
    <cellStyle name="Normal 2 7 10 2" xfId="6057" xr:uid="{00000000-0005-0000-0000-000087250000}"/>
    <cellStyle name="Normal 2 7 10 3" xfId="14840" xr:uid="{00000000-0005-0000-0000-000088250000}"/>
    <cellStyle name="Normal 2 7 11" xfId="6058" xr:uid="{00000000-0005-0000-0000-000089250000}"/>
    <cellStyle name="Normal 2 7 12" xfId="14841" xr:uid="{00000000-0005-0000-0000-00008A250000}"/>
    <cellStyle name="Normal 2 7 2" xfId="6059" xr:uid="{00000000-0005-0000-0000-00008B250000}"/>
    <cellStyle name="Normal 2 7 2 2" xfId="6060" xr:uid="{00000000-0005-0000-0000-00008C250000}"/>
    <cellStyle name="Normal 2 7 2 2 2" xfId="6061" xr:uid="{00000000-0005-0000-0000-00008D250000}"/>
    <cellStyle name="Normal 2 7 2 3" xfId="6062" xr:uid="{00000000-0005-0000-0000-00008E250000}"/>
    <cellStyle name="Normal 2 7 3" xfId="6063" xr:uid="{00000000-0005-0000-0000-00008F250000}"/>
    <cellStyle name="Normal 2 7 3 2" xfId="6064" xr:uid="{00000000-0005-0000-0000-000090250000}"/>
    <cellStyle name="Normal 2 7 3 2 2" xfId="6065" xr:uid="{00000000-0005-0000-0000-000091250000}"/>
    <cellStyle name="Normal 2 7 3 3" xfId="6066" xr:uid="{00000000-0005-0000-0000-000092250000}"/>
    <cellStyle name="Normal 2 7 4" xfId="6067" xr:uid="{00000000-0005-0000-0000-000093250000}"/>
    <cellStyle name="Normal 2 7 4 2" xfId="6068" xr:uid="{00000000-0005-0000-0000-000094250000}"/>
    <cellStyle name="Normal 2 7 4 2 2" xfId="6069" xr:uid="{00000000-0005-0000-0000-000095250000}"/>
    <cellStyle name="Normal 2 7 4 3" xfId="6070" xr:uid="{00000000-0005-0000-0000-000096250000}"/>
    <cellStyle name="Normal 2 7 4 4" xfId="14842" xr:uid="{00000000-0005-0000-0000-000097250000}"/>
    <cellStyle name="Normal 2 7 5" xfId="6071" xr:uid="{00000000-0005-0000-0000-000098250000}"/>
    <cellStyle name="Normal 2 7 5 2" xfId="6072" xr:uid="{00000000-0005-0000-0000-000099250000}"/>
    <cellStyle name="Normal 2 7 6" xfId="6073" xr:uid="{00000000-0005-0000-0000-00009A250000}"/>
    <cellStyle name="Normal 2 7 6 2" xfId="6074" xr:uid="{00000000-0005-0000-0000-00009B250000}"/>
    <cellStyle name="Normal 2 7 7" xfId="6075" xr:uid="{00000000-0005-0000-0000-00009C250000}"/>
    <cellStyle name="Normal 2 7 7 2" xfId="6076" xr:uid="{00000000-0005-0000-0000-00009D250000}"/>
    <cellStyle name="Normal 2 7 8" xfId="6077" xr:uid="{00000000-0005-0000-0000-00009E250000}"/>
    <cellStyle name="Normal 2 7 8 2" xfId="6078" xr:uid="{00000000-0005-0000-0000-00009F250000}"/>
    <cellStyle name="Normal 2 7 9" xfId="6079" xr:uid="{00000000-0005-0000-0000-0000A0250000}"/>
    <cellStyle name="Normal 2 7 9 2" xfId="6080" xr:uid="{00000000-0005-0000-0000-0000A1250000}"/>
    <cellStyle name="Normal 2 70" xfId="6081" xr:uid="{00000000-0005-0000-0000-0000A2250000}"/>
    <cellStyle name="Normal 2 70 2" xfId="6082" xr:uid="{00000000-0005-0000-0000-0000A3250000}"/>
    <cellStyle name="Normal 2 70 3" xfId="14843" xr:uid="{00000000-0005-0000-0000-0000A4250000}"/>
    <cellStyle name="Normal 2 71" xfId="6083" xr:uid="{00000000-0005-0000-0000-0000A5250000}"/>
    <cellStyle name="Normal 2 71 2" xfId="6084" xr:uid="{00000000-0005-0000-0000-0000A6250000}"/>
    <cellStyle name="Normal 2 71 2 2" xfId="6085" xr:uid="{00000000-0005-0000-0000-0000A7250000}"/>
    <cellStyle name="Normal 2 71 2 3" xfId="14844" xr:uid="{00000000-0005-0000-0000-0000A8250000}"/>
    <cellStyle name="Normal 2 71 3" xfId="6086" xr:uid="{00000000-0005-0000-0000-0000A9250000}"/>
    <cellStyle name="Normal 2 71 4" xfId="14845" xr:uid="{00000000-0005-0000-0000-0000AA250000}"/>
    <cellStyle name="Normal 2 72" xfId="6087" xr:uid="{00000000-0005-0000-0000-0000AB250000}"/>
    <cellStyle name="Normal 2 72 2" xfId="6088" xr:uid="{00000000-0005-0000-0000-0000AC250000}"/>
    <cellStyle name="Normal 2 72 2 2" xfId="6089" xr:uid="{00000000-0005-0000-0000-0000AD250000}"/>
    <cellStyle name="Normal 2 72 2 3" xfId="14846" xr:uid="{00000000-0005-0000-0000-0000AE250000}"/>
    <cellStyle name="Normal 2 72 3" xfId="6090" xr:uid="{00000000-0005-0000-0000-0000AF250000}"/>
    <cellStyle name="Normal 2 72 4" xfId="14847" xr:uid="{00000000-0005-0000-0000-0000B0250000}"/>
    <cellStyle name="Normal 2 73" xfId="6091" xr:uid="{00000000-0005-0000-0000-0000B1250000}"/>
    <cellStyle name="Normal 2 73 2" xfId="6092" xr:uid="{00000000-0005-0000-0000-0000B2250000}"/>
    <cellStyle name="Normal 2 73 2 2" xfId="6093" xr:uid="{00000000-0005-0000-0000-0000B3250000}"/>
    <cellStyle name="Normal 2 73 2 3" xfId="14848" xr:uid="{00000000-0005-0000-0000-0000B4250000}"/>
    <cellStyle name="Normal 2 73 3" xfId="6094" xr:uid="{00000000-0005-0000-0000-0000B5250000}"/>
    <cellStyle name="Normal 2 73 4" xfId="14849" xr:uid="{00000000-0005-0000-0000-0000B6250000}"/>
    <cellStyle name="Normal 2 74" xfId="6095" xr:uid="{00000000-0005-0000-0000-0000B7250000}"/>
    <cellStyle name="Normal 2 74 2" xfId="6096" xr:uid="{00000000-0005-0000-0000-0000B8250000}"/>
    <cellStyle name="Normal 2 74 2 2" xfId="6097" xr:uid="{00000000-0005-0000-0000-0000B9250000}"/>
    <cellStyle name="Normal 2 74 2 3" xfId="14850" xr:uid="{00000000-0005-0000-0000-0000BA250000}"/>
    <cellStyle name="Normal 2 74 3" xfId="6098" xr:uid="{00000000-0005-0000-0000-0000BB250000}"/>
    <cellStyle name="Normal 2 74 4" xfId="14851" xr:uid="{00000000-0005-0000-0000-0000BC250000}"/>
    <cellStyle name="Normal 2 75" xfId="6099" xr:uid="{00000000-0005-0000-0000-0000BD250000}"/>
    <cellStyle name="Normal 2 75 2" xfId="6100" xr:uid="{00000000-0005-0000-0000-0000BE250000}"/>
    <cellStyle name="Normal 2 75 2 2" xfId="6101" xr:uid="{00000000-0005-0000-0000-0000BF250000}"/>
    <cellStyle name="Normal 2 75 2 3" xfId="14852" xr:uid="{00000000-0005-0000-0000-0000C0250000}"/>
    <cellStyle name="Normal 2 75 3" xfId="6102" xr:uid="{00000000-0005-0000-0000-0000C1250000}"/>
    <cellStyle name="Normal 2 75 4" xfId="14853" xr:uid="{00000000-0005-0000-0000-0000C2250000}"/>
    <cellStyle name="Normal 2 76" xfId="6103" xr:uid="{00000000-0005-0000-0000-0000C3250000}"/>
    <cellStyle name="Normal 2 76 2" xfId="6104" xr:uid="{00000000-0005-0000-0000-0000C4250000}"/>
    <cellStyle name="Normal 2 76 2 2" xfId="6105" xr:uid="{00000000-0005-0000-0000-0000C5250000}"/>
    <cellStyle name="Normal 2 76 2 3" xfId="14854" xr:uid="{00000000-0005-0000-0000-0000C6250000}"/>
    <cellStyle name="Normal 2 76 3" xfId="6106" xr:uid="{00000000-0005-0000-0000-0000C7250000}"/>
    <cellStyle name="Normal 2 76 4" xfId="14855" xr:uid="{00000000-0005-0000-0000-0000C8250000}"/>
    <cellStyle name="Normal 2 77" xfId="6107" xr:uid="{00000000-0005-0000-0000-0000C9250000}"/>
    <cellStyle name="Normal 2 77 2" xfId="6108" xr:uid="{00000000-0005-0000-0000-0000CA250000}"/>
    <cellStyle name="Normal 2 77 2 2" xfId="6109" xr:uid="{00000000-0005-0000-0000-0000CB250000}"/>
    <cellStyle name="Normal 2 77 2 3" xfId="14856" xr:uid="{00000000-0005-0000-0000-0000CC250000}"/>
    <cellStyle name="Normal 2 77 3" xfId="6110" xr:uid="{00000000-0005-0000-0000-0000CD250000}"/>
    <cellStyle name="Normal 2 77 4" xfId="14857" xr:uid="{00000000-0005-0000-0000-0000CE250000}"/>
    <cellStyle name="Normal 2 78" xfId="6111" xr:uid="{00000000-0005-0000-0000-0000CF250000}"/>
    <cellStyle name="Normal 2 78 2" xfId="6112" xr:uid="{00000000-0005-0000-0000-0000D0250000}"/>
    <cellStyle name="Normal 2 78 2 2" xfId="6113" xr:uid="{00000000-0005-0000-0000-0000D1250000}"/>
    <cellStyle name="Normal 2 78 2 3" xfId="14858" xr:uid="{00000000-0005-0000-0000-0000D2250000}"/>
    <cellStyle name="Normal 2 78 3" xfId="6114" xr:uid="{00000000-0005-0000-0000-0000D3250000}"/>
    <cellStyle name="Normal 2 78 4" xfId="14859" xr:uid="{00000000-0005-0000-0000-0000D4250000}"/>
    <cellStyle name="Normal 2 79" xfId="6115" xr:uid="{00000000-0005-0000-0000-0000D5250000}"/>
    <cellStyle name="Normal 2 79 2" xfId="6116" xr:uid="{00000000-0005-0000-0000-0000D6250000}"/>
    <cellStyle name="Normal 2 79 2 2" xfId="6117" xr:uid="{00000000-0005-0000-0000-0000D7250000}"/>
    <cellStyle name="Normal 2 79 2 3" xfId="14860" xr:uid="{00000000-0005-0000-0000-0000D8250000}"/>
    <cellStyle name="Normal 2 79 3" xfId="6118" xr:uid="{00000000-0005-0000-0000-0000D9250000}"/>
    <cellStyle name="Normal 2 79 4" xfId="14861" xr:uid="{00000000-0005-0000-0000-0000DA250000}"/>
    <cellStyle name="Normal 2 8" xfId="6119" xr:uid="{00000000-0005-0000-0000-0000DB250000}"/>
    <cellStyle name="Normal 2 8 2" xfId="6120" xr:uid="{00000000-0005-0000-0000-0000DC250000}"/>
    <cellStyle name="Normal 2 8 2 2" xfId="6121" xr:uid="{00000000-0005-0000-0000-0000DD250000}"/>
    <cellStyle name="Normal 2 8 3" xfId="6122" xr:uid="{00000000-0005-0000-0000-0000DE250000}"/>
    <cellStyle name="Normal 2 8 3 2" xfId="6123" xr:uid="{00000000-0005-0000-0000-0000DF250000}"/>
    <cellStyle name="Normal 2 8 4" xfId="6124" xr:uid="{00000000-0005-0000-0000-0000E0250000}"/>
    <cellStyle name="Normal 2 8 4 2" xfId="6125" xr:uid="{00000000-0005-0000-0000-0000E1250000}"/>
    <cellStyle name="Normal 2 8 4 3" xfId="14862" xr:uid="{00000000-0005-0000-0000-0000E2250000}"/>
    <cellStyle name="Normal 2 8 5" xfId="6126" xr:uid="{00000000-0005-0000-0000-0000E3250000}"/>
    <cellStyle name="Normal 2 8 5 2" xfId="6127" xr:uid="{00000000-0005-0000-0000-0000E4250000}"/>
    <cellStyle name="Normal 2 8 5 3" xfId="14863" xr:uid="{00000000-0005-0000-0000-0000E5250000}"/>
    <cellStyle name="Normal 2 8 6" xfId="6128" xr:uid="{00000000-0005-0000-0000-0000E6250000}"/>
    <cellStyle name="Normal 2 8 7" xfId="14864" xr:uid="{00000000-0005-0000-0000-0000E7250000}"/>
    <cellStyle name="Normal 2 80" xfId="6129" xr:uid="{00000000-0005-0000-0000-0000E8250000}"/>
    <cellStyle name="Normal 2 80 2" xfId="6130" xr:uid="{00000000-0005-0000-0000-0000E9250000}"/>
    <cellStyle name="Normal 2 80 2 2" xfId="6131" xr:uid="{00000000-0005-0000-0000-0000EA250000}"/>
    <cellStyle name="Normal 2 80 2 3" xfId="14865" xr:uid="{00000000-0005-0000-0000-0000EB250000}"/>
    <cellStyle name="Normal 2 80 3" xfId="6132" xr:uid="{00000000-0005-0000-0000-0000EC250000}"/>
    <cellStyle name="Normal 2 80 4" xfId="14866" xr:uid="{00000000-0005-0000-0000-0000ED250000}"/>
    <cellStyle name="Normal 2 81" xfId="6133" xr:uid="{00000000-0005-0000-0000-0000EE250000}"/>
    <cellStyle name="Normal 2 81 2" xfId="6134" xr:uid="{00000000-0005-0000-0000-0000EF250000}"/>
    <cellStyle name="Normal 2 81 2 2" xfId="6135" xr:uid="{00000000-0005-0000-0000-0000F0250000}"/>
    <cellStyle name="Normal 2 81 2 3" xfId="14867" xr:uid="{00000000-0005-0000-0000-0000F1250000}"/>
    <cellStyle name="Normal 2 81 3" xfId="6136" xr:uid="{00000000-0005-0000-0000-0000F2250000}"/>
    <cellStyle name="Normal 2 81 4" xfId="14868" xr:uid="{00000000-0005-0000-0000-0000F3250000}"/>
    <cellStyle name="Normal 2 82" xfId="6137" xr:uid="{00000000-0005-0000-0000-0000F4250000}"/>
    <cellStyle name="Normal 2 82 2" xfId="6138" xr:uid="{00000000-0005-0000-0000-0000F5250000}"/>
    <cellStyle name="Normal 2 82 2 2" xfId="6139" xr:uid="{00000000-0005-0000-0000-0000F6250000}"/>
    <cellStyle name="Normal 2 82 2 3" xfId="14869" xr:uid="{00000000-0005-0000-0000-0000F7250000}"/>
    <cellStyle name="Normal 2 82 3" xfId="6140" xr:uid="{00000000-0005-0000-0000-0000F8250000}"/>
    <cellStyle name="Normal 2 82 4" xfId="14870" xr:uid="{00000000-0005-0000-0000-0000F9250000}"/>
    <cellStyle name="Normal 2 83" xfId="6141" xr:uid="{00000000-0005-0000-0000-0000FA250000}"/>
    <cellStyle name="Normal 2 83 2" xfId="6142" xr:uid="{00000000-0005-0000-0000-0000FB250000}"/>
    <cellStyle name="Normal 2 83 2 2" xfId="6143" xr:uid="{00000000-0005-0000-0000-0000FC250000}"/>
    <cellStyle name="Normal 2 83 2 3" xfId="14871" xr:uid="{00000000-0005-0000-0000-0000FD250000}"/>
    <cellStyle name="Normal 2 83 3" xfId="6144" xr:uid="{00000000-0005-0000-0000-0000FE250000}"/>
    <cellStyle name="Normal 2 83 4" xfId="14872" xr:uid="{00000000-0005-0000-0000-0000FF250000}"/>
    <cellStyle name="Normal 2 84" xfId="6145" xr:uid="{00000000-0005-0000-0000-000000260000}"/>
    <cellStyle name="Normal 2 84 2" xfId="6146" xr:uid="{00000000-0005-0000-0000-000001260000}"/>
    <cellStyle name="Normal 2 84 2 2" xfId="6147" xr:uid="{00000000-0005-0000-0000-000002260000}"/>
    <cellStyle name="Normal 2 84 2 3" xfId="14873" xr:uid="{00000000-0005-0000-0000-000003260000}"/>
    <cellStyle name="Normal 2 84 3" xfId="6148" xr:uid="{00000000-0005-0000-0000-000004260000}"/>
    <cellStyle name="Normal 2 84 4" xfId="14874" xr:uid="{00000000-0005-0000-0000-000005260000}"/>
    <cellStyle name="Normal 2 85" xfId="6149" xr:uid="{00000000-0005-0000-0000-000006260000}"/>
    <cellStyle name="Normal 2 85 2" xfId="6150" xr:uid="{00000000-0005-0000-0000-000007260000}"/>
    <cellStyle name="Normal 2 85 2 2" xfId="6151" xr:uid="{00000000-0005-0000-0000-000008260000}"/>
    <cellStyle name="Normal 2 85 2 3" xfId="14875" xr:uid="{00000000-0005-0000-0000-000009260000}"/>
    <cellStyle name="Normal 2 85 3" xfId="6152" xr:uid="{00000000-0005-0000-0000-00000A260000}"/>
    <cellStyle name="Normal 2 85 4" xfId="14876" xr:uid="{00000000-0005-0000-0000-00000B260000}"/>
    <cellStyle name="Normal 2 86" xfId="6153" xr:uid="{00000000-0005-0000-0000-00000C260000}"/>
    <cellStyle name="Normal 2 86 2" xfId="6154" xr:uid="{00000000-0005-0000-0000-00000D260000}"/>
    <cellStyle name="Normal 2 86 2 2" xfId="6155" xr:uid="{00000000-0005-0000-0000-00000E260000}"/>
    <cellStyle name="Normal 2 86 2 3" xfId="14877" xr:uid="{00000000-0005-0000-0000-00000F260000}"/>
    <cellStyle name="Normal 2 86 3" xfId="6156" xr:uid="{00000000-0005-0000-0000-000010260000}"/>
    <cellStyle name="Normal 2 86 4" xfId="14878" xr:uid="{00000000-0005-0000-0000-000011260000}"/>
    <cellStyle name="Normal 2 87" xfId="6157" xr:uid="{00000000-0005-0000-0000-000012260000}"/>
    <cellStyle name="Normal 2 87 2" xfId="6158" xr:uid="{00000000-0005-0000-0000-000013260000}"/>
    <cellStyle name="Normal 2 87 2 2" xfId="6159" xr:uid="{00000000-0005-0000-0000-000014260000}"/>
    <cellStyle name="Normal 2 87 2 3" xfId="14879" xr:uid="{00000000-0005-0000-0000-000015260000}"/>
    <cellStyle name="Normal 2 87 3" xfId="6160" xr:uid="{00000000-0005-0000-0000-000016260000}"/>
    <cellStyle name="Normal 2 87 4" xfId="14880" xr:uid="{00000000-0005-0000-0000-000017260000}"/>
    <cellStyle name="Normal 2 88" xfId="6161" xr:uid="{00000000-0005-0000-0000-000018260000}"/>
    <cellStyle name="Normal 2 88 2" xfId="6162" xr:uid="{00000000-0005-0000-0000-000019260000}"/>
    <cellStyle name="Normal 2 89" xfId="6163" xr:uid="{00000000-0005-0000-0000-00001A260000}"/>
    <cellStyle name="Normal 2 89 2" xfId="6164" xr:uid="{00000000-0005-0000-0000-00001B260000}"/>
    <cellStyle name="Normal 2 9" xfId="6165" xr:uid="{00000000-0005-0000-0000-00001C260000}"/>
    <cellStyle name="Normal 2 9 2" xfId="6166" xr:uid="{00000000-0005-0000-0000-00001D260000}"/>
    <cellStyle name="Normal 2 9 2 2" xfId="6167" xr:uid="{00000000-0005-0000-0000-00001E260000}"/>
    <cellStyle name="Normal 2 9 3" xfId="6168" xr:uid="{00000000-0005-0000-0000-00001F260000}"/>
    <cellStyle name="Normal 2 9 3 2" xfId="6169" xr:uid="{00000000-0005-0000-0000-000020260000}"/>
    <cellStyle name="Normal 2 9 4" xfId="6170" xr:uid="{00000000-0005-0000-0000-000021260000}"/>
    <cellStyle name="Normal 2 9 4 2" xfId="6171" xr:uid="{00000000-0005-0000-0000-000022260000}"/>
    <cellStyle name="Normal 2 9 4 3" xfId="14881" xr:uid="{00000000-0005-0000-0000-000023260000}"/>
    <cellStyle name="Normal 2 9 5" xfId="6172" xr:uid="{00000000-0005-0000-0000-000024260000}"/>
    <cellStyle name="Normal 2 9 5 2" xfId="6173" xr:uid="{00000000-0005-0000-0000-000025260000}"/>
    <cellStyle name="Normal 2 9 5 3" xfId="14882" xr:uid="{00000000-0005-0000-0000-000026260000}"/>
    <cellStyle name="Normal 2 9 6" xfId="6174" xr:uid="{00000000-0005-0000-0000-000027260000}"/>
    <cellStyle name="Normal 2 9 7" xfId="14883" xr:uid="{00000000-0005-0000-0000-000028260000}"/>
    <cellStyle name="Normal 2 90" xfId="6175" xr:uid="{00000000-0005-0000-0000-000029260000}"/>
    <cellStyle name="Normal 2 90 2" xfId="6176" xr:uid="{00000000-0005-0000-0000-00002A260000}"/>
    <cellStyle name="Normal 2 90 2 2" xfId="6177" xr:uid="{00000000-0005-0000-0000-00002B260000}"/>
    <cellStyle name="Normal 2 90 2 3" xfId="14884" xr:uid="{00000000-0005-0000-0000-00002C260000}"/>
    <cellStyle name="Normal 2 90 3" xfId="6178" xr:uid="{00000000-0005-0000-0000-00002D260000}"/>
    <cellStyle name="Normal 2 90 4" xfId="14885" xr:uid="{00000000-0005-0000-0000-00002E260000}"/>
    <cellStyle name="Normal 2 91" xfId="6179" xr:uid="{00000000-0005-0000-0000-00002F260000}"/>
    <cellStyle name="Normal 2 91 2" xfId="6180" xr:uid="{00000000-0005-0000-0000-000030260000}"/>
    <cellStyle name="Normal 2 91 2 2" xfId="6181" xr:uid="{00000000-0005-0000-0000-000031260000}"/>
    <cellStyle name="Normal 2 91 2 3" xfId="14886" xr:uid="{00000000-0005-0000-0000-000032260000}"/>
    <cellStyle name="Normal 2 91 3" xfId="6182" xr:uid="{00000000-0005-0000-0000-000033260000}"/>
    <cellStyle name="Normal 2 91 4" xfId="14887" xr:uid="{00000000-0005-0000-0000-000034260000}"/>
    <cellStyle name="Normal 2 92" xfId="6183" xr:uid="{00000000-0005-0000-0000-000035260000}"/>
    <cellStyle name="Normal 2 92 2" xfId="6184" xr:uid="{00000000-0005-0000-0000-000036260000}"/>
    <cellStyle name="Normal 2 92 2 2" xfId="6185" xr:uid="{00000000-0005-0000-0000-000037260000}"/>
    <cellStyle name="Normal 2 92 2 3" xfId="14888" xr:uid="{00000000-0005-0000-0000-000038260000}"/>
    <cellStyle name="Normal 2 92 3" xfId="6186" xr:uid="{00000000-0005-0000-0000-000039260000}"/>
    <cellStyle name="Normal 2 92 4" xfId="14889" xr:uid="{00000000-0005-0000-0000-00003A260000}"/>
    <cellStyle name="Normal 2 93" xfId="6187" xr:uid="{00000000-0005-0000-0000-00003B260000}"/>
    <cellStyle name="Normal 2 93 2" xfId="6188" xr:uid="{00000000-0005-0000-0000-00003C260000}"/>
    <cellStyle name="Normal 2 93 2 2" xfId="6189" xr:uid="{00000000-0005-0000-0000-00003D260000}"/>
    <cellStyle name="Normal 2 93 2 3" xfId="14890" xr:uid="{00000000-0005-0000-0000-00003E260000}"/>
    <cellStyle name="Normal 2 93 3" xfId="6190" xr:uid="{00000000-0005-0000-0000-00003F260000}"/>
    <cellStyle name="Normal 2 93 4" xfId="14891" xr:uid="{00000000-0005-0000-0000-000040260000}"/>
    <cellStyle name="Normal 2 94" xfId="6191" xr:uid="{00000000-0005-0000-0000-000041260000}"/>
    <cellStyle name="Normal 2 94 2" xfId="6192" xr:uid="{00000000-0005-0000-0000-000042260000}"/>
    <cellStyle name="Normal 2 94 2 2" xfId="6193" xr:uid="{00000000-0005-0000-0000-000043260000}"/>
    <cellStyle name="Normal 2 94 2 3" xfId="14892" xr:uid="{00000000-0005-0000-0000-000044260000}"/>
    <cellStyle name="Normal 2 94 3" xfId="6194" xr:uid="{00000000-0005-0000-0000-000045260000}"/>
    <cellStyle name="Normal 2 94 4" xfId="14893" xr:uid="{00000000-0005-0000-0000-000046260000}"/>
    <cellStyle name="Normal 2 95" xfId="6195" xr:uid="{00000000-0005-0000-0000-000047260000}"/>
    <cellStyle name="Normal 2 95 2" xfId="6196" xr:uid="{00000000-0005-0000-0000-000048260000}"/>
    <cellStyle name="Normal 2 95 2 2" xfId="6197" xr:uid="{00000000-0005-0000-0000-000049260000}"/>
    <cellStyle name="Normal 2 95 2 3" xfId="14894" xr:uid="{00000000-0005-0000-0000-00004A260000}"/>
    <cellStyle name="Normal 2 95 3" xfId="6198" xr:uid="{00000000-0005-0000-0000-00004B260000}"/>
    <cellStyle name="Normal 2 95 4" xfId="14895" xr:uid="{00000000-0005-0000-0000-00004C260000}"/>
    <cellStyle name="Normal 2 96" xfId="6199" xr:uid="{00000000-0005-0000-0000-00004D260000}"/>
    <cellStyle name="Normal 2 96 2" xfId="6200" xr:uid="{00000000-0005-0000-0000-00004E260000}"/>
    <cellStyle name="Normal 2 96 2 2" xfId="6201" xr:uid="{00000000-0005-0000-0000-00004F260000}"/>
    <cellStyle name="Normal 2 96 2 3" xfId="14896" xr:uid="{00000000-0005-0000-0000-000050260000}"/>
    <cellStyle name="Normal 2 96 3" xfId="6202" xr:uid="{00000000-0005-0000-0000-000051260000}"/>
    <cellStyle name="Normal 2 96 4" xfId="14897" xr:uid="{00000000-0005-0000-0000-000052260000}"/>
    <cellStyle name="Normal 2 97" xfId="6203" xr:uid="{00000000-0005-0000-0000-000053260000}"/>
    <cellStyle name="Normal 2 97 2" xfId="6204" xr:uid="{00000000-0005-0000-0000-000054260000}"/>
    <cellStyle name="Normal 2 97 2 2" xfId="6205" xr:uid="{00000000-0005-0000-0000-000055260000}"/>
    <cellStyle name="Normal 2 97 2 3" xfId="14898" xr:uid="{00000000-0005-0000-0000-000056260000}"/>
    <cellStyle name="Normal 2 97 3" xfId="6206" xr:uid="{00000000-0005-0000-0000-000057260000}"/>
    <cellStyle name="Normal 2 97 4" xfId="14899" xr:uid="{00000000-0005-0000-0000-000058260000}"/>
    <cellStyle name="Normal 2 98" xfId="6207" xr:uid="{00000000-0005-0000-0000-000059260000}"/>
    <cellStyle name="Normal 2 98 2" xfId="6208" xr:uid="{00000000-0005-0000-0000-00005A260000}"/>
    <cellStyle name="Normal 2 98 2 2" xfId="6209" xr:uid="{00000000-0005-0000-0000-00005B260000}"/>
    <cellStyle name="Normal 2 98 2 3" xfId="14900" xr:uid="{00000000-0005-0000-0000-00005C260000}"/>
    <cellStyle name="Normal 2 98 3" xfId="6210" xr:uid="{00000000-0005-0000-0000-00005D260000}"/>
    <cellStyle name="Normal 2 98 4" xfId="14901" xr:uid="{00000000-0005-0000-0000-00005E260000}"/>
    <cellStyle name="Normal 2 99" xfId="6211" xr:uid="{00000000-0005-0000-0000-00005F260000}"/>
    <cellStyle name="Normal 2 99 2" xfId="6212" xr:uid="{00000000-0005-0000-0000-000060260000}"/>
    <cellStyle name="Normal 2 99 2 2" xfId="6213" xr:uid="{00000000-0005-0000-0000-000061260000}"/>
    <cellStyle name="Normal 2 99 2 3" xfId="14902" xr:uid="{00000000-0005-0000-0000-000062260000}"/>
    <cellStyle name="Normal 2 99 3" xfId="6214" xr:uid="{00000000-0005-0000-0000-000063260000}"/>
    <cellStyle name="Normal 2 99 4" xfId="14903" xr:uid="{00000000-0005-0000-0000-000064260000}"/>
    <cellStyle name="Normal 2_Atmos Rebuttal Analyses" xfId="11328" xr:uid="{00000000-0005-0000-0000-000065260000}"/>
    <cellStyle name="Normal 20" xfId="6215" xr:uid="{00000000-0005-0000-0000-000066260000}"/>
    <cellStyle name="Normal 20 2" xfId="6216" xr:uid="{00000000-0005-0000-0000-000067260000}"/>
    <cellStyle name="Normal 20 2 2" xfId="6217" xr:uid="{00000000-0005-0000-0000-000068260000}"/>
    <cellStyle name="Normal 20 2 3" xfId="6218" xr:uid="{00000000-0005-0000-0000-000069260000}"/>
    <cellStyle name="Normal 20 2 4" xfId="14904" xr:uid="{00000000-0005-0000-0000-00006A260000}"/>
    <cellStyle name="Normal 20 3" xfId="6219" xr:uid="{00000000-0005-0000-0000-00006B260000}"/>
    <cellStyle name="Normal 20 3 2" xfId="6220" xr:uid="{00000000-0005-0000-0000-00006C260000}"/>
    <cellStyle name="Normal 20 3 3" xfId="14905" xr:uid="{00000000-0005-0000-0000-00006D260000}"/>
    <cellStyle name="Normal 20 4" xfId="6221" xr:uid="{00000000-0005-0000-0000-00006E260000}"/>
    <cellStyle name="Normal 20 4 2" xfId="14906" xr:uid="{00000000-0005-0000-0000-00006F260000}"/>
    <cellStyle name="Normal 20 5" xfId="6222" xr:uid="{00000000-0005-0000-0000-000070260000}"/>
    <cellStyle name="Normal 20 5 2" xfId="14907" xr:uid="{00000000-0005-0000-0000-000071260000}"/>
    <cellStyle name="Normal 20 6" xfId="6223" xr:uid="{00000000-0005-0000-0000-000072260000}"/>
    <cellStyle name="Normal 20 6 2" xfId="14908" xr:uid="{00000000-0005-0000-0000-000073260000}"/>
    <cellStyle name="Normal 20 7" xfId="6224" xr:uid="{00000000-0005-0000-0000-000074260000}"/>
    <cellStyle name="Normal 20 7 2" xfId="14909" xr:uid="{00000000-0005-0000-0000-000075260000}"/>
    <cellStyle name="Normal 20 8" xfId="14910" xr:uid="{00000000-0005-0000-0000-000076260000}"/>
    <cellStyle name="Normal 200" xfId="16903" xr:uid="{00000000-0005-0000-0000-000077260000}"/>
    <cellStyle name="Normal 201" xfId="16947" xr:uid="{EBD09F96-C54F-FA4A-8130-74A94302C39C}"/>
    <cellStyle name="Normal 21" xfId="6225" xr:uid="{00000000-0005-0000-0000-000078260000}"/>
    <cellStyle name="Normal 21 2" xfId="6226" xr:uid="{00000000-0005-0000-0000-000079260000}"/>
    <cellStyle name="Normal 21 2 2" xfId="6227" xr:uid="{00000000-0005-0000-0000-00007A260000}"/>
    <cellStyle name="Normal 21 2 3" xfId="6228" xr:uid="{00000000-0005-0000-0000-00007B260000}"/>
    <cellStyle name="Normal 21 2 4" xfId="14911" xr:uid="{00000000-0005-0000-0000-00007C260000}"/>
    <cellStyle name="Normal 21 3" xfId="6229" xr:uid="{00000000-0005-0000-0000-00007D260000}"/>
    <cellStyle name="Normal 21 3 2" xfId="6230" xr:uid="{00000000-0005-0000-0000-00007E260000}"/>
    <cellStyle name="Normal 21 3 3" xfId="14912" xr:uid="{00000000-0005-0000-0000-00007F260000}"/>
    <cellStyle name="Normal 21 4" xfId="6231" xr:uid="{00000000-0005-0000-0000-000080260000}"/>
    <cellStyle name="Normal 21 4 2" xfId="14913" xr:uid="{00000000-0005-0000-0000-000081260000}"/>
    <cellStyle name="Normal 21 5" xfId="6232" xr:uid="{00000000-0005-0000-0000-000082260000}"/>
    <cellStyle name="Normal 21 5 2" xfId="14914" xr:uid="{00000000-0005-0000-0000-000083260000}"/>
    <cellStyle name="Normal 21 6" xfId="6233" xr:uid="{00000000-0005-0000-0000-000084260000}"/>
    <cellStyle name="Normal 21 6 2" xfId="14915" xr:uid="{00000000-0005-0000-0000-000085260000}"/>
    <cellStyle name="Normal 21 7" xfId="6234" xr:uid="{00000000-0005-0000-0000-000086260000}"/>
    <cellStyle name="Normal 21 7 2" xfId="14916" xr:uid="{00000000-0005-0000-0000-000087260000}"/>
    <cellStyle name="Normal 21 8" xfId="14917" xr:uid="{00000000-0005-0000-0000-000088260000}"/>
    <cellStyle name="Normal 22" xfId="6235" xr:uid="{00000000-0005-0000-0000-000089260000}"/>
    <cellStyle name="Normal 22 2" xfId="6236" xr:uid="{00000000-0005-0000-0000-00008A260000}"/>
    <cellStyle name="Normal 22 2 2" xfId="6237" xr:uid="{00000000-0005-0000-0000-00008B260000}"/>
    <cellStyle name="Normal 22 2 3" xfId="6238" xr:uid="{00000000-0005-0000-0000-00008C260000}"/>
    <cellStyle name="Normal 22 2 4" xfId="14918" xr:uid="{00000000-0005-0000-0000-00008D260000}"/>
    <cellStyle name="Normal 22 3" xfId="6239" xr:uid="{00000000-0005-0000-0000-00008E260000}"/>
    <cellStyle name="Normal 22 3 2" xfId="6240" xr:uid="{00000000-0005-0000-0000-00008F260000}"/>
    <cellStyle name="Normal 22 3 3" xfId="14919" xr:uid="{00000000-0005-0000-0000-000090260000}"/>
    <cellStyle name="Normal 22 4" xfId="6241" xr:uid="{00000000-0005-0000-0000-000091260000}"/>
    <cellStyle name="Normal 22 4 2" xfId="14920" xr:uid="{00000000-0005-0000-0000-000092260000}"/>
    <cellStyle name="Normal 22 5" xfId="6242" xr:uid="{00000000-0005-0000-0000-000093260000}"/>
    <cellStyle name="Normal 22 5 2" xfId="14921" xr:uid="{00000000-0005-0000-0000-000094260000}"/>
    <cellStyle name="Normal 22 6" xfId="6243" xr:uid="{00000000-0005-0000-0000-000095260000}"/>
    <cellStyle name="Normal 22 6 2" xfId="14922" xr:uid="{00000000-0005-0000-0000-000096260000}"/>
    <cellStyle name="Normal 22 7" xfId="6244" xr:uid="{00000000-0005-0000-0000-000097260000}"/>
    <cellStyle name="Normal 22 7 2" xfId="14923" xr:uid="{00000000-0005-0000-0000-000098260000}"/>
    <cellStyle name="Normal 22 8" xfId="14924" xr:uid="{00000000-0005-0000-0000-000099260000}"/>
    <cellStyle name="Normal 23" xfId="6245" xr:uid="{00000000-0005-0000-0000-00009A260000}"/>
    <cellStyle name="Normal 23 2" xfId="6246" xr:uid="{00000000-0005-0000-0000-00009B260000}"/>
    <cellStyle name="Normal 23 2 2" xfId="6247" xr:uid="{00000000-0005-0000-0000-00009C260000}"/>
    <cellStyle name="Normal 23 2 3" xfId="6248" xr:uid="{00000000-0005-0000-0000-00009D260000}"/>
    <cellStyle name="Normal 23 2 4" xfId="14925" xr:uid="{00000000-0005-0000-0000-00009E260000}"/>
    <cellStyle name="Normal 23 3" xfId="6249" xr:uid="{00000000-0005-0000-0000-00009F260000}"/>
    <cellStyle name="Normal 23 3 2" xfId="6250" xr:uid="{00000000-0005-0000-0000-0000A0260000}"/>
    <cellStyle name="Normal 23 3 3" xfId="14926" xr:uid="{00000000-0005-0000-0000-0000A1260000}"/>
    <cellStyle name="Normal 23 4" xfId="6251" xr:uid="{00000000-0005-0000-0000-0000A2260000}"/>
    <cellStyle name="Normal 23 4 2" xfId="14927" xr:uid="{00000000-0005-0000-0000-0000A3260000}"/>
    <cellStyle name="Normal 23 5" xfId="6252" xr:uid="{00000000-0005-0000-0000-0000A4260000}"/>
    <cellStyle name="Normal 23 5 2" xfId="14928" xr:uid="{00000000-0005-0000-0000-0000A5260000}"/>
    <cellStyle name="Normal 23 6" xfId="6253" xr:uid="{00000000-0005-0000-0000-0000A6260000}"/>
    <cellStyle name="Normal 23 6 2" xfId="14929" xr:uid="{00000000-0005-0000-0000-0000A7260000}"/>
    <cellStyle name="Normal 23 7" xfId="6254" xr:uid="{00000000-0005-0000-0000-0000A8260000}"/>
    <cellStyle name="Normal 23 7 2" xfId="14930" xr:uid="{00000000-0005-0000-0000-0000A9260000}"/>
    <cellStyle name="Normal 23 8" xfId="14931" xr:uid="{00000000-0005-0000-0000-0000AA260000}"/>
    <cellStyle name="Normal 24" xfId="6255" xr:uid="{00000000-0005-0000-0000-0000AB260000}"/>
    <cellStyle name="Normal 24 2" xfId="6256" xr:uid="{00000000-0005-0000-0000-0000AC260000}"/>
    <cellStyle name="Normal 24 2 2" xfId="6257" xr:uid="{00000000-0005-0000-0000-0000AD260000}"/>
    <cellStyle name="Normal 24 2 3" xfId="6258" xr:uid="{00000000-0005-0000-0000-0000AE260000}"/>
    <cellStyle name="Normal 24 2 4" xfId="14932" xr:uid="{00000000-0005-0000-0000-0000AF260000}"/>
    <cellStyle name="Normal 24 3" xfId="6259" xr:uid="{00000000-0005-0000-0000-0000B0260000}"/>
    <cellStyle name="Normal 24 3 2" xfId="6260" xr:uid="{00000000-0005-0000-0000-0000B1260000}"/>
    <cellStyle name="Normal 24 3 3" xfId="14933" xr:uid="{00000000-0005-0000-0000-0000B2260000}"/>
    <cellStyle name="Normal 24 4" xfId="6261" xr:uid="{00000000-0005-0000-0000-0000B3260000}"/>
    <cellStyle name="Normal 24 4 2" xfId="14934" xr:uid="{00000000-0005-0000-0000-0000B4260000}"/>
    <cellStyle name="Normal 24 5" xfId="6262" xr:uid="{00000000-0005-0000-0000-0000B5260000}"/>
    <cellStyle name="Normal 24 5 2" xfId="14935" xr:uid="{00000000-0005-0000-0000-0000B6260000}"/>
    <cellStyle name="Normal 24 6" xfId="6263" xr:uid="{00000000-0005-0000-0000-0000B7260000}"/>
    <cellStyle name="Normal 24 6 2" xfId="14936" xr:uid="{00000000-0005-0000-0000-0000B8260000}"/>
    <cellStyle name="Normal 24 7" xfId="6264" xr:uid="{00000000-0005-0000-0000-0000B9260000}"/>
    <cellStyle name="Normal 24 7 2" xfId="14937" xr:uid="{00000000-0005-0000-0000-0000BA260000}"/>
    <cellStyle name="Normal 24 8" xfId="14938" xr:uid="{00000000-0005-0000-0000-0000BB260000}"/>
    <cellStyle name="Normal 25" xfId="6265" xr:uid="{00000000-0005-0000-0000-0000BC260000}"/>
    <cellStyle name="Normal 25 2" xfId="6266" xr:uid="{00000000-0005-0000-0000-0000BD260000}"/>
    <cellStyle name="Normal 25 2 2" xfId="6267" xr:uid="{00000000-0005-0000-0000-0000BE260000}"/>
    <cellStyle name="Normal 25 2 3" xfId="14939" xr:uid="{00000000-0005-0000-0000-0000BF260000}"/>
    <cellStyle name="Normal 25 3" xfId="6268" xr:uid="{00000000-0005-0000-0000-0000C0260000}"/>
    <cellStyle name="Normal 25 3 2" xfId="6269" xr:uid="{00000000-0005-0000-0000-0000C1260000}"/>
    <cellStyle name="Normal 25 3 3" xfId="14940" xr:uid="{00000000-0005-0000-0000-0000C2260000}"/>
    <cellStyle name="Normal 25 4" xfId="6270" xr:uid="{00000000-0005-0000-0000-0000C3260000}"/>
    <cellStyle name="Normal 25 4 2" xfId="14941" xr:uid="{00000000-0005-0000-0000-0000C4260000}"/>
    <cellStyle name="Normal 25 5" xfId="6271" xr:uid="{00000000-0005-0000-0000-0000C5260000}"/>
    <cellStyle name="Normal 25 5 2" xfId="14942" xr:uid="{00000000-0005-0000-0000-0000C6260000}"/>
    <cellStyle name="Normal 25 6" xfId="6272" xr:uid="{00000000-0005-0000-0000-0000C7260000}"/>
    <cellStyle name="Normal 25 6 2" xfId="14943" xr:uid="{00000000-0005-0000-0000-0000C8260000}"/>
    <cellStyle name="Normal 25 7" xfId="6273" xr:uid="{00000000-0005-0000-0000-0000C9260000}"/>
    <cellStyle name="Normal 25 7 2" xfId="14944" xr:uid="{00000000-0005-0000-0000-0000CA260000}"/>
    <cellStyle name="Normal 25 8" xfId="14945" xr:uid="{00000000-0005-0000-0000-0000CB260000}"/>
    <cellStyle name="Normal 26" xfId="6274" xr:uid="{00000000-0005-0000-0000-0000CC260000}"/>
    <cellStyle name="Normal 26 2" xfId="6275" xr:uid="{00000000-0005-0000-0000-0000CD260000}"/>
    <cellStyle name="Normal 26 2 2" xfId="6276" xr:uid="{00000000-0005-0000-0000-0000CE260000}"/>
    <cellStyle name="Normal 26 2 3" xfId="14946" xr:uid="{00000000-0005-0000-0000-0000CF260000}"/>
    <cellStyle name="Normal 26 3" xfId="6277" xr:uid="{00000000-0005-0000-0000-0000D0260000}"/>
    <cellStyle name="Normal 26 3 2" xfId="6278" xr:uid="{00000000-0005-0000-0000-0000D1260000}"/>
    <cellStyle name="Normal 26 3 3" xfId="14947" xr:uid="{00000000-0005-0000-0000-0000D2260000}"/>
    <cellStyle name="Normal 26 4" xfId="6279" xr:uid="{00000000-0005-0000-0000-0000D3260000}"/>
    <cellStyle name="Normal 26 4 2" xfId="14948" xr:uid="{00000000-0005-0000-0000-0000D4260000}"/>
    <cellStyle name="Normal 26 5" xfId="6280" xr:uid="{00000000-0005-0000-0000-0000D5260000}"/>
    <cellStyle name="Normal 26 5 2" xfId="14949" xr:uid="{00000000-0005-0000-0000-0000D6260000}"/>
    <cellStyle name="Normal 26 6" xfId="6281" xr:uid="{00000000-0005-0000-0000-0000D7260000}"/>
    <cellStyle name="Normal 26 6 2" xfId="14950" xr:uid="{00000000-0005-0000-0000-0000D8260000}"/>
    <cellStyle name="Normal 26 7" xfId="6282" xr:uid="{00000000-0005-0000-0000-0000D9260000}"/>
    <cellStyle name="Normal 26 7 2" xfId="14951" xr:uid="{00000000-0005-0000-0000-0000DA260000}"/>
    <cellStyle name="Normal 26 8" xfId="14952" xr:uid="{00000000-0005-0000-0000-0000DB260000}"/>
    <cellStyle name="Normal 27" xfId="6283" xr:uid="{00000000-0005-0000-0000-0000DC260000}"/>
    <cellStyle name="Normal 27 2" xfId="6284" xr:uid="{00000000-0005-0000-0000-0000DD260000}"/>
    <cellStyle name="Normal 27 2 2" xfId="6285" xr:uid="{00000000-0005-0000-0000-0000DE260000}"/>
    <cellStyle name="Normal 27 2 3" xfId="14953" xr:uid="{00000000-0005-0000-0000-0000DF260000}"/>
    <cellStyle name="Normal 27 3" xfId="6286" xr:uid="{00000000-0005-0000-0000-0000E0260000}"/>
    <cellStyle name="Normal 27 3 2" xfId="6287" xr:uid="{00000000-0005-0000-0000-0000E1260000}"/>
    <cellStyle name="Normal 27 3 3" xfId="14954" xr:uid="{00000000-0005-0000-0000-0000E2260000}"/>
    <cellStyle name="Normal 27 4" xfId="6288" xr:uid="{00000000-0005-0000-0000-0000E3260000}"/>
    <cellStyle name="Normal 27 4 2" xfId="14955" xr:uid="{00000000-0005-0000-0000-0000E4260000}"/>
    <cellStyle name="Normal 27 5" xfId="6289" xr:uid="{00000000-0005-0000-0000-0000E5260000}"/>
    <cellStyle name="Normal 27 5 2" xfId="14956" xr:uid="{00000000-0005-0000-0000-0000E6260000}"/>
    <cellStyle name="Normal 27 6" xfId="6290" xr:uid="{00000000-0005-0000-0000-0000E7260000}"/>
    <cellStyle name="Normal 27 6 2" xfId="14957" xr:uid="{00000000-0005-0000-0000-0000E8260000}"/>
    <cellStyle name="Normal 27 7" xfId="6291" xr:uid="{00000000-0005-0000-0000-0000E9260000}"/>
    <cellStyle name="Normal 27 7 2" xfId="14958" xr:uid="{00000000-0005-0000-0000-0000EA260000}"/>
    <cellStyle name="Normal 27 8" xfId="14959" xr:uid="{00000000-0005-0000-0000-0000EB260000}"/>
    <cellStyle name="Normal 28" xfId="6292" xr:uid="{00000000-0005-0000-0000-0000EC260000}"/>
    <cellStyle name="Normal 28 2" xfId="6293" xr:uid="{00000000-0005-0000-0000-0000ED260000}"/>
    <cellStyle name="Normal 28 2 2" xfId="6294" xr:uid="{00000000-0005-0000-0000-0000EE260000}"/>
    <cellStyle name="Normal 28 2 3" xfId="14960" xr:uid="{00000000-0005-0000-0000-0000EF260000}"/>
    <cellStyle name="Normal 28 3" xfId="6295" xr:uid="{00000000-0005-0000-0000-0000F0260000}"/>
    <cellStyle name="Normal 28 3 2" xfId="6296" xr:uid="{00000000-0005-0000-0000-0000F1260000}"/>
    <cellStyle name="Normal 28 3 3" xfId="14961" xr:uid="{00000000-0005-0000-0000-0000F2260000}"/>
    <cellStyle name="Normal 28 4" xfId="6297" xr:uid="{00000000-0005-0000-0000-0000F3260000}"/>
    <cellStyle name="Normal 28 4 2" xfId="14962" xr:uid="{00000000-0005-0000-0000-0000F4260000}"/>
    <cellStyle name="Normal 28 5" xfId="6298" xr:uid="{00000000-0005-0000-0000-0000F5260000}"/>
    <cellStyle name="Normal 28 5 2" xfId="14963" xr:uid="{00000000-0005-0000-0000-0000F6260000}"/>
    <cellStyle name="Normal 28 6" xfId="6299" xr:uid="{00000000-0005-0000-0000-0000F7260000}"/>
    <cellStyle name="Normal 28 6 2" xfId="14964" xr:uid="{00000000-0005-0000-0000-0000F8260000}"/>
    <cellStyle name="Normal 28 7" xfId="6300" xr:uid="{00000000-0005-0000-0000-0000F9260000}"/>
    <cellStyle name="Normal 28 7 2" xfId="14965" xr:uid="{00000000-0005-0000-0000-0000FA260000}"/>
    <cellStyle name="Normal 28 8" xfId="14966" xr:uid="{00000000-0005-0000-0000-0000FB260000}"/>
    <cellStyle name="Normal 29" xfId="6301" xr:uid="{00000000-0005-0000-0000-0000FC260000}"/>
    <cellStyle name="Normal 29 2" xfId="6302" xr:uid="{00000000-0005-0000-0000-0000FD260000}"/>
    <cellStyle name="Normal 29 2 2" xfId="14967" xr:uid="{00000000-0005-0000-0000-0000FE260000}"/>
    <cellStyle name="Normal 29 3" xfId="6303" xr:uid="{00000000-0005-0000-0000-0000FF260000}"/>
    <cellStyle name="Normal 29 3 2" xfId="14968" xr:uid="{00000000-0005-0000-0000-000000270000}"/>
    <cellStyle name="Normal 29 4" xfId="6304" xr:uid="{00000000-0005-0000-0000-000001270000}"/>
    <cellStyle name="Normal 29 4 2" xfId="14969" xr:uid="{00000000-0005-0000-0000-000002270000}"/>
    <cellStyle name="Normal 29 5" xfId="6305" xr:uid="{00000000-0005-0000-0000-000003270000}"/>
    <cellStyle name="Normal 29 5 2" xfId="14970" xr:uid="{00000000-0005-0000-0000-000004270000}"/>
    <cellStyle name="Normal 29 6" xfId="6306" xr:uid="{00000000-0005-0000-0000-000005270000}"/>
    <cellStyle name="Normal 29 6 2" xfId="14971" xr:uid="{00000000-0005-0000-0000-000006270000}"/>
    <cellStyle name="Normal 29 7" xfId="6307" xr:uid="{00000000-0005-0000-0000-000007270000}"/>
    <cellStyle name="Normal 29 7 2" xfId="14972" xr:uid="{00000000-0005-0000-0000-000008270000}"/>
    <cellStyle name="Normal 3" xfId="52" xr:uid="{00000000-0005-0000-0000-000009270000}"/>
    <cellStyle name="Normal 3 10" xfId="6308" xr:uid="{00000000-0005-0000-0000-00000A270000}"/>
    <cellStyle name="Normal 3 10 2" xfId="6309" xr:uid="{00000000-0005-0000-0000-00000B270000}"/>
    <cellStyle name="Normal 3 10 2 2" xfId="6310" xr:uid="{00000000-0005-0000-0000-00000C270000}"/>
    <cellStyle name="Normal 3 10 3" xfId="6311" xr:uid="{00000000-0005-0000-0000-00000D270000}"/>
    <cellStyle name="Normal 3 10 3 2" xfId="6312" xr:uid="{00000000-0005-0000-0000-00000E270000}"/>
    <cellStyle name="Normal 3 10 4" xfId="6313" xr:uid="{00000000-0005-0000-0000-00000F270000}"/>
    <cellStyle name="Normal 3 10 4 2" xfId="6314" xr:uid="{00000000-0005-0000-0000-000010270000}"/>
    <cellStyle name="Normal 3 10 5" xfId="6315" xr:uid="{00000000-0005-0000-0000-000011270000}"/>
    <cellStyle name="Normal 3 100" xfId="6316" xr:uid="{00000000-0005-0000-0000-000012270000}"/>
    <cellStyle name="Normal 3 100 2" xfId="14973" xr:uid="{00000000-0005-0000-0000-000013270000}"/>
    <cellStyle name="Normal 3 101" xfId="6317" xr:uid="{00000000-0005-0000-0000-000014270000}"/>
    <cellStyle name="Normal 3 101 2" xfId="14974" xr:uid="{00000000-0005-0000-0000-000015270000}"/>
    <cellStyle name="Normal 3 102" xfId="6318" xr:uid="{00000000-0005-0000-0000-000016270000}"/>
    <cellStyle name="Normal 3 102 2" xfId="14975" xr:uid="{00000000-0005-0000-0000-000017270000}"/>
    <cellStyle name="Normal 3 103" xfId="6319" xr:uid="{00000000-0005-0000-0000-000018270000}"/>
    <cellStyle name="Normal 3 103 2" xfId="14976" xr:uid="{00000000-0005-0000-0000-000019270000}"/>
    <cellStyle name="Normal 3 104" xfId="6320" xr:uid="{00000000-0005-0000-0000-00001A270000}"/>
    <cellStyle name="Normal 3 104 2" xfId="6321" xr:uid="{00000000-0005-0000-0000-00001B270000}"/>
    <cellStyle name="Normal 3 105" xfId="6322" xr:uid="{00000000-0005-0000-0000-00001C270000}"/>
    <cellStyle name="Normal 3 105 2" xfId="14977" xr:uid="{00000000-0005-0000-0000-00001D270000}"/>
    <cellStyle name="Normal 3 106" xfId="6323" xr:uid="{00000000-0005-0000-0000-00001E270000}"/>
    <cellStyle name="Normal 3 106 2" xfId="6324" xr:uid="{00000000-0005-0000-0000-00001F270000}"/>
    <cellStyle name="Normal 3 107" xfId="6325" xr:uid="{00000000-0005-0000-0000-000020270000}"/>
    <cellStyle name="Normal 3 107 2" xfId="6326" xr:uid="{00000000-0005-0000-0000-000021270000}"/>
    <cellStyle name="Normal 3 107 2 2" xfId="6327" xr:uid="{00000000-0005-0000-0000-000022270000}"/>
    <cellStyle name="Normal 3 107 2 2 2" xfId="6328" xr:uid="{00000000-0005-0000-0000-000023270000}"/>
    <cellStyle name="Normal 3 107 2 2 3" xfId="14978" xr:uid="{00000000-0005-0000-0000-000024270000}"/>
    <cellStyle name="Normal 3 107 2 3" xfId="6329" xr:uid="{00000000-0005-0000-0000-000025270000}"/>
    <cellStyle name="Normal 3 107 2 3 2" xfId="6330" xr:uid="{00000000-0005-0000-0000-000026270000}"/>
    <cellStyle name="Normal 3 107 2 3 3" xfId="14979" xr:uid="{00000000-0005-0000-0000-000027270000}"/>
    <cellStyle name="Normal 3 107 2 4" xfId="6331" xr:uid="{00000000-0005-0000-0000-000028270000}"/>
    <cellStyle name="Normal 3 107 2 4 2" xfId="6332" xr:uid="{00000000-0005-0000-0000-000029270000}"/>
    <cellStyle name="Normal 3 107 2 4 3" xfId="14980" xr:uid="{00000000-0005-0000-0000-00002A270000}"/>
    <cellStyle name="Normal 3 107 2 5" xfId="6333" xr:uid="{00000000-0005-0000-0000-00002B270000}"/>
    <cellStyle name="Normal 3 107 2 6" xfId="14981" xr:uid="{00000000-0005-0000-0000-00002C270000}"/>
    <cellStyle name="Normal 3 107 3" xfId="6334" xr:uid="{00000000-0005-0000-0000-00002D270000}"/>
    <cellStyle name="Normal 3 107 4" xfId="14982" xr:uid="{00000000-0005-0000-0000-00002E270000}"/>
    <cellStyle name="Normal 3 108" xfId="6335" xr:uid="{00000000-0005-0000-0000-00002F270000}"/>
    <cellStyle name="Normal 3 108 2" xfId="6336" xr:uid="{00000000-0005-0000-0000-000030270000}"/>
    <cellStyle name="Normal 3 109" xfId="6337" xr:uid="{00000000-0005-0000-0000-000031270000}"/>
    <cellStyle name="Normal 3 109 2" xfId="6338" xr:uid="{00000000-0005-0000-0000-000032270000}"/>
    <cellStyle name="Normal 3 109 3" xfId="14983" xr:uid="{00000000-0005-0000-0000-000033270000}"/>
    <cellStyle name="Normal 3 11" xfId="6339" xr:uid="{00000000-0005-0000-0000-000034270000}"/>
    <cellStyle name="Normal 3 11 2" xfId="6340" xr:uid="{00000000-0005-0000-0000-000035270000}"/>
    <cellStyle name="Normal 3 11 2 2" xfId="6341" xr:uid="{00000000-0005-0000-0000-000036270000}"/>
    <cellStyle name="Normal 3 11 3" xfId="6342" xr:uid="{00000000-0005-0000-0000-000037270000}"/>
    <cellStyle name="Normal 3 11 3 2" xfId="6343" xr:uid="{00000000-0005-0000-0000-000038270000}"/>
    <cellStyle name="Normal 3 11 4" xfId="6344" xr:uid="{00000000-0005-0000-0000-000039270000}"/>
    <cellStyle name="Normal 3 11 4 2" xfId="6345" xr:uid="{00000000-0005-0000-0000-00003A270000}"/>
    <cellStyle name="Normal 3 11 5" xfId="6346" xr:uid="{00000000-0005-0000-0000-00003B270000}"/>
    <cellStyle name="Normal 3 110" xfId="6347" xr:uid="{00000000-0005-0000-0000-00003C270000}"/>
    <cellStyle name="Normal 3 110 2" xfId="6348" xr:uid="{00000000-0005-0000-0000-00003D270000}"/>
    <cellStyle name="Normal 3 110 2 2" xfId="6349" xr:uid="{00000000-0005-0000-0000-00003E270000}"/>
    <cellStyle name="Normal 3 110 2 3" xfId="14984" xr:uid="{00000000-0005-0000-0000-00003F270000}"/>
    <cellStyle name="Normal 3 110 3" xfId="6350" xr:uid="{00000000-0005-0000-0000-000040270000}"/>
    <cellStyle name="Normal 3 110 3 2" xfId="6351" xr:uid="{00000000-0005-0000-0000-000041270000}"/>
    <cellStyle name="Normal 3 110 3 3" xfId="14985" xr:uid="{00000000-0005-0000-0000-000042270000}"/>
    <cellStyle name="Normal 3 110 4" xfId="6352" xr:uid="{00000000-0005-0000-0000-000043270000}"/>
    <cellStyle name="Normal 3 110 4 2" xfId="6353" xr:uid="{00000000-0005-0000-0000-000044270000}"/>
    <cellStyle name="Normal 3 110 4 3" xfId="14986" xr:uid="{00000000-0005-0000-0000-000045270000}"/>
    <cellStyle name="Normal 3 110 5" xfId="6354" xr:uid="{00000000-0005-0000-0000-000046270000}"/>
    <cellStyle name="Normal 3 110 6" xfId="14987" xr:uid="{00000000-0005-0000-0000-000047270000}"/>
    <cellStyle name="Normal 3 12" xfId="6355" xr:uid="{00000000-0005-0000-0000-000048270000}"/>
    <cellStyle name="Normal 3 12 2" xfId="6356" xr:uid="{00000000-0005-0000-0000-000049270000}"/>
    <cellStyle name="Normal 3 12 2 2" xfId="6357" xr:uid="{00000000-0005-0000-0000-00004A270000}"/>
    <cellStyle name="Normal 3 12 3" xfId="6358" xr:uid="{00000000-0005-0000-0000-00004B270000}"/>
    <cellStyle name="Normal 3 12 4" xfId="14988" xr:uid="{00000000-0005-0000-0000-00004C270000}"/>
    <cellStyle name="Normal 3 13" xfId="6359" xr:uid="{00000000-0005-0000-0000-00004D270000}"/>
    <cellStyle name="Normal 3 13 2" xfId="6360" xr:uid="{00000000-0005-0000-0000-00004E270000}"/>
    <cellStyle name="Normal 3 13 2 2" xfId="6361" xr:uid="{00000000-0005-0000-0000-00004F270000}"/>
    <cellStyle name="Normal 3 13 3" xfId="6362" xr:uid="{00000000-0005-0000-0000-000050270000}"/>
    <cellStyle name="Normal 3 13 4" xfId="14989" xr:uid="{00000000-0005-0000-0000-000051270000}"/>
    <cellStyle name="Normal 3 14" xfId="6363" xr:uid="{00000000-0005-0000-0000-000052270000}"/>
    <cellStyle name="Normal 3 14 2" xfId="6364" xr:uid="{00000000-0005-0000-0000-000053270000}"/>
    <cellStyle name="Normal 3 14 2 2" xfId="6365" xr:uid="{00000000-0005-0000-0000-000054270000}"/>
    <cellStyle name="Normal 3 14 3" xfId="6366" xr:uid="{00000000-0005-0000-0000-000055270000}"/>
    <cellStyle name="Normal 3 14 4" xfId="14990" xr:uid="{00000000-0005-0000-0000-000056270000}"/>
    <cellStyle name="Normal 3 15" xfId="6367" xr:uid="{00000000-0005-0000-0000-000057270000}"/>
    <cellStyle name="Normal 3 15 2" xfId="6368" xr:uid="{00000000-0005-0000-0000-000058270000}"/>
    <cellStyle name="Normal 3 15 2 2" xfId="6369" xr:uid="{00000000-0005-0000-0000-000059270000}"/>
    <cellStyle name="Normal 3 15 3" xfId="6370" xr:uid="{00000000-0005-0000-0000-00005A270000}"/>
    <cellStyle name="Normal 3 15 4" xfId="14991" xr:uid="{00000000-0005-0000-0000-00005B270000}"/>
    <cellStyle name="Normal 3 16" xfId="6371" xr:uid="{00000000-0005-0000-0000-00005C270000}"/>
    <cellStyle name="Normal 3 16 2" xfId="6372" xr:uid="{00000000-0005-0000-0000-00005D270000}"/>
    <cellStyle name="Normal 3 16 2 2" xfId="6373" xr:uid="{00000000-0005-0000-0000-00005E270000}"/>
    <cellStyle name="Normal 3 16 3" xfId="6374" xr:uid="{00000000-0005-0000-0000-00005F270000}"/>
    <cellStyle name="Normal 3 16 4" xfId="14992" xr:uid="{00000000-0005-0000-0000-000060270000}"/>
    <cellStyle name="Normal 3 17" xfId="6375" xr:uid="{00000000-0005-0000-0000-000061270000}"/>
    <cellStyle name="Normal 3 17 2" xfId="6376" xr:uid="{00000000-0005-0000-0000-000062270000}"/>
    <cellStyle name="Normal 3 17 2 2" xfId="6377" xr:uid="{00000000-0005-0000-0000-000063270000}"/>
    <cellStyle name="Normal 3 17 3" xfId="6378" xr:uid="{00000000-0005-0000-0000-000064270000}"/>
    <cellStyle name="Normal 3 17 4" xfId="14993" xr:uid="{00000000-0005-0000-0000-000065270000}"/>
    <cellStyle name="Normal 3 18" xfId="6379" xr:uid="{00000000-0005-0000-0000-000066270000}"/>
    <cellStyle name="Normal 3 18 2" xfId="6380" xr:uid="{00000000-0005-0000-0000-000067270000}"/>
    <cellStyle name="Normal 3 18 2 2" xfId="6381" xr:uid="{00000000-0005-0000-0000-000068270000}"/>
    <cellStyle name="Normal 3 18 3" xfId="6382" xr:uid="{00000000-0005-0000-0000-000069270000}"/>
    <cellStyle name="Normal 3 18 4" xfId="14994" xr:uid="{00000000-0005-0000-0000-00006A270000}"/>
    <cellStyle name="Normal 3 19" xfId="6383" xr:uid="{00000000-0005-0000-0000-00006B270000}"/>
    <cellStyle name="Normal 3 19 2" xfId="6384" xr:uid="{00000000-0005-0000-0000-00006C270000}"/>
    <cellStyle name="Normal 3 19 2 2" xfId="6385" xr:uid="{00000000-0005-0000-0000-00006D270000}"/>
    <cellStyle name="Normal 3 19 3" xfId="6386" xr:uid="{00000000-0005-0000-0000-00006E270000}"/>
    <cellStyle name="Normal 3 19 4" xfId="14995" xr:uid="{00000000-0005-0000-0000-00006F270000}"/>
    <cellStyle name="Normal 3 2" xfId="6387" xr:uid="{00000000-0005-0000-0000-000070270000}"/>
    <cellStyle name="Normal 3 2 10" xfId="6388" xr:uid="{00000000-0005-0000-0000-000071270000}"/>
    <cellStyle name="Normal 3 2 10 2" xfId="6389" xr:uid="{00000000-0005-0000-0000-000072270000}"/>
    <cellStyle name="Normal 3 2 10 2 2" xfId="6390" xr:uid="{00000000-0005-0000-0000-000073270000}"/>
    <cellStyle name="Normal 3 2 10 2 3" xfId="14996" xr:uid="{00000000-0005-0000-0000-000074270000}"/>
    <cellStyle name="Normal 3 2 10 3" xfId="6391" xr:uid="{00000000-0005-0000-0000-000075270000}"/>
    <cellStyle name="Normal 3 2 10 3 2" xfId="6392" xr:uid="{00000000-0005-0000-0000-000076270000}"/>
    <cellStyle name="Normal 3 2 10 3 3" xfId="14997" xr:uid="{00000000-0005-0000-0000-000077270000}"/>
    <cellStyle name="Normal 3 2 10 4" xfId="6393" xr:uid="{00000000-0005-0000-0000-000078270000}"/>
    <cellStyle name="Normal 3 2 10 5" xfId="14998" xr:uid="{00000000-0005-0000-0000-000079270000}"/>
    <cellStyle name="Normal 3 2 11" xfId="6394" xr:uid="{00000000-0005-0000-0000-00007A270000}"/>
    <cellStyle name="Normal 3 2 11 2" xfId="6395" xr:uid="{00000000-0005-0000-0000-00007B270000}"/>
    <cellStyle name="Normal 3 2 11 2 2" xfId="6396" xr:uid="{00000000-0005-0000-0000-00007C270000}"/>
    <cellStyle name="Normal 3 2 11 2 3" xfId="14999" xr:uid="{00000000-0005-0000-0000-00007D270000}"/>
    <cellStyle name="Normal 3 2 11 3" xfId="6397" xr:uid="{00000000-0005-0000-0000-00007E270000}"/>
    <cellStyle name="Normal 3 2 11 3 2" xfId="6398" xr:uid="{00000000-0005-0000-0000-00007F270000}"/>
    <cellStyle name="Normal 3 2 11 4" xfId="6399" xr:uid="{00000000-0005-0000-0000-000080270000}"/>
    <cellStyle name="Normal 3 2 11 5" xfId="15000" xr:uid="{00000000-0005-0000-0000-000081270000}"/>
    <cellStyle name="Normal 3 2 12" xfId="6400" xr:uid="{00000000-0005-0000-0000-000082270000}"/>
    <cellStyle name="Normal 3 2 12 2" xfId="6401" xr:uid="{00000000-0005-0000-0000-000083270000}"/>
    <cellStyle name="Normal 3 2 12 2 2" xfId="6402" xr:uid="{00000000-0005-0000-0000-000084270000}"/>
    <cellStyle name="Normal 3 2 12 2 3" xfId="15001" xr:uid="{00000000-0005-0000-0000-000085270000}"/>
    <cellStyle name="Normal 3 2 12 3" xfId="6403" xr:uid="{00000000-0005-0000-0000-000086270000}"/>
    <cellStyle name="Normal 3 2 12 3 2" xfId="6404" xr:uid="{00000000-0005-0000-0000-000087270000}"/>
    <cellStyle name="Normal 3 2 12 4" xfId="6405" xr:uid="{00000000-0005-0000-0000-000088270000}"/>
    <cellStyle name="Normal 3 2 12 5" xfId="15002" xr:uid="{00000000-0005-0000-0000-000089270000}"/>
    <cellStyle name="Normal 3 2 13" xfId="6406" xr:uid="{00000000-0005-0000-0000-00008A270000}"/>
    <cellStyle name="Normal 3 2 13 2" xfId="6407" xr:uid="{00000000-0005-0000-0000-00008B270000}"/>
    <cellStyle name="Normal 3 2 13 2 2" xfId="6408" xr:uid="{00000000-0005-0000-0000-00008C270000}"/>
    <cellStyle name="Normal 3 2 13 2 3" xfId="15003" xr:uid="{00000000-0005-0000-0000-00008D270000}"/>
    <cellStyle name="Normal 3 2 13 3" xfId="6409" xr:uid="{00000000-0005-0000-0000-00008E270000}"/>
    <cellStyle name="Normal 3 2 13 4" xfId="15004" xr:uid="{00000000-0005-0000-0000-00008F270000}"/>
    <cellStyle name="Normal 3 2 14" xfId="6410" xr:uid="{00000000-0005-0000-0000-000090270000}"/>
    <cellStyle name="Normal 3 2 14 2" xfId="6411" xr:uid="{00000000-0005-0000-0000-000091270000}"/>
    <cellStyle name="Normal 3 2 14 2 2" xfId="6412" xr:uid="{00000000-0005-0000-0000-000092270000}"/>
    <cellStyle name="Normal 3 2 14 2 3" xfId="15005" xr:uid="{00000000-0005-0000-0000-000093270000}"/>
    <cellStyle name="Normal 3 2 14 3" xfId="6413" xr:uid="{00000000-0005-0000-0000-000094270000}"/>
    <cellStyle name="Normal 3 2 14 4" xfId="15006" xr:uid="{00000000-0005-0000-0000-000095270000}"/>
    <cellStyle name="Normal 3 2 15" xfId="6414" xr:uid="{00000000-0005-0000-0000-000096270000}"/>
    <cellStyle name="Normal 3 2 15 2" xfId="6415" xr:uid="{00000000-0005-0000-0000-000097270000}"/>
    <cellStyle name="Normal 3 2 15 2 2" xfId="6416" xr:uid="{00000000-0005-0000-0000-000098270000}"/>
    <cellStyle name="Normal 3 2 15 2 3" xfId="15007" xr:uid="{00000000-0005-0000-0000-000099270000}"/>
    <cellStyle name="Normal 3 2 15 3" xfId="6417" xr:uid="{00000000-0005-0000-0000-00009A270000}"/>
    <cellStyle name="Normal 3 2 15 4" xfId="15008" xr:uid="{00000000-0005-0000-0000-00009B270000}"/>
    <cellStyle name="Normal 3 2 16" xfId="6418" xr:uid="{00000000-0005-0000-0000-00009C270000}"/>
    <cellStyle name="Normal 3 2 16 2" xfId="6419" xr:uid="{00000000-0005-0000-0000-00009D270000}"/>
    <cellStyle name="Normal 3 2 16 2 2" xfId="6420" xr:uid="{00000000-0005-0000-0000-00009E270000}"/>
    <cellStyle name="Normal 3 2 16 2 3" xfId="15009" xr:uid="{00000000-0005-0000-0000-00009F270000}"/>
    <cellStyle name="Normal 3 2 16 3" xfId="6421" xr:uid="{00000000-0005-0000-0000-0000A0270000}"/>
    <cellStyle name="Normal 3 2 16 4" xfId="15010" xr:uid="{00000000-0005-0000-0000-0000A1270000}"/>
    <cellStyle name="Normal 3 2 17" xfId="6422" xr:uid="{00000000-0005-0000-0000-0000A2270000}"/>
    <cellStyle name="Normal 3 2 17 2" xfId="6423" xr:uid="{00000000-0005-0000-0000-0000A3270000}"/>
    <cellStyle name="Normal 3 2 17 2 2" xfId="6424" xr:uid="{00000000-0005-0000-0000-0000A4270000}"/>
    <cellStyle name="Normal 3 2 17 2 3" xfId="15011" xr:uid="{00000000-0005-0000-0000-0000A5270000}"/>
    <cellStyle name="Normal 3 2 17 3" xfId="6425" xr:uid="{00000000-0005-0000-0000-0000A6270000}"/>
    <cellStyle name="Normal 3 2 17 4" xfId="15012" xr:uid="{00000000-0005-0000-0000-0000A7270000}"/>
    <cellStyle name="Normal 3 2 18" xfId="6426" xr:uid="{00000000-0005-0000-0000-0000A8270000}"/>
    <cellStyle name="Normal 3 2 18 2" xfId="6427" xr:uid="{00000000-0005-0000-0000-0000A9270000}"/>
    <cellStyle name="Normal 3 2 18 3" xfId="15013" xr:uid="{00000000-0005-0000-0000-0000AA270000}"/>
    <cellStyle name="Normal 3 2 19" xfId="6428" xr:uid="{00000000-0005-0000-0000-0000AB270000}"/>
    <cellStyle name="Normal 3 2 19 2" xfId="6429" xr:uid="{00000000-0005-0000-0000-0000AC270000}"/>
    <cellStyle name="Normal 3 2 19 3" xfId="15014" xr:uid="{00000000-0005-0000-0000-0000AD270000}"/>
    <cellStyle name="Normal 3 2 2" xfId="6430" xr:uid="{00000000-0005-0000-0000-0000AE270000}"/>
    <cellStyle name="Normal 3 2 2 10" xfId="6431" xr:uid="{00000000-0005-0000-0000-0000AF270000}"/>
    <cellStyle name="Normal 3 2 2 10 2" xfId="6432" xr:uid="{00000000-0005-0000-0000-0000B0270000}"/>
    <cellStyle name="Normal 3 2 2 11" xfId="6433" xr:uid="{00000000-0005-0000-0000-0000B1270000}"/>
    <cellStyle name="Normal 3 2 2 11 2" xfId="6434" xr:uid="{00000000-0005-0000-0000-0000B2270000}"/>
    <cellStyle name="Normal 3 2 2 12" xfId="6435" xr:uid="{00000000-0005-0000-0000-0000B3270000}"/>
    <cellStyle name="Normal 3 2 2 12 2" xfId="6436" xr:uid="{00000000-0005-0000-0000-0000B4270000}"/>
    <cellStyle name="Normal 3 2 2 13" xfId="6437" xr:uid="{00000000-0005-0000-0000-0000B5270000}"/>
    <cellStyle name="Normal 3 2 2 13 2" xfId="6438" xr:uid="{00000000-0005-0000-0000-0000B6270000}"/>
    <cellStyle name="Normal 3 2 2 14" xfId="6439" xr:uid="{00000000-0005-0000-0000-0000B7270000}"/>
    <cellStyle name="Normal 3 2 2 14 2" xfId="6440" xr:uid="{00000000-0005-0000-0000-0000B8270000}"/>
    <cellStyle name="Normal 3 2 2 15" xfId="6441" xr:uid="{00000000-0005-0000-0000-0000B9270000}"/>
    <cellStyle name="Normal 3 2 2 15 2" xfId="6442" xr:uid="{00000000-0005-0000-0000-0000BA270000}"/>
    <cellStyle name="Normal 3 2 2 16" xfId="6443" xr:uid="{00000000-0005-0000-0000-0000BB270000}"/>
    <cellStyle name="Normal 3 2 2 16 2" xfId="6444" xr:uid="{00000000-0005-0000-0000-0000BC270000}"/>
    <cellStyle name="Normal 3 2 2 17" xfId="6445" xr:uid="{00000000-0005-0000-0000-0000BD270000}"/>
    <cellStyle name="Normal 3 2 2 17 2" xfId="6446" xr:uid="{00000000-0005-0000-0000-0000BE270000}"/>
    <cellStyle name="Normal 3 2 2 18" xfId="6447" xr:uid="{00000000-0005-0000-0000-0000BF270000}"/>
    <cellStyle name="Normal 3 2 2 18 2" xfId="6448" xr:uid="{00000000-0005-0000-0000-0000C0270000}"/>
    <cellStyle name="Normal 3 2 2 18 2 2" xfId="15015" xr:uid="{00000000-0005-0000-0000-0000C1270000}"/>
    <cellStyle name="Normal 3 2 2 18 3" xfId="15016" xr:uid="{00000000-0005-0000-0000-0000C2270000}"/>
    <cellStyle name="Normal 3 2 2 18 4" xfId="15017" xr:uid="{00000000-0005-0000-0000-0000C3270000}"/>
    <cellStyle name="Normal 3 2 2 19" xfId="15018" xr:uid="{00000000-0005-0000-0000-0000C4270000}"/>
    <cellStyle name="Normal 3 2 2 2" xfId="6449" xr:uid="{00000000-0005-0000-0000-0000C5270000}"/>
    <cellStyle name="Normal 3 2 2 2 10" xfId="6450" xr:uid="{00000000-0005-0000-0000-0000C6270000}"/>
    <cellStyle name="Normal 3 2 2 2 10 2" xfId="6451" xr:uid="{00000000-0005-0000-0000-0000C7270000}"/>
    <cellStyle name="Normal 3 2 2 2 10 2 2" xfId="6452" xr:uid="{00000000-0005-0000-0000-0000C8270000}"/>
    <cellStyle name="Normal 3 2 2 2 10 2 3" xfId="15019" xr:uid="{00000000-0005-0000-0000-0000C9270000}"/>
    <cellStyle name="Normal 3 2 2 2 10 3" xfId="6453" xr:uid="{00000000-0005-0000-0000-0000CA270000}"/>
    <cellStyle name="Normal 3 2 2 2 10 4" xfId="15020" xr:uid="{00000000-0005-0000-0000-0000CB270000}"/>
    <cellStyle name="Normal 3 2 2 2 11" xfId="6454" xr:uid="{00000000-0005-0000-0000-0000CC270000}"/>
    <cellStyle name="Normal 3 2 2 2 11 2" xfId="6455" xr:uid="{00000000-0005-0000-0000-0000CD270000}"/>
    <cellStyle name="Normal 3 2 2 2 11 2 2" xfId="6456" xr:uid="{00000000-0005-0000-0000-0000CE270000}"/>
    <cellStyle name="Normal 3 2 2 2 11 2 3" xfId="15021" xr:uid="{00000000-0005-0000-0000-0000CF270000}"/>
    <cellStyle name="Normal 3 2 2 2 11 3" xfId="6457" xr:uid="{00000000-0005-0000-0000-0000D0270000}"/>
    <cellStyle name="Normal 3 2 2 2 11 4" xfId="15022" xr:uid="{00000000-0005-0000-0000-0000D1270000}"/>
    <cellStyle name="Normal 3 2 2 2 12" xfId="6458" xr:uid="{00000000-0005-0000-0000-0000D2270000}"/>
    <cellStyle name="Normal 3 2 2 2 12 2" xfId="6459" xr:uid="{00000000-0005-0000-0000-0000D3270000}"/>
    <cellStyle name="Normal 3 2 2 2 12 2 2" xfId="6460" xr:uid="{00000000-0005-0000-0000-0000D4270000}"/>
    <cellStyle name="Normal 3 2 2 2 12 2 3" xfId="15023" xr:uid="{00000000-0005-0000-0000-0000D5270000}"/>
    <cellStyle name="Normal 3 2 2 2 12 3" xfId="6461" xr:uid="{00000000-0005-0000-0000-0000D6270000}"/>
    <cellStyle name="Normal 3 2 2 2 12 4" xfId="15024" xr:uid="{00000000-0005-0000-0000-0000D7270000}"/>
    <cellStyle name="Normal 3 2 2 2 13" xfId="6462" xr:uid="{00000000-0005-0000-0000-0000D8270000}"/>
    <cellStyle name="Normal 3 2 2 2 13 2" xfId="6463" xr:uid="{00000000-0005-0000-0000-0000D9270000}"/>
    <cellStyle name="Normal 3 2 2 2 13 2 2" xfId="6464" xr:uid="{00000000-0005-0000-0000-0000DA270000}"/>
    <cellStyle name="Normal 3 2 2 2 13 2 3" xfId="15025" xr:uid="{00000000-0005-0000-0000-0000DB270000}"/>
    <cellStyle name="Normal 3 2 2 2 13 3" xfId="6465" xr:uid="{00000000-0005-0000-0000-0000DC270000}"/>
    <cellStyle name="Normal 3 2 2 2 13 4" xfId="15026" xr:uid="{00000000-0005-0000-0000-0000DD270000}"/>
    <cellStyle name="Normal 3 2 2 2 14" xfId="6466" xr:uid="{00000000-0005-0000-0000-0000DE270000}"/>
    <cellStyle name="Normal 3 2 2 2 14 2" xfId="6467" xr:uid="{00000000-0005-0000-0000-0000DF270000}"/>
    <cellStyle name="Normal 3 2 2 2 14 2 2" xfId="6468" xr:uid="{00000000-0005-0000-0000-0000E0270000}"/>
    <cellStyle name="Normal 3 2 2 2 14 2 3" xfId="15027" xr:uid="{00000000-0005-0000-0000-0000E1270000}"/>
    <cellStyle name="Normal 3 2 2 2 14 3" xfId="6469" xr:uid="{00000000-0005-0000-0000-0000E2270000}"/>
    <cellStyle name="Normal 3 2 2 2 14 4" xfId="15028" xr:uid="{00000000-0005-0000-0000-0000E3270000}"/>
    <cellStyle name="Normal 3 2 2 2 15" xfId="6470" xr:uid="{00000000-0005-0000-0000-0000E4270000}"/>
    <cellStyle name="Normal 3 2 2 2 15 2" xfId="6471" xr:uid="{00000000-0005-0000-0000-0000E5270000}"/>
    <cellStyle name="Normal 3 2 2 2 15 2 2" xfId="6472" xr:uid="{00000000-0005-0000-0000-0000E6270000}"/>
    <cellStyle name="Normal 3 2 2 2 15 2 3" xfId="15029" xr:uid="{00000000-0005-0000-0000-0000E7270000}"/>
    <cellStyle name="Normal 3 2 2 2 15 3" xfId="6473" xr:uid="{00000000-0005-0000-0000-0000E8270000}"/>
    <cellStyle name="Normal 3 2 2 2 15 4" xfId="15030" xr:uid="{00000000-0005-0000-0000-0000E9270000}"/>
    <cellStyle name="Normal 3 2 2 2 16" xfId="6474" xr:uid="{00000000-0005-0000-0000-0000EA270000}"/>
    <cellStyle name="Normal 3 2 2 2 16 2" xfId="6475" xr:uid="{00000000-0005-0000-0000-0000EB270000}"/>
    <cellStyle name="Normal 3 2 2 2 16 3" xfId="15031" xr:uid="{00000000-0005-0000-0000-0000EC270000}"/>
    <cellStyle name="Normal 3 2 2 2 17" xfId="6476" xr:uid="{00000000-0005-0000-0000-0000ED270000}"/>
    <cellStyle name="Normal 3 2 2 2 17 2" xfId="6477" xr:uid="{00000000-0005-0000-0000-0000EE270000}"/>
    <cellStyle name="Normal 3 2 2 2 17 3" xfId="15032" xr:uid="{00000000-0005-0000-0000-0000EF270000}"/>
    <cellStyle name="Normal 3 2 2 2 18" xfId="6478" xr:uid="{00000000-0005-0000-0000-0000F0270000}"/>
    <cellStyle name="Normal 3 2 2 2 19" xfId="15033" xr:uid="{00000000-0005-0000-0000-0000F1270000}"/>
    <cellStyle name="Normal 3 2 2 2 2" xfId="6479" xr:uid="{00000000-0005-0000-0000-0000F2270000}"/>
    <cellStyle name="Normal 3 2 2 2 2 2" xfId="6480" xr:uid="{00000000-0005-0000-0000-0000F3270000}"/>
    <cellStyle name="Normal 3 2 2 2 2 2 2" xfId="6481" xr:uid="{00000000-0005-0000-0000-0000F4270000}"/>
    <cellStyle name="Normal 3 2 2 2 2 2 2 2" xfId="6482" xr:uid="{00000000-0005-0000-0000-0000F5270000}"/>
    <cellStyle name="Normal 3 2 2 2 2 2 2 2 2" xfId="6483" xr:uid="{00000000-0005-0000-0000-0000F6270000}"/>
    <cellStyle name="Normal 3 2 2 2 2 2 2 2 3" xfId="15034" xr:uid="{00000000-0005-0000-0000-0000F7270000}"/>
    <cellStyle name="Normal 3 2 2 2 2 2 2 3" xfId="6484" xr:uid="{00000000-0005-0000-0000-0000F8270000}"/>
    <cellStyle name="Normal 3 2 2 2 2 2 2 4" xfId="15035" xr:uid="{00000000-0005-0000-0000-0000F9270000}"/>
    <cellStyle name="Normal 3 2 2 2 2 2 3" xfId="6485" xr:uid="{00000000-0005-0000-0000-0000FA270000}"/>
    <cellStyle name="Normal 3 2 2 2 2 2 3 2" xfId="6486" xr:uid="{00000000-0005-0000-0000-0000FB270000}"/>
    <cellStyle name="Normal 3 2 2 2 2 2 3 2 2" xfId="6487" xr:uid="{00000000-0005-0000-0000-0000FC270000}"/>
    <cellStyle name="Normal 3 2 2 2 2 2 3 2 3" xfId="15036" xr:uid="{00000000-0005-0000-0000-0000FD270000}"/>
    <cellStyle name="Normal 3 2 2 2 2 2 3 3" xfId="6488" xr:uid="{00000000-0005-0000-0000-0000FE270000}"/>
    <cellStyle name="Normal 3 2 2 2 2 2 3 4" xfId="15037" xr:uid="{00000000-0005-0000-0000-0000FF270000}"/>
    <cellStyle name="Normal 3 2 2 2 2 2 4" xfId="6489" xr:uid="{00000000-0005-0000-0000-000000280000}"/>
    <cellStyle name="Normal 3 2 2 2 2 2 4 2" xfId="6490" xr:uid="{00000000-0005-0000-0000-000001280000}"/>
    <cellStyle name="Normal 3 2 2 2 2 2 4 2 2" xfId="6491" xr:uid="{00000000-0005-0000-0000-000002280000}"/>
    <cellStyle name="Normal 3 2 2 2 2 2 4 2 3" xfId="15038" xr:uid="{00000000-0005-0000-0000-000003280000}"/>
    <cellStyle name="Normal 3 2 2 2 2 2 4 3" xfId="6492" xr:uid="{00000000-0005-0000-0000-000004280000}"/>
    <cellStyle name="Normal 3 2 2 2 2 2 4 4" xfId="15039" xr:uid="{00000000-0005-0000-0000-000005280000}"/>
    <cellStyle name="Normal 3 2 2 2 2 2 5" xfId="6493" xr:uid="{00000000-0005-0000-0000-000006280000}"/>
    <cellStyle name="Normal 3 2 2 2 2 2 5 2" xfId="6494" xr:uid="{00000000-0005-0000-0000-000007280000}"/>
    <cellStyle name="Normal 3 2 2 2 2 2 5 2 2" xfId="6495" xr:uid="{00000000-0005-0000-0000-000008280000}"/>
    <cellStyle name="Normal 3 2 2 2 2 2 5 2 3" xfId="15040" xr:uid="{00000000-0005-0000-0000-000009280000}"/>
    <cellStyle name="Normal 3 2 2 2 2 2 5 3" xfId="6496" xr:uid="{00000000-0005-0000-0000-00000A280000}"/>
    <cellStyle name="Normal 3 2 2 2 2 2 5 4" xfId="15041" xr:uid="{00000000-0005-0000-0000-00000B280000}"/>
    <cellStyle name="Normal 3 2 2 2 2 2 6" xfId="6497" xr:uid="{00000000-0005-0000-0000-00000C280000}"/>
    <cellStyle name="Normal 3 2 2 2 2 3" xfId="6498" xr:uid="{00000000-0005-0000-0000-00000D280000}"/>
    <cellStyle name="Normal 3 2 2 2 2 3 2" xfId="6499" xr:uid="{00000000-0005-0000-0000-00000E280000}"/>
    <cellStyle name="Normal 3 2 2 2 2 4" xfId="6500" xr:uid="{00000000-0005-0000-0000-00000F280000}"/>
    <cellStyle name="Normal 3 2 2 2 2 4 2" xfId="6501" xr:uid="{00000000-0005-0000-0000-000010280000}"/>
    <cellStyle name="Normal 3 2 2 2 2 5" xfId="6502" xr:uid="{00000000-0005-0000-0000-000011280000}"/>
    <cellStyle name="Normal 3 2 2 2 2 5 2" xfId="6503" xr:uid="{00000000-0005-0000-0000-000012280000}"/>
    <cellStyle name="Normal 3 2 2 2 2 6" xfId="6504" xr:uid="{00000000-0005-0000-0000-000013280000}"/>
    <cellStyle name="Normal 3 2 2 2 2 6 2" xfId="6505" xr:uid="{00000000-0005-0000-0000-000014280000}"/>
    <cellStyle name="Normal 3 2 2 2 2 6 3" xfId="15042" xr:uid="{00000000-0005-0000-0000-000015280000}"/>
    <cellStyle name="Normal 3 2 2 2 2 7" xfId="6506" xr:uid="{00000000-0005-0000-0000-000016280000}"/>
    <cellStyle name="Normal 3 2 2 2 2 8" xfId="15043" xr:uid="{00000000-0005-0000-0000-000017280000}"/>
    <cellStyle name="Normal 3 2 2 2 3" xfId="6507" xr:uid="{00000000-0005-0000-0000-000018280000}"/>
    <cellStyle name="Normal 3 2 2 2 3 2" xfId="6508" xr:uid="{00000000-0005-0000-0000-000019280000}"/>
    <cellStyle name="Normal 3 2 2 2 3 2 2" xfId="6509" xr:uid="{00000000-0005-0000-0000-00001A280000}"/>
    <cellStyle name="Normal 3 2 2 2 3 2 3" xfId="15044" xr:uid="{00000000-0005-0000-0000-00001B280000}"/>
    <cellStyle name="Normal 3 2 2 2 3 3" xfId="6510" xr:uid="{00000000-0005-0000-0000-00001C280000}"/>
    <cellStyle name="Normal 3 2 2 2 3 4" xfId="15045" xr:uid="{00000000-0005-0000-0000-00001D280000}"/>
    <cellStyle name="Normal 3 2 2 2 4" xfId="6511" xr:uid="{00000000-0005-0000-0000-00001E280000}"/>
    <cellStyle name="Normal 3 2 2 2 4 2" xfId="6512" xr:uid="{00000000-0005-0000-0000-00001F280000}"/>
    <cellStyle name="Normal 3 2 2 2 4 2 2" xfId="6513" xr:uid="{00000000-0005-0000-0000-000020280000}"/>
    <cellStyle name="Normal 3 2 2 2 4 2 3" xfId="15046" xr:uid="{00000000-0005-0000-0000-000021280000}"/>
    <cellStyle name="Normal 3 2 2 2 4 3" xfId="6514" xr:uid="{00000000-0005-0000-0000-000022280000}"/>
    <cellStyle name="Normal 3 2 2 2 4 4" xfId="15047" xr:uid="{00000000-0005-0000-0000-000023280000}"/>
    <cellStyle name="Normal 3 2 2 2 5" xfId="6515" xr:uid="{00000000-0005-0000-0000-000024280000}"/>
    <cellStyle name="Normal 3 2 2 2 5 2" xfId="6516" xr:uid="{00000000-0005-0000-0000-000025280000}"/>
    <cellStyle name="Normal 3 2 2 2 5 2 2" xfId="6517" xr:uid="{00000000-0005-0000-0000-000026280000}"/>
    <cellStyle name="Normal 3 2 2 2 5 2 3" xfId="15048" xr:uid="{00000000-0005-0000-0000-000027280000}"/>
    <cellStyle name="Normal 3 2 2 2 5 3" xfId="6518" xr:uid="{00000000-0005-0000-0000-000028280000}"/>
    <cellStyle name="Normal 3 2 2 2 5 4" xfId="15049" xr:uid="{00000000-0005-0000-0000-000029280000}"/>
    <cellStyle name="Normal 3 2 2 2 6" xfId="6519" xr:uid="{00000000-0005-0000-0000-00002A280000}"/>
    <cellStyle name="Normal 3 2 2 2 6 2" xfId="6520" xr:uid="{00000000-0005-0000-0000-00002B280000}"/>
    <cellStyle name="Normal 3 2 2 2 6 2 2" xfId="6521" xr:uid="{00000000-0005-0000-0000-00002C280000}"/>
    <cellStyle name="Normal 3 2 2 2 6 2 3" xfId="15050" xr:uid="{00000000-0005-0000-0000-00002D280000}"/>
    <cellStyle name="Normal 3 2 2 2 6 3" xfId="6522" xr:uid="{00000000-0005-0000-0000-00002E280000}"/>
    <cellStyle name="Normal 3 2 2 2 6 4" xfId="15051" xr:uid="{00000000-0005-0000-0000-00002F280000}"/>
    <cellStyle name="Normal 3 2 2 2 7" xfId="6523" xr:uid="{00000000-0005-0000-0000-000030280000}"/>
    <cellStyle name="Normal 3 2 2 2 7 2" xfId="6524" xr:uid="{00000000-0005-0000-0000-000031280000}"/>
    <cellStyle name="Normal 3 2 2 2 7 2 2" xfId="6525" xr:uid="{00000000-0005-0000-0000-000032280000}"/>
    <cellStyle name="Normal 3 2 2 2 7 2 3" xfId="15052" xr:uid="{00000000-0005-0000-0000-000033280000}"/>
    <cellStyle name="Normal 3 2 2 2 7 3" xfId="6526" xr:uid="{00000000-0005-0000-0000-000034280000}"/>
    <cellStyle name="Normal 3 2 2 2 7 4" xfId="15053" xr:uid="{00000000-0005-0000-0000-000035280000}"/>
    <cellStyle name="Normal 3 2 2 2 8" xfId="6527" xr:uid="{00000000-0005-0000-0000-000036280000}"/>
    <cellStyle name="Normal 3 2 2 2 8 2" xfId="6528" xr:uid="{00000000-0005-0000-0000-000037280000}"/>
    <cellStyle name="Normal 3 2 2 2 8 2 2" xfId="6529" xr:uid="{00000000-0005-0000-0000-000038280000}"/>
    <cellStyle name="Normal 3 2 2 2 8 2 3" xfId="15054" xr:uid="{00000000-0005-0000-0000-000039280000}"/>
    <cellStyle name="Normal 3 2 2 2 8 3" xfId="6530" xr:uid="{00000000-0005-0000-0000-00003A280000}"/>
    <cellStyle name="Normal 3 2 2 2 8 4" xfId="15055" xr:uid="{00000000-0005-0000-0000-00003B280000}"/>
    <cellStyle name="Normal 3 2 2 2 9" xfId="6531" xr:uid="{00000000-0005-0000-0000-00003C280000}"/>
    <cellStyle name="Normal 3 2 2 2 9 2" xfId="6532" xr:uid="{00000000-0005-0000-0000-00003D280000}"/>
    <cellStyle name="Normal 3 2 2 2 9 2 2" xfId="6533" xr:uid="{00000000-0005-0000-0000-00003E280000}"/>
    <cellStyle name="Normal 3 2 2 2 9 2 3" xfId="15056" xr:uid="{00000000-0005-0000-0000-00003F280000}"/>
    <cellStyle name="Normal 3 2 2 2 9 3" xfId="6534" xr:uid="{00000000-0005-0000-0000-000040280000}"/>
    <cellStyle name="Normal 3 2 2 2 9 4" xfId="15057" xr:uid="{00000000-0005-0000-0000-000041280000}"/>
    <cellStyle name="Normal 3 2 2 3" xfId="6535" xr:uid="{00000000-0005-0000-0000-000042280000}"/>
    <cellStyle name="Normal 3 2 2 3 2" xfId="6536" xr:uid="{00000000-0005-0000-0000-000043280000}"/>
    <cellStyle name="Normal 3 2 2 3 2 2" xfId="6537" xr:uid="{00000000-0005-0000-0000-000044280000}"/>
    <cellStyle name="Normal 3 2 2 3 3" xfId="6538" xr:uid="{00000000-0005-0000-0000-000045280000}"/>
    <cellStyle name="Normal 3 2 2 3 3 2" xfId="6539" xr:uid="{00000000-0005-0000-0000-000046280000}"/>
    <cellStyle name="Normal 3 2 2 3 3 3" xfId="15058" xr:uid="{00000000-0005-0000-0000-000047280000}"/>
    <cellStyle name="Normal 3 2 2 3 4" xfId="6540" xr:uid="{00000000-0005-0000-0000-000048280000}"/>
    <cellStyle name="Normal 3 2 2 4" xfId="6541" xr:uid="{00000000-0005-0000-0000-000049280000}"/>
    <cellStyle name="Normal 3 2 2 4 2" xfId="6542" xr:uid="{00000000-0005-0000-0000-00004A280000}"/>
    <cellStyle name="Normal 3 2 2 4 2 2" xfId="6543" xr:uid="{00000000-0005-0000-0000-00004B280000}"/>
    <cellStyle name="Normal 3 2 2 4 3" xfId="6544" xr:uid="{00000000-0005-0000-0000-00004C280000}"/>
    <cellStyle name="Normal 3 2 2 5" xfId="6545" xr:uid="{00000000-0005-0000-0000-00004D280000}"/>
    <cellStyle name="Normal 3 2 2 5 2" xfId="6546" xr:uid="{00000000-0005-0000-0000-00004E280000}"/>
    <cellStyle name="Normal 3 2 2 6" xfId="6547" xr:uid="{00000000-0005-0000-0000-00004F280000}"/>
    <cellStyle name="Normal 3 2 2 6 2" xfId="6548" xr:uid="{00000000-0005-0000-0000-000050280000}"/>
    <cellStyle name="Normal 3 2 2 7" xfId="6549" xr:uid="{00000000-0005-0000-0000-000051280000}"/>
    <cellStyle name="Normal 3 2 2 7 2" xfId="6550" xr:uid="{00000000-0005-0000-0000-000052280000}"/>
    <cellStyle name="Normal 3 2 2 8" xfId="6551" xr:uid="{00000000-0005-0000-0000-000053280000}"/>
    <cellStyle name="Normal 3 2 2 8 2" xfId="6552" xr:uid="{00000000-0005-0000-0000-000054280000}"/>
    <cellStyle name="Normal 3 2 2 9" xfId="6553" xr:uid="{00000000-0005-0000-0000-000055280000}"/>
    <cellStyle name="Normal 3 2 2 9 2" xfId="6554" xr:uid="{00000000-0005-0000-0000-000056280000}"/>
    <cellStyle name="Normal 3 2 20" xfId="6555" xr:uid="{00000000-0005-0000-0000-000057280000}"/>
    <cellStyle name="Normal 3 2 20 2" xfId="6556" xr:uid="{00000000-0005-0000-0000-000058280000}"/>
    <cellStyle name="Normal 3 2 20 3" xfId="6557" xr:uid="{00000000-0005-0000-0000-000059280000}"/>
    <cellStyle name="Normal 3 2 20 3 2" xfId="15059" xr:uid="{00000000-0005-0000-0000-00005A280000}"/>
    <cellStyle name="Normal 3 2 20 4" xfId="15060" xr:uid="{00000000-0005-0000-0000-00005B280000}"/>
    <cellStyle name="Normal 3 2 21" xfId="6558" xr:uid="{00000000-0005-0000-0000-00005C280000}"/>
    <cellStyle name="Normal 3 2 21 2" xfId="6559" xr:uid="{00000000-0005-0000-0000-00005D280000}"/>
    <cellStyle name="Normal 3 2 21 3" xfId="15061" xr:uid="{00000000-0005-0000-0000-00005E280000}"/>
    <cellStyle name="Normal 3 2 22" xfId="15062" xr:uid="{00000000-0005-0000-0000-00005F280000}"/>
    <cellStyle name="Normal 3 2 3" xfId="6560" xr:uid="{00000000-0005-0000-0000-000060280000}"/>
    <cellStyle name="Normal 3 2 3 2" xfId="6561" xr:uid="{00000000-0005-0000-0000-000061280000}"/>
    <cellStyle name="Normal 3 2 3 2 2" xfId="6562" xr:uid="{00000000-0005-0000-0000-000062280000}"/>
    <cellStyle name="Normal 3 2 3 2 3" xfId="15063" xr:uid="{00000000-0005-0000-0000-000063280000}"/>
    <cellStyle name="Normal 3 2 3 3" xfId="6563" xr:uid="{00000000-0005-0000-0000-000064280000}"/>
    <cellStyle name="Normal 3 2 3 4" xfId="6564" xr:uid="{00000000-0005-0000-0000-000065280000}"/>
    <cellStyle name="Normal 3 2 3 4 2" xfId="15064" xr:uid="{00000000-0005-0000-0000-000066280000}"/>
    <cellStyle name="Normal 3 2 3 5" xfId="15065" xr:uid="{00000000-0005-0000-0000-000067280000}"/>
    <cellStyle name="Normal 3 2 4" xfId="6565" xr:uid="{00000000-0005-0000-0000-000068280000}"/>
    <cellStyle name="Normal 3 2 4 2" xfId="6566" xr:uid="{00000000-0005-0000-0000-000069280000}"/>
    <cellStyle name="Normal 3 2 4 2 2" xfId="6567" xr:uid="{00000000-0005-0000-0000-00006A280000}"/>
    <cellStyle name="Normal 3 2 4 2 3" xfId="15066" xr:uid="{00000000-0005-0000-0000-00006B280000}"/>
    <cellStyle name="Normal 3 2 4 3" xfId="6568" xr:uid="{00000000-0005-0000-0000-00006C280000}"/>
    <cellStyle name="Normal 3 2 4 4" xfId="15067" xr:uid="{00000000-0005-0000-0000-00006D280000}"/>
    <cellStyle name="Normal 3 2 5" xfId="6569" xr:uid="{00000000-0005-0000-0000-00006E280000}"/>
    <cellStyle name="Normal 3 2 5 2" xfId="6570" xr:uid="{00000000-0005-0000-0000-00006F280000}"/>
    <cellStyle name="Normal 3 2 5 2 2" xfId="6571" xr:uid="{00000000-0005-0000-0000-000070280000}"/>
    <cellStyle name="Normal 3 2 5 2 3" xfId="15068" xr:uid="{00000000-0005-0000-0000-000071280000}"/>
    <cellStyle name="Normal 3 2 5 3" xfId="6572" xr:uid="{00000000-0005-0000-0000-000072280000}"/>
    <cellStyle name="Normal 3 2 5 4" xfId="15069" xr:uid="{00000000-0005-0000-0000-000073280000}"/>
    <cellStyle name="Normal 3 2 6" xfId="6573" xr:uid="{00000000-0005-0000-0000-000074280000}"/>
    <cellStyle name="Normal 3 2 6 2" xfId="6574" xr:uid="{00000000-0005-0000-0000-000075280000}"/>
    <cellStyle name="Normal 3 2 6 2 2" xfId="6575" xr:uid="{00000000-0005-0000-0000-000076280000}"/>
    <cellStyle name="Normal 3 2 6 2 3" xfId="15070" xr:uid="{00000000-0005-0000-0000-000077280000}"/>
    <cellStyle name="Normal 3 2 6 3" xfId="6576" xr:uid="{00000000-0005-0000-0000-000078280000}"/>
    <cellStyle name="Normal 3 2 6 4" xfId="15071" xr:uid="{00000000-0005-0000-0000-000079280000}"/>
    <cellStyle name="Normal 3 2 7" xfId="6577" xr:uid="{00000000-0005-0000-0000-00007A280000}"/>
    <cellStyle name="Normal 3 2 7 2" xfId="6578" xr:uid="{00000000-0005-0000-0000-00007B280000}"/>
    <cellStyle name="Normal 3 2 7 2 2" xfId="6579" xr:uid="{00000000-0005-0000-0000-00007C280000}"/>
    <cellStyle name="Normal 3 2 7 2 3" xfId="15072" xr:uid="{00000000-0005-0000-0000-00007D280000}"/>
    <cellStyle name="Normal 3 2 7 3" xfId="6580" xr:uid="{00000000-0005-0000-0000-00007E280000}"/>
    <cellStyle name="Normal 3 2 7 4" xfId="15073" xr:uid="{00000000-0005-0000-0000-00007F280000}"/>
    <cellStyle name="Normal 3 2 8" xfId="6581" xr:uid="{00000000-0005-0000-0000-000080280000}"/>
    <cellStyle name="Normal 3 2 8 2" xfId="6582" xr:uid="{00000000-0005-0000-0000-000081280000}"/>
    <cellStyle name="Normal 3 2 8 2 2" xfId="6583" xr:uid="{00000000-0005-0000-0000-000082280000}"/>
    <cellStyle name="Normal 3 2 8 2 3" xfId="15074" xr:uid="{00000000-0005-0000-0000-000083280000}"/>
    <cellStyle name="Normal 3 2 8 3" xfId="6584" xr:uid="{00000000-0005-0000-0000-000084280000}"/>
    <cellStyle name="Normal 3 2 8 4" xfId="15075" xr:uid="{00000000-0005-0000-0000-000085280000}"/>
    <cellStyle name="Normal 3 2 9" xfId="6585" xr:uid="{00000000-0005-0000-0000-000086280000}"/>
    <cellStyle name="Normal 3 2 9 2" xfId="6586" xr:uid="{00000000-0005-0000-0000-000087280000}"/>
    <cellStyle name="Normal 3 2 9 2 2" xfId="6587" xr:uid="{00000000-0005-0000-0000-000088280000}"/>
    <cellStyle name="Normal 3 2 9 2 3" xfId="15076" xr:uid="{00000000-0005-0000-0000-000089280000}"/>
    <cellStyle name="Normal 3 2 9 3" xfId="6588" xr:uid="{00000000-0005-0000-0000-00008A280000}"/>
    <cellStyle name="Normal 3 2 9 4" xfId="15077" xr:uid="{00000000-0005-0000-0000-00008B280000}"/>
    <cellStyle name="Normal 3 2_Avera Rebuttal Analyses" xfId="11329" xr:uid="{00000000-0005-0000-0000-00008C280000}"/>
    <cellStyle name="Normal 3 20" xfId="6589" xr:uid="{00000000-0005-0000-0000-00008D280000}"/>
    <cellStyle name="Normal 3 20 2" xfId="6590" xr:uid="{00000000-0005-0000-0000-00008E280000}"/>
    <cellStyle name="Normal 3 20 2 2" xfId="6591" xr:uid="{00000000-0005-0000-0000-00008F280000}"/>
    <cellStyle name="Normal 3 20 3" xfId="6592" xr:uid="{00000000-0005-0000-0000-000090280000}"/>
    <cellStyle name="Normal 3 20 3 2" xfId="6593" xr:uid="{00000000-0005-0000-0000-000091280000}"/>
    <cellStyle name="Normal 3 20 4" xfId="6594" xr:uid="{00000000-0005-0000-0000-000092280000}"/>
    <cellStyle name="Normal 3 20 5" xfId="15078" xr:uid="{00000000-0005-0000-0000-000093280000}"/>
    <cellStyle name="Normal 3 21" xfId="6595" xr:uid="{00000000-0005-0000-0000-000094280000}"/>
    <cellStyle name="Normal 3 21 2" xfId="6596" xr:uid="{00000000-0005-0000-0000-000095280000}"/>
    <cellStyle name="Normal 3 21 3" xfId="15079" xr:uid="{00000000-0005-0000-0000-000096280000}"/>
    <cellStyle name="Normal 3 22" xfId="6597" xr:uid="{00000000-0005-0000-0000-000097280000}"/>
    <cellStyle name="Normal 3 22 2" xfId="6598" xr:uid="{00000000-0005-0000-0000-000098280000}"/>
    <cellStyle name="Normal 3 23" xfId="6599" xr:uid="{00000000-0005-0000-0000-000099280000}"/>
    <cellStyle name="Normal 3 23 2" xfId="15080" xr:uid="{00000000-0005-0000-0000-00009A280000}"/>
    <cellStyle name="Normal 3 24" xfId="6600" xr:uid="{00000000-0005-0000-0000-00009B280000}"/>
    <cellStyle name="Normal 3 24 2" xfId="15081" xr:uid="{00000000-0005-0000-0000-00009C280000}"/>
    <cellStyle name="Normal 3 25" xfId="6601" xr:uid="{00000000-0005-0000-0000-00009D280000}"/>
    <cellStyle name="Normal 3 25 2" xfId="15082" xr:uid="{00000000-0005-0000-0000-00009E280000}"/>
    <cellStyle name="Normal 3 26" xfId="6602" xr:uid="{00000000-0005-0000-0000-00009F280000}"/>
    <cellStyle name="Normal 3 26 2" xfId="15083" xr:uid="{00000000-0005-0000-0000-0000A0280000}"/>
    <cellStyle name="Normal 3 27" xfId="6603" xr:uid="{00000000-0005-0000-0000-0000A1280000}"/>
    <cellStyle name="Normal 3 27 2" xfId="15084" xr:uid="{00000000-0005-0000-0000-0000A2280000}"/>
    <cellStyle name="Normal 3 28" xfId="6604" xr:uid="{00000000-0005-0000-0000-0000A3280000}"/>
    <cellStyle name="Normal 3 28 2" xfId="15085" xr:uid="{00000000-0005-0000-0000-0000A4280000}"/>
    <cellStyle name="Normal 3 29" xfId="6605" xr:uid="{00000000-0005-0000-0000-0000A5280000}"/>
    <cellStyle name="Normal 3 29 2" xfId="15086" xr:uid="{00000000-0005-0000-0000-0000A6280000}"/>
    <cellStyle name="Normal 3 3" xfId="6606" xr:uid="{00000000-0005-0000-0000-0000A7280000}"/>
    <cellStyle name="Normal 3 3 2" xfId="6607" xr:uid="{00000000-0005-0000-0000-0000A8280000}"/>
    <cellStyle name="Normal 3 3 2 2" xfId="6608" xr:uid="{00000000-0005-0000-0000-0000A9280000}"/>
    <cellStyle name="Normal 3 3 2 2 2" xfId="6609" xr:uid="{00000000-0005-0000-0000-0000AA280000}"/>
    <cellStyle name="Normal 3 3 2 2 2 2" xfId="6610" xr:uid="{00000000-0005-0000-0000-0000AB280000}"/>
    <cellStyle name="Normal 3 3 2 2 2 2 2" xfId="6611" xr:uid="{00000000-0005-0000-0000-0000AC280000}"/>
    <cellStyle name="Normal 3 3 2 2 2 3" xfId="6612" xr:uid="{00000000-0005-0000-0000-0000AD280000}"/>
    <cellStyle name="Normal 3 3 2 2 3" xfId="6613" xr:uid="{00000000-0005-0000-0000-0000AE280000}"/>
    <cellStyle name="Normal 3 3 2 2 3 2" xfId="6614" xr:uid="{00000000-0005-0000-0000-0000AF280000}"/>
    <cellStyle name="Normal 3 3 2 2 4" xfId="6615" xr:uid="{00000000-0005-0000-0000-0000B0280000}"/>
    <cellStyle name="Normal 3 3 2 2 4 2" xfId="6616" xr:uid="{00000000-0005-0000-0000-0000B1280000}"/>
    <cellStyle name="Normal 3 3 2 2 5" xfId="6617" xr:uid="{00000000-0005-0000-0000-0000B2280000}"/>
    <cellStyle name="Normal 3 3 2 2 5 2" xfId="6618" xr:uid="{00000000-0005-0000-0000-0000B3280000}"/>
    <cellStyle name="Normal 3 3 2 2 6" xfId="6619" xr:uid="{00000000-0005-0000-0000-0000B4280000}"/>
    <cellStyle name="Normal 3 3 2 2 6 2" xfId="6620" xr:uid="{00000000-0005-0000-0000-0000B5280000}"/>
    <cellStyle name="Normal 3 3 2 2 6 3" xfId="15087" xr:uid="{00000000-0005-0000-0000-0000B6280000}"/>
    <cellStyle name="Normal 3 3 2 2 7" xfId="6621" xr:uid="{00000000-0005-0000-0000-0000B7280000}"/>
    <cellStyle name="Normal 3 3 2 2 8" xfId="15088" xr:uid="{00000000-0005-0000-0000-0000B8280000}"/>
    <cellStyle name="Normal 3 3 2 3" xfId="6622" xr:uid="{00000000-0005-0000-0000-0000B9280000}"/>
    <cellStyle name="Normal 3 3 2 3 2" xfId="6623" xr:uid="{00000000-0005-0000-0000-0000BA280000}"/>
    <cellStyle name="Normal 3 3 2 3 2 2" xfId="6624" xr:uid="{00000000-0005-0000-0000-0000BB280000}"/>
    <cellStyle name="Normal 3 3 2 3 2 3" xfId="15089" xr:uid="{00000000-0005-0000-0000-0000BC280000}"/>
    <cellStyle name="Normal 3 3 2 3 3" xfId="6625" xr:uid="{00000000-0005-0000-0000-0000BD280000}"/>
    <cellStyle name="Normal 3 3 2 3 4" xfId="15090" xr:uid="{00000000-0005-0000-0000-0000BE280000}"/>
    <cellStyle name="Normal 3 3 2 4" xfId="6626" xr:uid="{00000000-0005-0000-0000-0000BF280000}"/>
    <cellStyle name="Normal 3 3 2 4 2" xfId="6627" xr:uid="{00000000-0005-0000-0000-0000C0280000}"/>
    <cellStyle name="Normal 3 3 2 4 2 2" xfId="6628" xr:uid="{00000000-0005-0000-0000-0000C1280000}"/>
    <cellStyle name="Normal 3 3 2 4 2 3" xfId="15091" xr:uid="{00000000-0005-0000-0000-0000C2280000}"/>
    <cellStyle name="Normal 3 3 2 4 3" xfId="6629" xr:uid="{00000000-0005-0000-0000-0000C3280000}"/>
    <cellStyle name="Normal 3 3 2 4 4" xfId="15092" xr:uid="{00000000-0005-0000-0000-0000C4280000}"/>
    <cellStyle name="Normal 3 3 2 5" xfId="6630" xr:uid="{00000000-0005-0000-0000-0000C5280000}"/>
    <cellStyle name="Normal 3 3 2 5 2" xfId="6631" xr:uid="{00000000-0005-0000-0000-0000C6280000}"/>
    <cellStyle name="Normal 3 3 2 5 2 2" xfId="6632" xr:uid="{00000000-0005-0000-0000-0000C7280000}"/>
    <cellStyle name="Normal 3 3 2 5 2 3" xfId="15093" xr:uid="{00000000-0005-0000-0000-0000C8280000}"/>
    <cellStyle name="Normal 3 3 2 5 3" xfId="6633" xr:uid="{00000000-0005-0000-0000-0000C9280000}"/>
    <cellStyle name="Normal 3 3 2 5 4" xfId="15094" xr:uid="{00000000-0005-0000-0000-0000CA280000}"/>
    <cellStyle name="Normal 3 3 2 6" xfId="6634" xr:uid="{00000000-0005-0000-0000-0000CB280000}"/>
    <cellStyle name="Normal 3 3 2 6 2" xfId="6635" xr:uid="{00000000-0005-0000-0000-0000CC280000}"/>
    <cellStyle name="Normal 3 3 2 7" xfId="6636" xr:uid="{00000000-0005-0000-0000-0000CD280000}"/>
    <cellStyle name="Normal 3 3 3" xfId="6637" xr:uid="{00000000-0005-0000-0000-0000CE280000}"/>
    <cellStyle name="Normal 3 3 3 2" xfId="6638" xr:uid="{00000000-0005-0000-0000-0000CF280000}"/>
    <cellStyle name="Normal 3 3 3 2 2" xfId="6639" xr:uid="{00000000-0005-0000-0000-0000D0280000}"/>
    <cellStyle name="Normal 3 3 3 3" xfId="6640" xr:uid="{00000000-0005-0000-0000-0000D1280000}"/>
    <cellStyle name="Normal 3 3 3 3 2" xfId="6641" xr:uid="{00000000-0005-0000-0000-0000D2280000}"/>
    <cellStyle name="Normal 3 3 3 3 3" xfId="15095" xr:uid="{00000000-0005-0000-0000-0000D3280000}"/>
    <cellStyle name="Normal 3 3 3 4" xfId="6642" xr:uid="{00000000-0005-0000-0000-0000D4280000}"/>
    <cellStyle name="Normal 3 3 3 4 2" xfId="6643" xr:uid="{00000000-0005-0000-0000-0000D5280000}"/>
    <cellStyle name="Normal 3 3 3 4 3" xfId="15096" xr:uid="{00000000-0005-0000-0000-0000D6280000}"/>
    <cellStyle name="Normal 3 3 3 5" xfId="6644" xr:uid="{00000000-0005-0000-0000-0000D7280000}"/>
    <cellStyle name="Normal 3 3 4" xfId="6645" xr:uid="{00000000-0005-0000-0000-0000D8280000}"/>
    <cellStyle name="Normal 3 3 4 2" xfId="6646" xr:uid="{00000000-0005-0000-0000-0000D9280000}"/>
    <cellStyle name="Normal 3 3 4 2 2" xfId="6647" xr:uid="{00000000-0005-0000-0000-0000DA280000}"/>
    <cellStyle name="Normal 3 3 4 3" xfId="6648" xr:uid="{00000000-0005-0000-0000-0000DB280000}"/>
    <cellStyle name="Normal 3 3 5" xfId="6649" xr:uid="{00000000-0005-0000-0000-0000DC280000}"/>
    <cellStyle name="Normal 3 3 5 2" xfId="6650" xr:uid="{00000000-0005-0000-0000-0000DD280000}"/>
    <cellStyle name="Normal 3 3 6" xfId="6651" xr:uid="{00000000-0005-0000-0000-0000DE280000}"/>
    <cellStyle name="Normal 3 3 6 2" xfId="6652" xr:uid="{00000000-0005-0000-0000-0000DF280000}"/>
    <cellStyle name="Normal 3 3 7" xfId="6653" xr:uid="{00000000-0005-0000-0000-0000E0280000}"/>
    <cellStyle name="Normal 3 3 7 2" xfId="6654" xr:uid="{00000000-0005-0000-0000-0000E1280000}"/>
    <cellStyle name="Normal 3 3 8" xfId="6655" xr:uid="{00000000-0005-0000-0000-0000E2280000}"/>
    <cellStyle name="Normal 3 3 9" xfId="15097" xr:uid="{00000000-0005-0000-0000-0000E3280000}"/>
    <cellStyle name="Normal 3 30" xfId="6656" xr:uid="{00000000-0005-0000-0000-0000E4280000}"/>
    <cellStyle name="Normal 3 30 2" xfId="15098" xr:uid="{00000000-0005-0000-0000-0000E5280000}"/>
    <cellStyle name="Normal 3 31" xfId="6657" xr:uid="{00000000-0005-0000-0000-0000E6280000}"/>
    <cellStyle name="Normal 3 31 2" xfId="15099" xr:uid="{00000000-0005-0000-0000-0000E7280000}"/>
    <cellStyle name="Normal 3 32" xfId="6658" xr:uid="{00000000-0005-0000-0000-0000E8280000}"/>
    <cellStyle name="Normal 3 32 2" xfId="15100" xr:uid="{00000000-0005-0000-0000-0000E9280000}"/>
    <cellStyle name="Normal 3 33" xfId="6659" xr:uid="{00000000-0005-0000-0000-0000EA280000}"/>
    <cellStyle name="Normal 3 33 2" xfId="15101" xr:uid="{00000000-0005-0000-0000-0000EB280000}"/>
    <cellStyle name="Normal 3 34" xfId="6660" xr:uid="{00000000-0005-0000-0000-0000EC280000}"/>
    <cellStyle name="Normal 3 34 2" xfId="15102" xr:uid="{00000000-0005-0000-0000-0000ED280000}"/>
    <cellStyle name="Normal 3 35" xfId="6661" xr:uid="{00000000-0005-0000-0000-0000EE280000}"/>
    <cellStyle name="Normal 3 35 2" xfId="15103" xr:uid="{00000000-0005-0000-0000-0000EF280000}"/>
    <cellStyle name="Normal 3 36" xfId="6662" xr:uid="{00000000-0005-0000-0000-0000F0280000}"/>
    <cellStyle name="Normal 3 36 2" xfId="15104" xr:uid="{00000000-0005-0000-0000-0000F1280000}"/>
    <cellStyle name="Normal 3 37" xfId="6663" xr:uid="{00000000-0005-0000-0000-0000F2280000}"/>
    <cellStyle name="Normal 3 37 2" xfId="15105" xr:uid="{00000000-0005-0000-0000-0000F3280000}"/>
    <cellStyle name="Normal 3 38" xfId="6664" xr:uid="{00000000-0005-0000-0000-0000F4280000}"/>
    <cellStyle name="Normal 3 38 2" xfId="15106" xr:uid="{00000000-0005-0000-0000-0000F5280000}"/>
    <cellStyle name="Normal 3 39" xfId="6665" xr:uid="{00000000-0005-0000-0000-0000F6280000}"/>
    <cellStyle name="Normal 3 39 2" xfId="15107" xr:uid="{00000000-0005-0000-0000-0000F7280000}"/>
    <cellStyle name="Normal 3 4" xfId="6666" xr:uid="{00000000-0005-0000-0000-0000F8280000}"/>
    <cellStyle name="Normal 3 4 10" xfId="6667" xr:uid="{00000000-0005-0000-0000-0000F9280000}"/>
    <cellStyle name="Normal 3 4 10 2" xfId="15108" xr:uid="{00000000-0005-0000-0000-0000FA280000}"/>
    <cellStyle name="Normal 3 4 11" xfId="6668" xr:uid="{00000000-0005-0000-0000-0000FB280000}"/>
    <cellStyle name="Normal 3 4 11 2" xfId="15109" xr:uid="{00000000-0005-0000-0000-0000FC280000}"/>
    <cellStyle name="Normal 3 4 12" xfId="15110" xr:uid="{00000000-0005-0000-0000-0000FD280000}"/>
    <cellStyle name="Normal 3 4 2" xfId="6669" xr:uid="{00000000-0005-0000-0000-0000FE280000}"/>
    <cellStyle name="Normal 3 4 2 2" xfId="6670" xr:uid="{00000000-0005-0000-0000-0000FF280000}"/>
    <cellStyle name="Normal 3 4 3" xfId="6671" xr:uid="{00000000-0005-0000-0000-000000290000}"/>
    <cellStyle name="Normal 3 4 3 2" xfId="6672" xr:uid="{00000000-0005-0000-0000-000001290000}"/>
    <cellStyle name="Normal 3 4 3 2 2" xfId="6673" xr:uid="{00000000-0005-0000-0000-000002290000}"/>
    <cellStyle name="Normal 3 4 4" xfId="6674" xr:uid="{00000000-0005-0000-0000-000003290000}"/>
    <cellStyle name="Normal 3 4 4 2" xfId="15111" xr:uid="{00000000-0005-0000-0000-000004290000}"/>
    <cellStyle name="Normal 3 4 5" xfId="6675" xr:uid="{00000000-0005-0000-0000-000005290000}"/>
    <cellStyle name="Normal 3 4 5 2" xfId="15112" xr:uid="{00000000-0005-0000-0000-000006290000}"/>
    <cellStyle name="Normal 3 4 6" xfId="6676" xr:uid="{00000000-0005-0000-0000-000007290000}"/>
    <cellStyle name="Normal 3 4 6 2" xfId="15113" xr:uid="{00000000-0005-0000-0000-000008290000}"/>
    <cellStyle name="Normal 3 4 7" xfId="6677" xr:uid="{00000000-0005-0000-0000-000009290000}"/>
    <cellStyle name="Normal 3 4 7 2" xfId="15114" xr:uid="{00000000-0005-0000-0000-00000A290000}"/>
    <cellStyle name="Normal 3 4 8" xfId="6678" xr:uid="{00000000-0005-0000-0000-00000B290000}"/>
    <cellStyle name="Normal 3 4 8 2" xfId="15115" xr:uid="{00000000-0005-0000-0000-00000C290000}"/>
    <cellStyle name="Normal 3 4 9" xfId="6679" xr:uid="{00000000-0005-0000-0000-00000D290000}"/>
    <cellStyle name="Normal 3 4 9 2" xfId="15116" xr:uid="{00000000-0005-0000-0000-00000E290000}"/>
    <cellStyle name="Normal 3 40" xfId="6680" xr:uid="{00000000-0005-0000-0000-00000F290000}"/>
    <cellStyle name="Normal 3 40 2" xfId="15117" xr:uid="{00000000-0005-0000-0000-000010290000}"/>
    <cellStyle name="Normal 3 41" xfId="6681" xr:uid="{00000000-0005-0000-0000-000011290000}"/>
    <cellStyle name="Normal 3 41 2" xfId="15118" xr:uid="{00000000-0005-0000-0000-000012290000}"/>
    <cellStyle name="Normal 3 42" xfId="6682" xr:uid="{00000000-0005-0000-0000-000013290000}"/>
    <cellStyle name="Normal 3 42 2" xfId="15119" xr:uid="{00000000-0005-0000-0000-000014290000}"/>
    <cellStyle name="Normal 3 43" xfId="6683" xr:uid="{00000000-0005-0000-0000-000015290000}"/>
    <cellStyle name="Normal 3 43 2" xfId="6684" xr:uid="{00000000-0005-0000-0000-000016290000}"/>
    <cellStyle name="Normal 3 43 2 2" xfId="6685" xr:uid="{00000000-0005-0000-0000-000017290000}"/>
    <cellStyle name="Normal 3 43 2 3" xfId="15120" xr:uid="{00000000-0005-0000-0000-000018290000}"/>
    <cellStyle name="Normal 3 43 3" xfId="6686" xr:uid="{00000000-0005-0000-0000-000019290000}"/>
    <cellStyle name="Normal 3 43 4" xfId="15121" xr:uid="{00000000-0005-0000-0000-00001A290000}"/>
    <cellStyle name="Normal 3 44" xfId="6687" xr:uid="{00000000-0005-0000-0000-00001B290000}"/>
    <cellStyle name="Normal 3 44 2" xfId="6688" xr:uid="{00000000-0005-0000-0000-00001C290000}"/>
    <cellStyle name="Normal 3 44 2 2" xfId="6689" xr:uid="{00000000-0005-0000-0000-00001D290000}"/>
    <cellStyle name="Normal 3 44 2 3" xfId="15122" xr:uid="{00000000-0005-0000-0000-00001E290000}"/>
    <cellStyle name="Normal 3 44 3" xfId="6690" xr:uid="{00000000-0005-0000-0000-00001F290000}"/>
    <cellStyle name="Normal 3 44 4" xfId="15123" xr:uid="{00000000-0005-0000-0000-000020290000}"/>
    <cellStyle name="Normal 3 45" xfId="6691" xr:uid="{00000000-0005-0000-0000-000021290000}"/>
    <cellStyle name="Normal 3 45 2" xfId="15124" xr:uid="{00000000-0005-0000-0000-000022290000}"/>
    <cellStyle name="Normal 3 46" xfId="6692" xr:uid="{00000000-0005-0000-0000-000023290000}"/>
    <cellStyle name="Normal 3 46 2" xfId="15125" xr:uid="{00000000-0005-0000-0000-000024290000}"/>
    <cellStyle name="Normal 3 47" xfId="6693" xr:uid="{00000000-0005-0000-0000-000025290000}"/>
    <cellStyle name="Normal 3 47 2" xfId="15126" xr:uid="{00000000-0005-0000-0000-000026290000}"/>
    <cellStyle name="Normal 3 48" xfId="6694" xr:uid="{00000000-0005-0000-0000-000027290000}"/>
    <cellStyle name="Normal 3 48 2" xfId="15127" xr:uid="{00000000-0005-0000-0000-000028290000}"/>
    <cellStyle name="Normal 3 49" xfId="6695" xr:uid="{00000000-0005-0000-0000-000029290000}"/>
    <cellStyle name="Normal 3 49 2" xfId="15128" xr:uid="{00000000-0005-0000-0000-00002A290000}"/>
    <cellStyle name="Normal 3 5" xfId="6696" xr:uid="{00000000-0005-0000-0000-00002B290000}"/>
    <cellStyle name="Normal 3 5 10" xfId="6697" xr:uid="{00000000-0005-0000-0000-00002C290000}"/>
    <cellStyle name="Normal 3 5 10 2" xfId="6698" xr:uid="{00000000-0005-0000-0000-00002D290000}"/>
    <cellStyle name="Normal 3 5 11" xfId="6699" xr:uid="{00000000-0005-0000-0000-00002E290000}"/>
    <cellStyle name="Normal 3 5 11 2" xfId="6700" xr:uid="{00000000-0005-0000-0000-00002F290000}"/>
    <cellStyle name="Normal 3 5 12" xfId="6701" xr:uid="{00000000-0005-0000-0000-000030290000}"/>
    <cellStyle name="Normal 3 5 12 2" xfId="6702" xr:uid="{00000000-0005-0000-0000-000031290000}"/>
    <cellStyle name="Normal 3 5 13" xfId="6703" xr:uid="{00000000-0005-0000-0000-000032290000}"/>
    <cellStyle name="Normal 3 5 13 2" xfId="6704" xr:uid="{00000000-0005-0000-0000-000033290000}"/>
    <cellStyle name="Normal 3 5 14" xfId="6705" xr:uid="{00000000-0005-0000-0000-000034290000}"/>
    <cellStyle name="Normal 3 5 14 2" xfId="6706" xr:uid="{00000000-0005-0000-0000-000035290000}"/>
    <cellStyle name="Normal 3 5 15" xfId="6707" xr:uid="{00000000-0005-0000-0000-000036290000}"/>
    <cellStyle name="Normal 3 5 15 2" xfId="6708" xr:uid="{00000000-0005-0000-0000-000037290000}"/>
    <cellStyle name="Normal 3 5 16" xfId="6709" xr:uid="{00000000-0005-0000-0000-000038290000}"/>
    <cellStyle name="Normal 3 5 16 2" xfId="6710" xr:uid="{00000000-0005-0000-0000-000039290000}"/>
    <cellStyle name="Normal 3 5 17" xfId="6711" xr:uid="{00000000-0005-0000-0000-00003A290000}"/>
    <cellStyle name="Normal 3 5 17 2" xfId="6712" xr:uid="{00000000-0005-0000-0000-00003B290000}"/>
    <cellStyle name="Normal 3 5 18" xfId="6713" xr:uid="{00000000-0005-0000-0000-00003C290000}"/>
    <cellStyle name="Normal 3 5 2" xfId="6714" xr:uid="{00000000-0005-0000-0000-00003D290000}"/>
    <cellStyle name="Normal 3 5 2 2" xfId="6715" xr:uid="{00000000-0005-0000-0000-00003E290000}"/>
    <cellStyle name="Normal 3 5 2 2 2" xfId="6716" xr:uid="{00000000-0005-0000-0000-00003F290000}"/>
    <cellStyle name="Normal 3 5 2 2 2 2" xfId="6717" xr:uid="{00000000-0005-0000-0000-000040290000}"/>
    <cellStyle name="Normal 3 5 2 2 2 2 2" xfId="6718" xr:uid="{00000000-0005-0000-0000-000041290000}"/>
    <cellStyle name="Normal 3 5 2 2 2 3" xfId="6719" xr:uid="{00000000-0005-0000-0000-000042290000}"/>
    <cellStyle name="Normal 3 5 2 2 3" xfId="6720" xr:uid="{00000000-0005-0000-0000-000043290000}"/>
    <cellStyle name="Normal 3 5 2 2 3 2" xfId="6721" xr:uid="{00000000-0005-0000-0000-000044290000}"/>
    <cellStyle name="Normal 3 5 2 2 4" xfId="6722" xr:uid="{00000000-0005-0000-0000-000045290000}"/>
    <cellStyle name="Normal 3 5 2 2 4 2" xfId="6723" xr:uid="{00000000-0005-0000-0000-000046290000}"/>
    <cellStyle name="Normal 3 5 2 2 5" xfId="6724" xr:uid="{00000000-0005-0000-0000-000047290000}"/>
    <cellStyle name="Normal 3 5 2 2 5 2" xfId="6725" xr:uid="{00000000-0005-0000-0000-000048290000}"/>
    <cellStyle name="Normal 3 5 2 2 6" xfId="6726" xr:uid="{00000000-0005-0000-0000-000049290000}"/>
    <cellStyle name="Normal 3 5 2 3" xfId="6727" xr:uid="{00000000-0005-0000-0000-00004A290000}"/>
    <cellStyle name="Normal 3 5 2 3 2" xfId="6728" xr:uid="{00000000-0005-0000-0000-00004B290000}"/>
    <cellStyle name="Normal 3 5 2 4" xfId="6729" xr:uid="{00000000-0005-0000-0000-00004C290000}"/>
    <cellStyle name="Normal 3 5 2 4 2" xfId="6730" xr:uid="{00000000-0005-0000-0000-00004D290000}"/>
    <cellStyle name="Normal 3 5 2 5" xfId="6731" xr:uid="{00000000-0005-0000-0000-00004E290000}"/>
    <cellStyle name="Normal 3 5 2 5 2" xfId="6732" xr:uid="{00000000-0005-0000-0000-00004F290000}"/>
    <cellStyle name="Normal 3 5 2 6" xfId="6733" xr:uid="{00000000-0005-0000-0000-000050290000}"/>
    <cellStyle name="Normal 3 5 3" xfId="6734" xr:uid="{00000000-0005-0000-0000-000051290000}"/>
    <cellStyle name="Normal 3 5 3 2" xfId="6735" xr:uid="{00000000-0005-0000-0000-000052290000}"/>
    <cellStyle name="Normal 3 5 3 2 2" xfId="6736" xr:uid="{00000000-0005-0000-0000-000053290000}"/>
    <cellStyle name="Normal 3 5 3 3" xfId="6737" xr:uid="{00000000-0005-0000-0000-000054290000}"/>
    <cellStyle name="Normal 3 5 3 3 2" xfId="6738" xr:uid="{00000000-0005-0000-0000-000055290000}"/>
    <cellStyle name="Normal 3 5 3 4" xfId="6739" xr:uid="{00000000-0005-0000-0000-000056290000}"/>
    <cellStyle name="Normal 3 5 4" xfId="6740" xr:uid="{00000000-0005-0000-0000-000057290000}"/>
    <cellStyle name="Normal 3 5 4 2" xfId="6741" xr:uid="{00000000-0005-0000-0000-000058290000}"/>
    <cellStyle name="Normal 3 5 4 2 2" xfId="6742" xr:uid="{00000000-0005-0000-0000-000059290000}"/>
    <cellStyle name="Normal 3 5 4 3" xfId="6743" xr:uid="{00000000-0005-0000-0000-00005A290000}"/>
    <cellStyle name="Normal 3 5 5" xfId="6744" xr:uid="{00000000-0005-0000-0000-00005B290000}"/>
    <cellStyle name="Normal 3 5 5 2" xfId="6745" xr:uid="{00000000-0005-0000-0000-00005C290000}"/>
    <cellStyle name="Normal 3 5 6" xfId="6746" xr:uid="{00000000-0005-0000-0000-00005D290000}"/>
    <cellStyle name="Normal 3 5 6 2" xfId="6747" xr:uid="{00000000-0005-0000-0000-00005E290000}"/>
    <cellStyle name="Normal 3 5 7" xfId="6748" xr:uid="{00000000-0005-0000-0000-00005F290000}"/>
    <cellStyle name="Normal 3 5 7 2" xfId="6749" xr:uid="{00000000-0005-0000-0000-000060290000}"/>
    <cellStyle name="Normal 3 5 8" xfId="6750" xr:uid="{00000000-0005-0000-0000-000061290000}"/>
    <cellStyle name="Normal 3 5 8 2" xfId="6751" xr:uid="{00000000-0005-0000-0000-000062290000}"/>
    <cellStyle name="Normal 3 5 9" xfId="6752" xr:uid="{00000000-0005-0000-0000-000063290000}"/>
    <cellStyle name="Normal 3 5 9 2" xfId="6753" xr:uid="{00000000-0005-0000-0000-000064290000}"/>
    <cellStyle name="Normal 3 50" xfId="6754" xr:uid="{00000000-0005-0000-0000-000065290000}"/>
    <cellStyle name="Normal 3 50 2" xfId="6755" xr:uid="{00000000-0005-0000-0000-000066290000}"/>
    <cellStyle name="Normal 3 51" xfId="6756" xr:uid="{00000000-0005-0000-0000-000067290000}"/>
    <cellStyle name="Normal 3 51 2" xfId="15129" xr:uid="{00000000-0005-0000-0000-000068290000}"/>
    <cellStyle name="Normal 3 52" xfId="6757" xr:uid="{00000000-0005-0000-0000-000069290000}"/>
    <cellStyle name="Normal 3 52 2" xfId="6758" xr:uid="{00000000-0005-0000-0000-00006A290000}"/>
    <cellStyle name="Normal 3 53" xfId="6759" xr:uid="{00000000-0005-0000-0000-00006B290000}"/>
    <cellStyle name="Normal 3 53 2" xfId="6760" xr:uid="{00000000-0005-0000-0000-00006C290000}"/>
    <cellStyle name="Normal 3 54" xfId="6761" xr:uid="{00000000-0005-0000-0000-00006D290000}"/>
    <cellStyle name="Normal 3 54 2" xfId="6762" xr:uid="{00000000-0005-0000-0000-00006E290000}"/>
    <cellStyle name="Normal 3 55" xfId="6763" xr:uid="{00000000-0005-0000-0000-00006F290000}"/>
    <cellStyle name="Normal 3 55 2" xfId="6764" xr:uid="{00000000-0005-0000-0000-000070290000}"/>
    <cellStyle name="Normal 3 56" xfId="6765" xr:uid="{00000000-0005-0000-0000-000071290000}"/>
    <cellStyle name="Normal 3 56 2" xfId="6766" xr:uid="{00000000-0005-0000-0000-000072290000}"/>
    <cellStyle name="Normal 3 57" xfId="6767" xr:uid="{00000000-0005-0000-0000-000073290000}"/>
    <cellStyle name="Normal 3 57 2" xfId="6768" xr:uid="{00000000-0005-0000-0000-000074290000}"/>
    <cellStyle name="Normal 3 58" xfId="6769" xr:uid="{00000000-0005-0000-0000-000075290000}"/>
    <cellStyle name="Normal 3 58 2" xfId="15130" xr:uid="{00000000-0005-0000-0000-000076290000}"/>
    <cellStyle name="Normal 3 59" xfId="6770" xr:uid="{00000000-0005-0000-0000-000077290000}"/>
    <cellStyle name="Normal 3 59 2" xfId="15131" xr:uid="{00000000-0005-0000-0000-000078290000}"/>
    <cellStyle name="Normal 3 6" xfId="6771" xr:uid="{00000000-0005-0000-0000-000079290000}"/>
    <cellStyle name="Normal 3 6 2" xfId="6772" xr:uid="{00000000-0005-0000-0000-00007A290000}"/>
    <cellStyle name="Normal 3 6 2 2" xfId="6773" xr:uid="{00000000-0005-0000-0000-00007B290000}"/>
    <cellStyle name="Normal 3 6 3" xfId="6774" xr:uid="{00000000-0005-0000-0000-00007C290000}"/>
    <cellStyle name="Normal 3 6 3 2" xfId="6775" xr:uid="{00000000-0005-0000-0000-00007D290000}"/>
    <cellStyle name="Normal 3 6 4" xfId="6776" xr:uid="{00000000-0005-0000-0000-00007E290000}"/>
    <cellStyle name="Normal 3 6 4 2" xfId="6777" xr:uid="{00000000-0005-0000-0000-00007F290000}"/>
    <cellStyle name="Normal 3 6 5" xfId="6778" xr:uid="{00000000-0005-0000-0000-000080290000}"/>
    <cellStyle name="Normal 3 60" xfId="6779" xr:uid="{00000000-0005-0000-0000-000081290000}"/>
    <cellStyle name="Normal 3 60 2" xfId="15132" xr:uid="{00000000-0005-0000-0000-000082290000}"/>
    <cellStyle name="Normal 3 61" xfId="6780" xr:uid="{00000000-0005-0000-0000-000083290000}"/>
    <cellStyle name="Normal 3 61 2" xfId="15133" xr:uid="{00000000-0005-0000-0000-000084290000}"/>
    <cellStyle name="Normal 3 62" xfId="6781" xr:uid="{00000000-0005-0000-0000-000085290000}"/>
    <cellStyle name="Normal 3 62 2" xfId="15134" xr:uid="{00000000-0005-0000-0000-000086290000}"/>
    <cellStyle name="Normal 3 63" xfId="6782" xr:uid="{00000000-0005-0000-0000-000087290000}"/>
    <cellStyle name="Normal 3 63 2" xfId="15135" xr:uid="{00000000-0005-0000-0000-000088290000}"/>
    <cellStyle name="Normal 3 64" xfId="6783" xr:uid="{00000000-0005-0000-0000-000089290000}"/>
    <cellStyle name="Normal 3 64 2" xfId="15136" xr:uid="{00000000-0005-0000-0000-00008A290000}"/>
    <cellStyle name="Normal 3 65" xfId="6784" xr:uid="{00000000-0005-0000-0000-00008B290000}"/>
    <cellStyle name="Normal 3 65 2" xfId="15137" xr:uid="{00000000-0005-0000-0000-00008C290000}"/>
    <cellStyle name="Normal 3 66" xfId="6785" xr:uid="{00000000-0005-0000-0000-00008D290000}"/>
    <cellStyle name="Normal 3 66 2" xfId="15138" xr:uid="{00000000-0005-0000-0000-00008E290000}"/>
    <cellStyle name="Normal 3 67" xfId="6786" xr:uid="{00000000-0005-0000-0000-00008F290000}"/>
    <cellStyle name="Normal 3 67 2" xfId="15139" xr:uid="{00000000-0005-0000-0000-000090290000}"/>
    <cellStyle name="Normal 3 68" xfId="6787" xr:uid="{00000000-0005-0000-0000-000091290000}"/>
    <cellStyle name="Normal 3 68 2" xfId="15140" xr:uid="{00000000-0005-0000-0000-000092290000}"/>
    <cellStyle name="Normal 3 69" xfId="6788" xr:uid="{00000000-0005-0000-0000-000093290000}"/>
    <cellStyle name="Normal 3 69 2" xfId="15141" xr:uid="{00000000-0005-0000-0000-000094290000}"/>
    <cellStyle name="Normal 3 7" xfId="6789" xr:uid="{00000000-0005-0000-0000-000095290000}"/>
    <cellStyle name="Normal 3 7 2" xfId="6790" xr:uid="{00000000-0005-0000-0000-000096290000}"/>
    <cellStyle name="Normal 3 70" xfId="6791" xr:uid="{00000000-0005-0000-0000-000097290000}"/>
    <cellStyle name="Normal 3 70 2" xfId="15142" xr:uid="{00000000-0005-0000-0000-000098290000}"/>
    <cellStyle name="Normal 3 71" xfId="6792" xr:uid="{00000000-0005-0000-0000-000099290000}"/>
    <cellStyle name="Normal 3 71 2" xfId="6793" xr:uid="{00000000-0005-0000-0000-00009A290000}"/>
    <cellStyle name="Normal 3 72" xfId="6794" xr:uid="{00000000-0005-0000-0000-00009B290000}"/>
    <cellStyle name="Normal 3 72 2" xfId="6795" xr:uid="{00000000-0005-0000-0000-00009C290000}"/>
    <cellStyle name="Normal 3 73" xfId="6796" xr:uid="{00000000-0005-0000-0000-00009D290000}"/>
    <cellStyle name="Normal 3 73 2" xfId="6797" xr:uid="{00000000-0005-0000-0000-00009E290000}"/>
    <cellStyle name="Normal 3 74" xfId="6798" xr:uid="{00000000-0005-0000-0000-00009F290000}"/>
    <cellStyle name="Normal 3 74 2" xfId="6799" xr:uid="{00000000-0005-0000-0000-0000A0290000}"/>
    <cellStyle name="Normal 3 75" xfId="6800" xr:uid="{00000000-0005-0000-0000-0000A1290000}"/>
    <cellStyle name="Normal 3 75 2" xfId="15143" xr:uid="{00000000-0005-0000-0000-0000A2290000}"/>
    <cellStyle name="Normal 3 76" xfId="6801" xr:uid="{00000000-0005-0000-0000-0000A3290000}"/>
    <cellStyle name="Normal 3 76 2" xfId="15144" xr:uid="{00000000-0005-0000-0000-0000A4290000}"/>
    <cellStyle name="Normal 3 77" xfId="6802" xr:uid="{00000000-0005-0000-0000-0000A5290000}"/>
    <cellStyle name="Normal 3 77 2" xfId="15145" xr:uid="{00000000-0005-0000-0000-0000A6290000}"/>
    <cellStyle name="Normal 3 78" xfId="6803" xr:uid="{00000000-0005-0000-0000-0000A7290000}"/>
    <cellStyle name="Normal 3 78 2" xfId="15146" xr:uid="{00000000-0005-0000-0000-0000A8290000}"/>
    <cellStyle name="Normal 3 79" xfId="6804" xr:uid="{00000000-0005-0000-0000-0000A9290000}"/>
    <cellStyle name="Normal 3 79 2" xfId="15147" xr:uid="{00000000-0005-0000-0000-0000AA290000}"/>
    <cellStyle name="Normal 3 8" xfId="6805" xr:uid="{00000000-0005-0000-0000-0000AB290000}"/>
    <cellStyle name="Normal 3 8 2" xfId="6806" xr:uid="{00000000-0005-0000-0000-0000AC290000}"/>
    <cellStyle name="Normal 3 8 2 2" xfId="6807" xr:uid="{00000000-0005-0000-0000-0000AD290000}"/>
    <cellStyle name="Normal 3 8 3" xfId="6808" xr:uid="{00000000-0005-0000-0000-0000AE290000}"/>
    <cellStyle name="Normal 3 8 3 2" xfId="6809" xr:uid="{00000000-0005-0000-0000-0000AF290000}"/>
    <cellStyle name="Normal 3 8 4" xfId="6810" xr:uid="{00000000-0005-0000-0000-0000B0290000}"/>
    <cellStyle name="Normal 3 8 4 2" xfId="6811" xr:uid="{00000000-0005-0000-0000-0000B1290000}"/>
    <cellStyle name="Normal 3 8 5" xfId="6812" xr:uid="{00000000-0005-0000-0000-0000B2290000}"/>
    <cellStyle name="Normal 3 80" xfId="6813" xr:uid="{00000000-0005-0000-0000-0000B3290000}"/>
    <cellStyle name="Normal 3 80 2" xfId="15148" xr:uid="{00000000-0005-0000-0000-0000B4290000}"/>
    <cellStyle name="Normal 3 81" xfId="6814" xr:uid="{00000000-0005-0000-0000-0000B5290000}"/>
    <cellStyle name="Normal 3 81 2" xfId="15149" xr:uid="{00000000-0005-0000-0000-0000B6290000}"/>
    <cellStyle name="Normal 3 82" xfId="6815" xr:uid="{00000000-0005-0000-0000-0000B7290000}"/>
    <cellStyle name="Normal 3 82 2" xfId="15150" xr:uid="{00000000-0005-0000-0000-0000B8290000}"/>
    <cellStyle name="Normal 3 83" xfId="6816" xr:uid="{00000000-0005-0000-0000-0000B9290000}"/>
    <cellStyle name="Normal 3 83 2" xfId="15151" xr:uid="{00000000-0005-0000-0000-0000BA290000}"/>
    <cellStyle name="Normal 3 84" xfId="6817" xr:uid="{00000000-0005-0000-0000-0000BB290000}"/>
    <cellStyle name="Normal 3 84 2" xfId="15152" xr:uid="{00000000-0005-0000-0000-0000BC290000}"/>
    <cellStyle name="Normal 3 85" xfId="6818" xr:uid="{00000000-0005-0000-0000-0000BD290000}"/>
    <cellStyle name="Normal 3 85 2" xfId="15153" xr:uid="{00000000-0005-0000-0000-0000BE290000}"/>
    <cellStyle name="Normal 3 86" xfId="6819" xr:uid="{00000000-0005-0000-0000-0000BF290000}"/>
    <cellStyle name="Normal 3 86 2" xfId="15154" xr:uid="{00000000-0005-0000-0000-0000C0290000}"/>
    <cellStyle name="Normal 3 87" xfId="6820" xr:uid="{00000000-0005-0000-0000-0000C1290000}"/>
    <cellStyle name="Normal 3 87 2" xfId="15155" xr:uid="{00000000-0005-0000-0000-0000C2290000}"/>
    <cellStyle name="Normal 3 88" xfId="6821" xr:uid="{00000000-0005-0000-0000-0000C3290000}"/>
    <cellStyle name="Normal 3 88 2" xfId="15156" xr:uid="{00000000-0005-0000-0000-0000C4290000}"/>
    <cellStyle name="Normal 3 89" xfId="6822" xr:uid="{00000000-0005-0000-0000-0000C5290000}"/>
    <cellStyle name="Normal 3 89 2" xfId="15157" xr:uid="{00000000-0005-0000-0000-0000C6290000}"/>
    <cellStyle name="Normal 3 9" xfId="6823" xr:uid="{00000000-0005-0000-0000-0000C7290000}"/>
    <cellStyle name="Normal 3 9 2" xfId="6824" xr:uid="{00000000-0005-0000-0000-0000C8290000}"/>
    <cellStyle name="Normal 3 9 2 2" xfId="6825" xr:uid="{00000000-0005-0000-0000-0000C9290000}"/>
    <cellStyle name="Normal 3 9 3" xfId="6826" xr:uid="{00000000-0005-0000-0000-0000CA290000}"/>
    <cellStyle name="Normal 3 9 3 2" xfId="6827" xr:uid="{00000000-0005-0000-0000-0000CB290000}"/>
    <cellStyle name="Normal 3 9 4" xfId="6828" xr:uid="{00000000-0005-0000-0000-0000CC290000}"/>
    <cellStyle name="Normal 3 9 4 2" xfId="6829" xr:uid="{00000000-0005-0000-0000-0000CD290000}"/>
    <cellStyle name="Normal 3 9 5" xfId="6830" xr:uid="{00000000-0005-0000-0000-0000CE290000}"/>
    <cellStyle name="Normal 3 90" xfId="6831" xr:uid="{00000000-0005-0000-0000-0000CF290000}"/>
    <cellStyle name="Normal 3 90 2" xfId="15158" xr:uid="{00000000-0005-0000-0000-0000D0290000}"/>
    <cellStyle name="Normal 3 91" xfId="6832" xr:uid="{00000000-0005-0000-0000-0000D1290000}"/>
    <cellStyle name="Normal 3 91 2" xfId="15159" xr:uid="{00000000-0005-0000-0000-0000D2290000}"/>
    <cellStyle name="Normal 3 92" xfId="6833" xr:uid="{00000000-0005-0000-0000-0000D3290000}"/>
    <cellStyle name="Normal 3 92 2" xfId="15160" xr:uid="{00000000-0005-0000-0000-0000D4290000}"/>
    <cellStyle name="Normal 3 93" xfId="6834" xr:uid="{00000000-0005-0000-0000-0000D5290000}"/>
    <cellStyle name="Normal 3 93 2" xfId="15161" xr:uid="{00000000-0005-0000-0000-0000D6290000}"/>
    <cellStyle name="Normal 3 94" xfId="6835" xr:uid="{00000000-0005-0000-0000-0000D7290000}"/>
    <cellStyle name="Normal 3 94 2" xfId="15162" xr:uid="{00000000-0005-0000-0000-0000D8290000}"/>
    <cellStyle name="Normal 3 95" xfId="6836" xr:uid="{00000000-0005-0000-0000-0000D9290000}"/>
    <cellStyle name="Normal 3 95 2" xfId="15163" xr:uid="{00000000-0005-0000-0000-0000DA290000}"/>
    <cellStyle name="Normal 3 96" xfId="6837" xr:uid="{00000000-0005-0000-0000-0000DB290000}"/>
    <cellStyle name="Normal 3 96 2" xfId="15164" xr:uid="{00000000-0005-0000-0000-0000DC290000}"/>
    <cellStyle name="Normal 3 97" xfId="6838" xr:uid="{00000000-0005-0000-0000-0000DD290000}"/>
    <cellStyle name="Normal 3 97 2" xfId="6839" xr:uid="{00000000-0005-0000-0000-0000DE290000}"/>
    <cellStyle name="Normal 3 98" xfId="6840" xr:uid="{00000000-0005-0000-0000-0000DF290000}"/>
    <cellStyle name="Normal 3 98 2" xfId="6841" xr:uid="{00000000-0005-0000-0000-0000E0290000}"/>
    <cellStyle name="Normal 3 99" xfId="6842" xr:uid="{00000000-0005-0000-0000-0000E1290000}"/>
    <cellStyle name="Normal 3 99 2" xfId="15165" xr:uid="{00000000-0005-0000-0000-0000E2290000}"/>
    <cellStyle name="Normal 3_Atmos Rebuttal Analyses" xfId="11330" xr:uid="{00000000-0005-0000-0000-0000E3290000}"/>
    <cellStyle name="Normal 30" xfId="6843" xr:uid="{00000000-0005-0000-0000-0000E4290000}"/>
    <cellStyle name="Normal 30 2" xfId="6844" xr:uid="{00000000-0005-0000-0000-0000E5290000}"/>
    <cellStyle name="Normal 30 2 2" xfId="15166" xr:uid="{00000000-0005-0000-0000-0000E6290000}"/>
    <cellStyle name="Normal 30 3" xfId="6845" xr:uid="{00000000-0005-0000-0000-0000E7290000}"/>
    <cellStyle name="Normal 30 3 2" xfId="15167" xr:uid="{00000000-0005-0000-0000-0000E8290000}"/>
    <cellStyle name="Normal 30 4" xfId="6846" xr:uid="{00000000-0005-0000-0000-0000E9290000}"/>
    <cellStyle name="Normal 30 4 2" xfId="15168" xr:uid="{00000000-0005-0000-0000-0000EA290000}"/>
    <cellStyle name="Normal 30 5" xfId="6847" xr:uid="{00000000-0005-0000-0000-0000EB290000}"/>
    <cellStyle name="Normal 30 5 2" xfId="15169" xr:uid="{00000000-0005-0000-0000-0000EC290000}"/>
    <cellStyle name="Normal 30 6" xfId="6848" xr:uid="{00000000-0005-0000-0000-0000ED290000}"/>
    <cellStyle name="Normal 30 6 2" xfId="15170" xr:uid="{00000000-0005-0000-0000-0000EE290000}"/>
    <cellStyle name="Normal 30 7" xfId="6849" xr:uid="{00000000-0005-0000-0000-0000EF290000}"/>
    <cellStyle name="Normal 30 7 2" xfId="15171" xr:uid="{00000000-0005-0000-0000-0000F0290000}"/>
    <cellStyle name="Normal 31" xfId="6850" xr:uid="{00000000-0005-0000-0000-0000F1290000}"/>
    <cellStyle name="Normal 31 2" xfId="6851" xr:uid="{00000000-0005-0000-0000-0000F2290000}"/>
    <cellStyle name="Normal 31 2 2" xfId="6852" xr:uid="{00000000-0005-0000-0000-0000F3290000}"/>
    <cellStyle name="Normal 31 3" xfId="6853" xr:uid="{00000000-0005-0000-0000-0000F4290000}"/>
    <cellStyle name="Normal 31 3 2" xfId="6854" xr:uid="{00000000-0005-0000-0000-0000F5290000}"/>
    <cellStyle name="Normal 31 3 3" xfId="15172" xr:uid="{00000000-0005-0000-0000-0000F6290000}"/>
    <cellStyle name="Normal 31 4" xfId="6855" xr:uid="{00000000-0005-0000-0000-0000F7290000}"/>
    <cellStyle name="Normal 31 4 2" xfId="15173" xr:uid="{00000000-0005-0000-0000-0000F8290000}"/>
    <cellStyle name="Normal 31 5" xfId="6856" xr:uid="{00000000-0005-0000-0000-0000F9290000}"/>
    <cellStyle name="Normal 31 5 2" xfId="15174" xr:uid="{00000000-0005-0000-0000-0000FA290000}"/>
    <cellStyle name="Normal 31 6" xfId="6857" xr:uid="{00000000-0005-0000-0000-0000FB290000}"/>
    <cellStyle name="Normal 31 6 2" xfId="15175" xr:uid="{00000000-0005-0000-0000-0000FC290000}"/>
    <cellStyle name="Normal 31 7" xfId="6858" xr:uid="{00000000-0005-0000-0000-0000FD290000}"/>
    <cellStyle name="Normal 31 7 2" xfId="15176" xr:uid="{00000000-0005-0000-0000-0000FE290000}"/>
    <cellStyle name="Normal 32" xfId="6859" xr:uid="{00000000-0005-0000-0000-0000FF290000}"/>
    <cellStyle name="Normal 32 2" xfId="6860" xr:uid="{00000000-0005-0000-0000-0000002A0000}"/>
    <cellStyle name="Normal 32 2 2" xfId="6861" xr:uid="{00000000-0005-0000-0000-0000012A0000}"/>
    <cellStyle name="Normal 32 2 3" xfId="15177" xr:uid="{00000000-0005-0000-0000-0000022A0000}"/>
    <cellStyle name="Normal 32 3" xfId="6862" xr:uid="{00000000-0005-0000-0000-0000032A0000}"/>
    <cellStyle name="Normal 32 3 2" xfId="15178" xr:uid="{00000000-0005-0000-0000-0000042A0000}"/>
    <cellStyle name="Normal 32 4" xfId="6863" xr:uid="{00000000-0005-0000-0000-0000052A0000}"/>
    <cellStyle name="Normal 32 4 2" xfId="15179" xr:uid="{00000000-0005-0000-0000-0000062A0000}"/>
    <cellStyle name="Normal 32 5" xfId="6864" xr:uid="{00000000-0005-0000-0000-0000072A0000}"/>
    <cellStyle name="Normal 32 5 2" xfId="15180" xr:uid="{00000000-0005-0000-0000-0000082A0000}"/>
    <cellStyle name="Normal 32 6" xfId="6865" xr:uid="{00000000-0005-0000-0000-0000092A0000}"/>
    <cellStyle name="Normal 32 6 2" xfId="15181" xr:uid="{00000000-0005-0000-0000-00000A2A0000}"/>
    <cellStyle name="Normal 32 7" xfId="6866" xr:uid="{00000000-0005-0000-0000-00000B2A0000}"/>
    <cellStyle name="Normal 32 7 2" xfId="15182" xr:uid="{00000000-0005-0000-0000-00000C2A0000}"/>
    <cellStyle name="Normal 33" xfId="6867" xr:uid="{00000000-0005-0000-0000-00000D2A0000}"/>
    <cellStyle name="Normal 33 2" xfId="6868" xr:uid="{00000000-0005-0000-0000-00000E2A0000}"/>
    <cellStyle name="Normal 33 2 2" xfId="15183" xr:uid="{00000000-0005-0000-0000-00000F2A0000}"/>
    <cellStyle name="Normal 33 3" xfId="6869" xr:uid="{00000000-0005-0000-0000-0000102A0000}"/>
    <cellStyle name="Normal 33 3 2" xfId="15184" xr:uid="{00000000-0005-0000-0000-0000112A0000}"/>
    <cellStyle name="Normal 33 4" xfId="6870" xr:uid="{00000000-0005-0000-0000-0000122A0000}"/>
    <cellStyle name="Normal 33 4 2" xfId="15185" xr:uid="{00000000-0005-0000-0000-0000132A0000}"/>
    <cellStyle name="Normal 33 5" xfId="6871" xr:uid="{00000000-0005-0000-0000-0000142A0000}"/>
    <cellStyle name="Normal 33 5 2" xfId="15186" xr:uid="{00000000-0005-0000-0000-0000152A0000}"/>
    <cellStyle name="Normal 33 6" xfId="6872" xr:uid="{00000000-0005-0000-0000-0000162A0000}"/>
    <cellStyle name="Normal 33 6 2" xfId="15187" xr:uid="{00000000-0005-0000-0000-0000172A0000}"/>
    <cellStyle name="Normal 33 7" xfId="6873" xr:uid="{00000000-0005-0000-0000-0000182A0000}"/>
    <cellStyle name="Normal 33 7 2" xfId="15188" xr:uid="{00000000-0005-0000-0000-0000192A0000}"/>
    <cellStyle name="Normal 34" xfId="6874" xr:uid="{00000000-0005-0000-0000-00001A2A0000}"/>
    <cellStyle name="Normal 34 2" xfId="6875" xr:uid="{00000000-0005-0000-0000-00001B2A0000}"/>
    <cellStyle name="Normal 35" xfId="6876" xr:uid="{00000000-0005-0000-0000-00001C2A0000}"/>
    <cellStyle name="Normal 35 2" xfId="6877" xr:uid="{00000000-0005-0000-0000-00001D2A0000}"/>
    <cellStyle name="Normal 36" xfId="6878" xr:uid="{00000000-0005-0000-0000-00001E2A0000}"/>
    <cellStyle name="Normal 36 2" xfId="6879" xr:uid="{00000000-0005-0000-0000-00001F2A0000}"/>
    <cellStyle name="Normal 36 2 2" xfId="15189" xr:uid="{00000000-0005-0000-0000-0000202A0000}"/>
    <cellStyle name="Normal 36 3" xfId="6880" xr:uid="{00000000-0005-0000-0000-0000212A0000}"/>
    <cellStyle name="Normal 36 3 2" xfId="15190" xr:uid="{00000000-0005-0000-0000-0000222A0000}"/>
    <cellStyle name="Normal 36 4" xfId="6881" xr:uid="{00000000-0005-0000-0000-0000232A0000}"/>
    <cellStyle name="Normal 36 4 2" xfId="15191" xr:uid="{00000000-0005-0000-0000-0000242A0000}"/>
    <cellStyle name="Normal 36 5" xfId="6882" xr:uid="{00000000-0005-0000-0000-0000252A0000}"/>
    <cellStyle name="Normal 36 5 2" xfId="15192" xr:uid="{00000000-0005-0000-0000-0000262A0000}"/>
    <cellStyle name="Normal 36 6" xfId="6883" xr:uid="{00000000-0005-0000-0000-0000272A0000}"/>
    <cellStyle name="Normal 36 6 2" xfId="15193" xr:uid="{00000000-0005-0000-0000-0000282A0000}"/>
    <cellStyle name="Normal 36 7" xfId="6884" xr:uid="{00000000-0005-0000-0000-0000292A0000}"/>
    <cellStyle name="Normal 36 7 2" xfId="15194" xr:uid="{00000000-0005-0000-0000-00002A2A0000}"/>
    <cellStyle name="Normal 37" xfId="6885" xr:uid="{00000000-0005-0000-0000-00002B2A0000}"/>
    <cellStyle name="Normal 37 2" xfId="6886" xr:uid="{00000000-0005-0000-0000-00002C2A0000}"/>
    <cellStyle name="Normal 37 2 2" xfId="15195" xr:uid="{00000000-0005-0000-0000-00002D2A0000}"/>
    <cellStyle name="Normal 37 3" xfId="6887" xr:uid="{00000000-0005-0000-0000-00002E2A0000}"/>
    <cellStyle name="Normal 37 3 2" xfId="15196" xr:uid="{00000000-0005-0000-0000-00002F2A0000}"/>
    <cellStyle name="Normal 37 4" xfId="6888" xr:uid="{00000000-0005-0000-0000-0000302A0000}"/>
    <cellStyle name="Normal 37 4 2" xfId="15197" xr:uid="{00000000-0005-0000-0000-0000312A0000}"/>
    <cellStyle name="Normal 37 5" xfId="6889" xr:uid="{00000000-0005-0000-0000-0000322A0000}"/>
    <cellStyle name="Normal 37 5 2" xfId="15198" xr:uid="{00000000-0005-0000-0000-0000332A0000}"/>
    <cellStyle name="Normal 37 6" xfId="6890" xr:uid="{00000000-0005-0000-0000-0000342A0000}"/>
    <cellStyle name="Normal 37 6 2" xfId="15199" xr:uid="{00000000-0005-0000-0000-0000352A0000}"/>
    <cellStyle name="Normal 37 7" xfId="6891" xr:uid="{00000000-0005-0000-0000-0000362A0000}"/>
    <cellStyle name="Normal 37 7 2" xfId="15200" xr:uid="{00000000-0005-0000-0000-0000372A0000}"/>
    <cellStyle name="Normal 38" xfId="6892" xr:uid="{00000000-0005-0000-0000-0000382A0000}"/>
    <cellStyle name="Normal 38 2" xfId="6893" xr:uid="{00000000-0005-0000-0000-0000392A0000}"/>
    <cellStyle name="Normal 38 2 2" xfId="15201" xr:uid="{00000000-0005-0000-0000-00003A2A0000}"/>
    <cellStyle name="Normal 38 3" xfId="6894" xr:uid="{00000000-0005-0000-0000-00003B2A0000}"/>
    <cellStyle name="Normal 38 3 2" xfId="15202" xr:uid="{00000000-0005-0000-0000-00003C2A0000}"/>
    <cellStyle name="Normal 38 4" xfId="6895" xr:uid="{00000000-0005-0000-0000-00003D2A0000}"/>
    <cellStyle name="Normal 38 4 2" xfId="15203" xr:uid="{00000000-0005-0000-0000-00003E2A0000}"/>
    <cellStyle name="Normal 38 5" xfId="6896" xr:uid="{00000000-0005-0000-0000-00003F2A0000}"/>
    <cellStyle name="Normal 38 5 2" xfId="15204" xr:uid="{00000000-0005-0000-0000-0000402A0000}"/>
    <cellStyle name="Normal 38 6" xfId="6897" xr:uid="{00000000-0005-0000-0000-0000412A0000}"/>
    <cellStyle name="Normal 38 6 2" xfId="15205" xr:uid="{00000000-0005-0000-0000-0000422A0000}"/>
    <cellStyle name="Normal 38 7" xfId="6898" xr:uid="{00000000-0005-0000-0000-0000432A0000}"/>
    <cellStyle name="Normal 38 7 2" xfId="15206" xr:uid="{00000000-0005-0000-0000-0000442A0000}"/>
    <cellStyle name="Normal 39" xfId="6899" xr:uid="{00000000-0005-0000-0000-0000452A0000}"/>
    <cellStyle name="Normal 39 2" xfId="6900" xr:uid="{00000000-0005-0000-0000-0000462A0000}"/>
    <cellStyle name="Normal 39 2 2" xfId="15207" xr:uid="{00000000-0005-0000-0000-0000472A0000}"/>
    <cellStyle name="Normal 39 3" xfId="6901" xr:uid="{00000000-0005-0000-0000-0000482A0000}"/>
    <cellStyle name="Normal 39 3 2" xfId="15208" xr:uid="{00000000-0005-0000-0000-0000492A0000}"/>
    <cellStyle name="Normal 39 4" xfId="6902" xr:uid="{00000000-0005-0000-0000-00004A2A0000}"/>
    <cellStyle name="Normal 39 4 2" xfId="15209" xr:uid="{00000000-0005-0000-0000-00004B2A0000}"/>
    <cellStyle name="Normal 39 5" xfId="6903" xr:uid="{00000000-0005-0000-0000-00004C2A0000}"/>
    <cellStyle name="Normal 39 5 2" xfId="15210" xr:uid="{00000000-0005-0000-0000-00004D2A0000}"/>
    <cellStyle name="Normal 39 6" xfId="6904" xr:uid="{00000000-0005-0000-0000-00004E2A0000}"/>
    <cellStyle name="Normal 39 6 2" xfId="15211" xr:uid="{00000000-0005-0000-0000-00004F2A0000}"/>
    <cellStyle name="Normal 39 7" xfId="6905" xr:uid="{00000000-0005-0000-0000-0000502A0000}"/>
    <cellStyle name="Normal 39 7 2" xfId="15212" xr:uid="{00000000-0005-0000-0000-0000512A0000}"/>
    <cellStyle name="Normal 4" xfId="53" xr:uid="{00000000-0005-0000-0000-0000522A0000}"/>
    <cellStyle name="Normal 4 10" xfId="6906" xr:uid="{00000000-0005-0000-0000-0000532A0000}"/>
    <cellStyle name="Normal 4 10 2" xfId="6907" xr:uid="{00000000-0005-0000-0000-0000542A0000}"/>
    <cellStyle name="Normal 4 10 2 2" xfId="6908" xr:uid="{00000000-0005-0000-0000-0000552A0000}"/>
    <cellStyle name="Normal 4 10 3" xfId="6909" xr:uid="{00000000-0005-0000-0000-0000562A0000}"/>
    <cellStyle name="Normal 4 10 3 2" xfId="6910" xr:uid="{00000000-0005-0000-0000-0000572A0000}"/>
    <cellStyle name="Normal 4 10 4" xfId="6911" xr:uid="{00000000-0005-0000-0000-0000582A0000}"/>
    <cellStyle name="Normal 4 10 5" xfId="15213" xr:uid="{00000000-0005-0000-0000-0000592A0000}"/>
    <cellStyle name="Normal 4 100" xfId="6912" xr:uid="{00000000-0005-0000-0000-00005A2A0000}"/>
    <cellStyle name="Normal 4 100 2" xfId="15214" xr:uid="{00000000-0005-0000-0000-00005B2A0000}"/>
    <cellStyle name="Normal 4 101" xfId="6913" xr:uid="{00000000-0005-0000-0000-00005C2A0000}"/>
    <cellStyle name="Normal 4 101 2" xfId="6914" xr:uid="{00000000-0005-0000-0000-00005D2A0000}"/>
    <cellStyle name="Normal 4 102" xfId="6915" xr:uid="{00000000-0005-0000-0000-00005E2A0000}"/>
    <cellStyle name="Normal 4 102 2" xfId="6916" xr:uid="{00000000-0005-0000-0000-00005F2A0000}"/>
    <cellStyle name="Normal 4 103" xfId="6917" xr:uid="{00000000-0005-0000-0000-0000602A0000}"/>
    <cellStyle name="Normal 4 103 2" xfId="6918" xr:uid="{00000000-0005-0000-0000-0000612A0000}"/>
    <cellStyle name="Normal 4 104" xfId="6919" xr:uid="{00000000-0005-0000-0000-0000622A0000}"/>
    <cellStyle name="Normal 4 104 2" xfId="6920" xr:uid="{00000000-0005-0000-0000-0000632A0000}"/>
    <cellStyle name="Normal 4 105" xfId="6921" xr:uid="{00000000-0005-0000-0000-0000642A0000}"/>
    <cellStyle name="Normal 4 105 2" xfId="6922" xr:uid="{00000000-0005-0000-0000-0000652A0000}"/>
    <cellStyle name="Normal 4 106" xfId="6923" xr:uid="{00000000-0005-0000-0000-0000662A0000}"/>
    <cellStyle name="Normal 4 106 2" xfId="6924" xr:uid="{00000000-0005-0000-0000-0000672A0000}"/>
    <cellStyle name="Normal 4 107" xfId="6925" xr:uid="{00000000-0005-0000-0000-0000682A0000}"/>
    <cellStyle name="Normal 4 107 2" xfId="15215" xr:uid="{00000000-0005-0000-0000-0000692A0000}"/>
    <cellStyle name="Normal 4 108" xfId="6926" xr:uid="{00000000-0005-0000-0000-00006A2A0000}"/>
    <cellStyle name="Normal 4 108 2" xfId="15216" xr:uid="{00000000-0005-0000-0000-00006B2A0000}"/>
    <cellStyle name="Normal 4 109" xfId="6927" xr:uid="{00000000-0005-0000-0000-00006C2A0000}"/>
    <cellStyle name="Normal 4 109 2" xfId="15217" xr:uid="{00000000-0005-0000-0000-00006D2A0000}"/>
    <cellStyle name="Normal 4 11" xfId="6928" xr:uid="{00000000-0005-0000-0000-00006E2A0000}"/>
    <cellStyle name="Normal 4 11 2" xfId="6929" xr:uid="{00000000-0005-0000-0000-00006F2A0000}"/>
    <cellStyle name="Normal 4 11 2 2" xfId="6930" xr:uid="{00000000-0005-0000-0000-0000702A0000}"/>
    <cellStyle name="Normal 4 11 3" xfId="6931" xr:uid="{00000000-0005-0000-0000-0000712A0000}"/>
    <cellStyle name="Normal 4 11 3 2" xfId="6932" xr:uid="{00000000-0005-0000-0000-0000722A0000}"/>
    <cellStyle name="Normal 4 11 4" xfId="6933" xr:uid="{00000000-0005-0000-0000-0000732A0000}"/>
    <cellStyle name="Normal 4 11 5" xfId="15218" xr:uid="{00000000-0005-0000-0000-0000742A0000}"/>
    <cellStyle name="Normal 4 110" xfId="6934" xr:uid="{00000000-0005-0000-0000-0000752A0000}"/>
    <cellStyle name="Normal 4 110 2" xfId="15219" xr:uid="{00000000-0005-0000-0000-0000762A0000}"/>
    <cellStyle name="Normal 4 111" xfId="6935" xr:uid="{00000000-0005-0000-0000-0000772A0000}"/>
    <cellStyle name="Normal 4 111 2" xfId="6936" xr:uid="{00000000-0005-0000-0000-0000782A0000}"/>
    <cellStyle name="Normal 4 112" xfId="6937" xr:uid="{00000000-0005-0000-0000-0000792A0000}"/>
    <cellStyle name="Normal 4 112 2" xfId="15220" xr:uid="{00000000-0005-0000-0000-00007A2A0000}"/>
    <cellStyle name="Normal 4 113" xfId="6938" xr:uid="{00000000-0005-0000-0000-00007B2A0000}"/>
    <cellStyle name="Normal 4 113 2" xfId="15221" xr:uid="{00000000-0005-0000-0000-00007C2A0000}"/>
    <cellStyle name="Normal 4 114" xfId="6939" xr:uid="{00000000-0005-0000-0000-00007D2A0000}"/>
    <cellStyle name="Normal 4 114 2" xfId="15222" xr:uid="{00000000-0005-0000-0000-00007E2A0000}"/>
    <cellStyle name="Normal 4 115" xfId="6940" xr:uid="{00000000-0005-0000-0000-00007F2A0000}"/>
    <cellStyle name="Normal 4 115 2" xfId="15223" xr:uid="{00000000-0005-0000-0000-0000802A0000}"/>
    <cellStyle name="Normal 4 116" xfId="6941" xr:uid="{00000000-0005-0000-0000-0000812A0000}"/>
    <cellStyle name="Normal 4 116 2" xfId="15224" xr:uid="{00000000-0005-0000-0000-0000822A0000}"/>
    <cellStyle name="Normal 4 117" xfId="6942" xr:uid="{00000000-0005-0000-0000-0000832A0000}"/>
    <cellStyle name="Normal 4 117 2" xfId="15225" xr:uid="{00000000-0005-0000-0000-0000842A0000}"/>
    <cellStyle name="Normal 4 118" xfId="6943" xr:uid="{00000000-0005-0000-0000-0000852A0000}"/>
    <cellStyle name="Normal 4 118 2" xfId="15226" xr:uid="{00000000-0005-0000-0000-0000862A0000}"/>
    <cellStyle name="Normal 4 119" xfId="6944" xr:uid="{00000000-0005-0000-0000-0000872A0000}"/>
    <cellStyle name="Normal 4 119 2" xfId="15227" xr:uid="{00000000-0005-0000-0000-0000882A0000}"/>
    <cellStyle name="Normal 4 12" xfId="6945" xr:uid="{00000000-0005-0000-0000-0000892A0000}"/>
    <cellStyle name="Normal 4 12 2" xfId="6946" xr:uid="{00000000-0005-0000-0000-00008A2A0000}"/>
    <cellStyle name="Normal 4 12 3" xfId="15228" xr:uid="{00000000-0005-0000-0000-00008B2A0000}"/>
    <cellStyle name="Normal 4 120" xfId="6947" xr:uid="{00000000-0005-0000-0000-00008C2A0000}"/>
    <cellStyle name="Normal 4 120 2" xfId="6948" xr:uid="{00000000-0005-0000-0000-00008D2A0000}"/>
    <cellStyle name="Normal 4 121" xfId="6949" xr:uid="{00000000-0005-0000-0000-00008E2A0000}"/>
    <cellStyle name="Normal 4 121 2" xfId="6950" xr:uid="{00000000-0005-0000-0000-00008F2A0000}"/>
    <cellStyle name="Normal 4 122" xfId="6951" xr:uid="{00000000-0005-0000-0000-0000902A0000}"/>
    <cellStyle name="Normal 4 122 2" xfId="6952" xr:uid="{00000000-0005-0000-0000-0000912A0000}"/>
    <cellStyle name="Normal 4 123" xfId="6953" xr:uid="{00000000-0005-0000-0000-0000922A0000}"/>
    <cellStyle name="Normal 4 123 2" xfId="6954" xr:uid="{00000000-0005-0000-0000-0000932A0000}"/>
    <cellStyle name="Normal 4 124" xfId="6955" xr:uid="{00000000-0005-0000-0000-0000942A0000}"/>
    <cellStyle name="Normal 4 124 2" xfId="15229" xr:uid="{00000000-0005-0000-0000-0000952A0000}"/>
    <cellStyle name="Normal 4 125" xfId="6956" xr:uid="{00000000-0005-0000-0000-0000962A0000}"/>
    <cellStyle name="Normal 4 125 2" xfId="15230" xr:uid="{00000000-0005-0000-0000-0000972A0000}"/>
    <cellStyle name="Normal 4 126" xfId="6957" xr:uid="{00000000-0005-0000-0000-0000982A0000}"/>
    <cellStyle name="Normal 4 126 2" xfId="15231" xr:uid="{00000000-0005-0000-0000-0000992A0000}"/>
    <cellStyle name="Normal 4 127" xfId="6958" xr:uid="{00000000-0005-0000-0000-00009A2A0000}"/>
    <cellStyle name="Normal 4 127 2" xfId="15232" xr:uid="{00000000-0005-0000-0000-00009B2A0000}"/>
    <cellStyle name="Normal 4 128" xfId="6959" xr:uid="{00000000-0005-0000-0000-00009C2A0000}"/>
    <cellStyle name="Normal 4 128 2" xfId="15233" xr:uid="{00000000-0005-0000-0000-00009D2A0000}"/>
    <cellStyle name="Normal 4 129" xfId="6960" xr:uid="{00000000-0005-0000-0000-00009E2A0000}"/>
    <cellStyle name="Normal 4 129 2" xfId="15234" xr:uid="{00000000-0005-0000-0000-00009F2A0000}"/>
    <cellStyle name="Normal 4 13" xfId="6961" xr:uid="{00000000-0005-0000-0000-0000A02A0000}"/>
    <cellStyle name="Normal 4 13 2" xfId="15235" xr:uid="{00000000-0005-0000-0000-0000A12A0000}"/>
    <cellStyle name="Normal 4 13 3" xfId="15236" xr:uid="{00000000-0005-0000-0000-0000A22A0000}"/>
    <cellStyle name="Normal 4 130" xfId="6962" xr:uid="{00000000-0005-0000-0000-0000A32A0000}"/>
    <cellStyle name="Normal 4 130 2" xfId="15237" xr:uid="{00000000-0005-0000-0000-0000A42A0000}"/>
    <cellStyle name="Normal 4 131" xfId="6963" xr:uid="{00000000-0005-0000-0000-0000A52A0000}"/>
    <cellStyle name="Normal 4 131 2" xfId="15238" xr:uid="{00000000-0005-0000-0000-0000A62A0000}"/>
    <cellStyle name="Normal 4 132" xfId="6964" xr:uid="{00000000-0005-0000-0000-0000A72A0000}"/>
    <cellStyle name="Normal 4 132 2" xfId="15239" xr:uid="{00000000-0005-0000-0000-0000A82A0000}"/>
    <cellStyle name="Normal 4 133" xfId="6965" xr:uid="{00000000-0005-0000-0000-0000A92A0000}"/>
    <cellStyle name="Normal 4 133 2" xfId="15240" xr:uid="{00000000-0005-0000-0000-0000AA2A0000}"/>
    <cellStyle name="Normal 4 134" xfId="6966" xr:uid="{00000000-0005-0000-0000-0000AB2A0000}"/>
    <cellStyle name="Normal 4 134 2" xfId="15241" xr:uid="{00000000-0005-0000-0000-0000AC2A0000}"/>
    <cellStyle name="Normal 4 135" xfId="6967" xr:uid="{00000000-0005-0000-0000-0000AD2A0000}"/>
    <cellStyle name="Normal 4 135 2" xfId="15242" xr:uid="{00000000-0005-0000-0000-0000AE2A0000}"/>
    <cellStyle name="Normal 4 136" xfId="6968" xr:uid="{00000000-0005-0000-0000-0000AF2A0000}"/>
    <cellStyle name="Normal 4 136 2" xfId="15243" xr:uid="{00000000-0005-0000-0000-0000B02A0000}"/>
    <cellStyle name="Normal 4 137" xfId="6969" xr:uid="{00000000-0005-0000-0000-0000B12A0000}"/>
    <cellStyle name="Normal 4 137 2" xfId="15244" xr:uid="{00000000-0005-0000-0000-0000B22A0000}"/>
    <cellStyle name="Normal 4 138" xfId="6970" xr:uid="{00000000-0005-0000-0000-0000B32A0000}"/>
    <cellStyle name="Normal 4 138 2" xfId="15245" xr:uid="{00000000-0005-0000-0000-0000B42A0000}"/>
    <cellStyle name="Normal 4 139" xfId="6971" xr:uid="{00000000-0005-0000-0000-0000B52A0000}"/>
    <cellStyle name="Normal 4 139 2" xfId="15246" xr:uid="{00000000-0005-0000-0000-0000B62A0000}"/>
    <cellStyle name="Normal 4 14" xfId="6972" xr:uid="{00000000-0005-0000-0000-0000B72A0000}"/>
    <cellStyle name="Normal 4 14 2" xfId="15247" xr:uid="{00000000-0005-0000-0000-0000B82A0000}"/>
    <cellStyle name="Normal 4 14 3" xfId="15248" xr:uid="{00000000-0005-0000-0000-0000B92A0000}"/>
    <cellStyle name="Normal 4 140" xfId="6973" xr:uid="{00000000-0005-0000-0000-0000BA2A0000}"/>
    <cellStyle name="Normal 4 140 2" xfId="15249" xr:uid="{00000000-0005-0000-0000-0000BB2A0000}"/>
    <cellStyle name="Normal 4 141" xfId="6974" xr:uid="{00000000-0005-0000-0000-0000BC2A0000}"/>
    <cellStyle name="Normal 4 141 2" xfId="15250" xr:uid="{00000000-0005-0000-0000-0000BD2A0000}"/>
    <cellStyle name="Normal 4 142" xfId="6975" xr:uid="{00000000-0005-0000-0000-0000BE2A0000}"/>
    <cellStyle name="Normal 4 142 2" xfId="15251" xr:uid="{00000000-0005-0000-0000-0000BF2A0000}"/>
    <cellStyle name="Normal 4 143" xfId="6976" xr:uid="{00000000-0005-0000-0000-0000C02A0000}"/>
    <cellStyle name="Normal 4 143 2" xfId="15252" xr:uid="{00000000-0005-0000-0000-0000C12A0000}"/>
    <cellStyle name="Normal 4 144" xfId="6977" xr:uid="{00000000-0005-0000-0000-0000C22A0000}"/>
    <cellStyle name="Normal 4 144 2" xfId="15253" xr:uid="{00000000-0005-0000-0000-0000C32A0000}"/>
    <cellStyle name="Normal 4 145" xfId="6978" xr:uid="{00000000-0005-0000-0000-0000C42A0000}"/>
    <cellStyle name="Normal 4 145 2" xfId="15254" xr:uid="{00000000-0005-0000-0000-0000C52A0000}"/>
    <cellStyle name="Normal 4 146" xfId="6979" xr:uid="{00000000-0005-0000-0000-0000C62A0000}"/>
    <cellStyle name="Normal 4 146 2" xfId="6980" xr:uid="{00000000-0005-0000-0000-0000C72A0000}"/>
    <cellStyle name="Normal 4 147" xfId="6981" xr:uid="{00000000-0005-0000-0000-0000C82A0000}"/>
    <cellStyle name="Normal 4 147 2" xfId="6982" xr:uid="{00000000-0005-0000-0000-0000C92A0000}"/>
    <cellStyle name="Normal 4 148" xfId="6983" xr:uid="{00000000-0005-0000-0000-0000CA2A0000}"/>
    <cellStyle name="Normal 4 148 2" xfId="15255" xr:uid="{00000000-0005-0000-0000-0000CB2A0000}"/>
    <cellStyle name="Normal 4 149" xfId="6984" xr:uid="{00000000-0005-0000-0000-0000CC2A0000}"/>
    <cellStyle name="Normal 4 149 2" xfId="15256" xr:uid="{00000000-0005-0000-0000-0000CD2A0000}"/>
    <cellStyle name="Normal 4 15" xfId="6985" xr:uid="{00000000-0005-0000-0000-0000CE2A0000}"/>
    <cellStyle name="Normal 4 15 2" xfId="15257" xr:uid="{00000000-0005-0000-0000-0000CF2A0000}"/>
    <cellStyle name="Normal 4 15 3" xfId="15258" xr:uid="{00000000-0005-0000-0000-0000D02A0000}"/>
    <cellStyle name="Normal 4 150" xfId="6986" xr:uid="{00000000-0005-0000-0000-0000D12A0000}"/>
    <cellStyle name="Normal 4 150 2" xfId="15259" xr:uid="{00000000-0005-0000-0000-0000D22A0000}"/>
    <cellStyle name="Normal 4 151" xfId="6987" xr:uid="{00000000-0005-0000-0000-0000D32A0000}"/>
    <cellStyle name="Normal 4 151 2" xfId="15260" xr:uid="{00000000-0005-0000-0000-0000D42A0000}"/>
    <cellStyle name="Normal 4 152" xfId="6988" xr:uid="{00000000-0005-0000-0000-0000D52A0000}"/>
    <cellStyle name="Normal 4 152 2" xfId="15261" xr:uid="{00000000-0005-0000-0000-0000D62A0000}"/>
    <cellStyle name="Normal 4 153" xfId="6989" xr:uid="{00000000-0005-0000-0000-0000D72A0000}"/>
    <cellStyle name="Normal 4 153 2" xfId="6990" xr:uid="{00000000-0005-0000-0000-0000D82A0000}"/>
    <cellStyle name="Normal 4 154" xfId="6991" xr:uid="{00000000-0005-0000-0000-0000D92A0000}"/>
    <cellStyle name="Normal 4 154 2" xfId="15262" xr:uid="{00000000-0005-0000-0000-0000DA2A0000}"/>
    <cellStyle name="Normal 4 155" xfId="6992" xr:uid="{00000000-0005-0000-0000-0000DB2A0000}"/>
    <cellStyle name="Normal 4 155 2" xfId="6993" xr:uid="{00000000-0005-0000-0000-0000DC2A0000}"/>
    <cellStyle name="Normal 4 156" xfId="6994" xr:uid="{00000000-0005-0000-0000-0000DD2A0000}"/>
    <cellStyle name="Normal 4 156 2" xfId="6995" xr:uid="{00000000-0005-0000-0000-0000DE2A0000}"/>
    <cellStyle name="Normal 4 156 2 2" xfId="15263" xr:uid="{00000000-0005-0000-0000-0000DF2A0000}"/>
    <cellStyle name="Normal 4 156 3" xfId="15264" xr:uid="{00000000-0005-0000-0000-0000E02A0000}"/>
    <cellStyle name="Normal 4 157" xfId="6996" xr:uid="{00000000-0005-0000-0000-0000E12A0000}"/>
    <cellStyle name="Normal 4 157 2" xfId="15265" xr:uid="{00000000-0005-0000-0000-0000E22A0000}"/>
    <cellStyle name="Normal 4 158" xfId="15266" xr:uid="{00000000-0005-0000-0000-0000E32A0000}"/>
    <cellStyle name="Normal 4 158 2" xfId="15267" xr:uid="{00000000-0005-0000-0000-0000E42A0000}"/>
    <cellStyle name="Normal 4 16" xfId="6997" xr:uid="{00000000-0005-0000-0000-0000E52A0000}"/>
    <cellStyle name="Normal 4 16 2" xfId="15268" xr:uid="{00000000-0005-0000-0000-0000E62A0000}"/>
    <cellStyle name="Normal 4 16 3" xfId="15269" xr:uid="{00000000-0005-0000-0000-0000E72A0000}"/>
    <cellStyle name="Normal 4 17" xfId="6998" xr:uid="{00000000-0005-0000-0000-0000E82A0000}"/>
    <cellStyle name="Normal 4 17 2" xfId="15270" xr:uid="{00000000-0005-0000-0000-0000E92A0000}"/>
    <cellStyle name="Normal 4 17 3" xfId="15271" xr:uid="{00000000-0005-0000-0000-0000EA2A0000}"/>
    <cellStyle name="Normal 4 18" xfId="6999" xr:uid="{00000000-0005-0000-0000-0000EB2A0000}"/>
    <cellStyle name="Normal 4 18 2" xfId="15272" xr:uid="{00000000-0005-0000-0000-0000EC2A0000}"/>
    <cellStyle name="Normal 4 18 3" xfId="15273" xr:uid="{00000000-0005-0000-0000-0000ED2A0000}"/>
    <cellStyle name="Normal 4 19" xfId="7000" xr:uid="{00000000-0005-0000-0000-0000EE2A0000}"/>
    <cellStyle name="Normal 4 19 2" xfId="15274" xr:uid="{00000000-0005-0000-0000-0000EF2A0000}"/>
    <cellStyle name="Normal 4 19 3" xfId="15275" xr:uid="{00000000-0005-0000-0000-0000F02A0000}"/>
    <cellStyle name="Normal 4 2" xfId="7001" xr:uid="{00000000-0005-0000-0000-0000F12A0000}"/>
    <cellStyle name="Normal 4 2 10" xfId="7002" xr:uid="{00000000-0005-0000-0000-0000F22A0000}"/>
    <cellStyle name="Normal 4 2 10 2" xfId="7003" xr:uid="{00000000-0005-0000-0000-0000F32A0000}"/>
    <cellStyle name="Normal 4 2 11" xfId="7004" xr:uid="{00000000-0005-0000-0000-0000F42A0000}"/>
    <cellStyle name="Normal 4 2 11 2" xfId="7005" xr:uid="{00000000-0005-0000-0000-0000F52A0000}"/>
    <cellStyle name="Normal 4 2 12" xfId="7006" xr:uid="{00000000-0005-0000-0000-0000F62A0000}"/>
    <cellStyle name="Normal 4 2 12 2" xfId="7007" xr:uid="{00000000-0005-0000-0000-0000F72A0000}"/>
    <cellStyle name="Normal 4 2 13" xfId="7008" xr:uid="{00000000-0005-0000-0000-0000F82A0000}"/>
    <cellStyle name="Normal 4 2 13 2" xfId="7009" xr:uid="{00000000-0005-0000-0000-0000F92A0000}"/>
    <cellStyle name="Normal 4 2 14" xfId="7010" xr:uid="{00000000-0005-0000-0000-0000FA2A0000}"/>
    <cellStyle name="Normal 4 2 14 2" xfId="7011" xr:uid="{00000000-0005-0000-0000-0000FB2A0000}"/>
    <cellStyle name="Normal 4 2 15" xfId="7012" xr:uid="{00000000-0005-0000-0000-0000FC2A0000}"/>
    <cellStyle name="Normal 4 2 15 2" xfId="7013" xr:uid="{00000000-0005-0000-0000-0000FD2A0000}"/>
    <cellStyle name="Normal 4 2 16" xfId="7014" xr:uid="{00000000-0005-0000-0000-0000FE2A0000}"/>
    <cellStyle name="Normal 4 2 16 2" xfId="7015" xr:uid="{00000000-0005-0000-0000-0000FF2A0000}"/>
    <cellStyle name="Normal 4 2 17" xfId="7016" xr:uid="{00000000-0005-0000-0000-0000002B0000}"/>
    <cellStyle name="Normal 4 2 17 2" xfId="7017" xr:uid="{00000000-0005-0000-0000-0000012B0000}"/>
    <cellStyle name="Normal 4 2 18" xfId="7018" xr:uid="{00000000-0005-0000-0000-0000022B0000}"/>
    <cellStyle name="Normal 4 2 18 2" xfId="7019" xr:uid="{00000000-0005-0000-0000-0000032B0000}"/>
    <cellStyle name="Normal 4 2 19" xfId="7020" xr:uid="{00000000-0005-0000-0000-0000042B0000}"/>
    <cellStyle name="Normal 4 2 2" xfId="7021" xr:uid="{00000000-0005-0000-0000-0000052B0000}"/>
    <cellStyle name="Normal 4 2 2 10" xfId="7022" xr:uid="{00000000-0005-0000-0000-0000062B0000}"/>
    <cellStyle name="Normal 4 2 2 10 2" xfId="7023" xr:uid="{00000000-0005-0000-0000-0000072B0000}"/>
    <cellStyle name="Normal 4 2 2 11" xfId="7024" xr:uid="{00000000-0005-0000-0000-0000082B0000}"/>
    <cellStyle name="Normal 4 2 2 2" xfId="7025" xr:uid="{00000000-0005-0000-0000-0000092B0000}"/>
    <cellStyle name="Normal 4 2 2 2 2" xfId="7026" xr:uid="{00000000-0005-0000-0000-00000A2B0000}"/>
    <cellStyle name="Normal 4 2 2 2 2 2" xfId="7027" xr:uid="{00000000-0005-0000-0000-00000B2B0000}"/>
    <cellStyle name="Normal 4 2 2 2 3" xfId="7028" xr:uid="{00000000-0005-0000-0000-00000C2B0000}"/>
    <cellStyle name="Normal 4 2 2 3" xfId="7029" xr:uid="{00000000-0005-0000-0000-00000D2B0000}"/>
    <cellStyle name="Normal 4 2 2 3 2" xfId="7030" xr:uid="{00000000-0005-0000-0000-00000E2B0000}"/>
    <cellStyle name="Normal 4 2 2 4" xfId="7031" xr:uid="{00000000-0005-0000-0000-00000F2B0000}"/>
    <cellStyle name="Normal 4 2 2 4 2" xfId="7032" xr:uid="{00000000-0005-0000-0000-0000102B0000}"/>
    <cellStyle name="Normal 4 2 2 5" xfId="7033" xr:uid="{00000000-0005-0000-0000-0000112B0000}"/>
    <cellStyle name="Normal 4 2 2 5 2" xfId="7034" xr:uid="{00000000-0005-0000-0000-0000122B0000}"/>
    <cellStyle name="Normal 4 2 2 6" xfId="7035" xr:uid="{00000000-0005-0000-0000-0000132B0000}"/>
    <cellStyle name="Normal 4 2 2 6 2" xfId="7036" xr:uid="{00000000-0005-0000-0000-0000142B0000}"/>
    <cellStyle name="Normal 4 2 2 7" xfId="7037" xr:uid="{00000000-0005-0000-0000-0000152B0000}"/>
    <cellStyle name="Normal 4 2 2 7 2" xfId="7038" xr:uid="{00000000-0005-0000-0000-0000162B0000}"/>
    <cellStyle name="Normal 4 2 2 8" xfId="7039" xr:uid="{00000000-0005-0000-0000-0000172B0000}"/>
    <cellStyle name="Normal 4 2 2 8 2" xfId="7040" xr:uid="{00000000-0005-0000-0000-0000182B0000}"/>
    <cellStyle name="Normal 4 2 2 9" xfId="7041" xr:uid="{00000000-0005-0000-0000-0000192B0000}"/>
    <cellStyle name="Normal 4 2 2 9 2" xfId="7042" xr:uid="{00000000-0005-0000-0000-00001A2B0000}"/>
    <cellStyle name="Normal 4 2 3" xfId="7043" xr:uid="{00000000-0005-0000-0000-00001B2B0000}"/>
    <cellStyle name="Normal 4 2 3 2" xfId="7044" xr:uid="{00000000-0005-0000-0000-00001C2B0000}"/>
    <cellStyle name="Normal 4 2 4" xfId="7045" xr:uid="{00000000-0005-0000-0000-00001D2B0000}"/>
    <cellStyle name="Normal 4 2 4 2" xfId="7046" xr:uid="{00000000-0005-0000-0000-00001E2B0000}"/>
    <cellStyle name="Normal 4 2 4 2 2" xfId="7047" xr:uid="{00000000-0005-0000-0000-00001F2B0000}"/>
    <cellStyle name="Normal 4 2 4 3" xfId="7048" xr:uid="{00000000-0005-0000-0000-0000202B0000}"/>
    <cellStyle name="Normal 4 2 5" xfId="7049" xr:uid="{00000000-0005-0000-0000-0000212B0000}"/>
    <cellStyle name="Normal 4 2 5 2" xfId="7050" xr:uid="{00000000-0005-0000-0000-0000222B0000}"/>
    <cellStyle name="Normal 4 2 5 2 2" xfId="7051" xr:uid="{00000000-0005-0000-0000-0000232B0000}"/>
    <cellStyle name="Normal 4 2 5 3" xfId="7052" xr:uid="{00000000-0005-0000-0000-0000242B0000}"/>
    <cellStyle name="Normal 4 2 6" xfId="7053" xr:uid="{00000000-0005-0000-0000-0000252B0000}"/>
    <cellStyle name="Normal 4 2 6 2" xfId="7054" xr:uid="{00000000-0005-0000-0000-0000262B0000}"/>
    <cellStyle name="Normal 4 2 6 2 2" xfId="7055" xr:uid="{00000000-0005-0000-0000-0000272B0000}"/>
    <cellStyle name="Normal 4 2 6 3" xfId="7056" xr:uid="{00000000-0005-0000-0000-0000282B0000}"/>
    <cellStyle name="Normal 4 2 7" xfId="7057" xr:uid="{00000000-0005-0000-0000-0000292B0000}"/>
    <cellStyle name="Normal 4 2 7 2" xfId="7058" xr:uid="{00000000-0005-0000-0000-00002A2B0000}"/>
    <cellStyle name="Normal 4 2 7 2 2" xfId="7059" xr:uid="{00000000-0005-0000-0000-00002B2B0000}"/>
    <cellStyle name="Normal 4 2 7 3" xfId="7060" xr:uid="{00000000-0005-0000-0000-00002C2B0000}"/>
    <cellStyle name="Normal 4 2 8" xfId="7061" xr:uid="{00000000-0005-0000-0000-00002D2B0000}"/>
    <cellStyle name="Normal 4 2 8 2" xfId="7062" xr:uid="{00000000-0005-0000-0000-00002E2B0000}"/>
    <cellStyle name="Normal 4 2 8 2 2" xfId="7063" xr:uid="{00000000-0005-0000-0000-00002F2B0000}"/>
    <cellStyle name="Normal 4 2 8 3" xfId="7064" xr:uid="{00000000-0005-0000-0000-0000302B0000}"/>
    <cellStyle name="Normal 4 2 9" xfId="7065" xr:uid="{00000000-0005-0000-0000-0000312B0000}"/>
    <cellStyle name="Normal 4 2 9 2" xfId="7066" xr:uid="{00000000-0005-0000-0000-0000322B0000}"/>
    <cellStyle name="Normal 4 2 9 2 2" xfId="7067" xr:uid="{00000000-0005-0000-0000-0000332B0000}"/>
    <cellStyle name="Normal 4 2 9 3" xfId="7068" xr:uid="{00000000-0005-0000-0000-0000342B0000}"/>
    <cellStyle name="Normal 4 20" xfId="7069" xr:uid="{00000000-0005-0000-0000-0000352B0000}"/>
    <cellStyle name="Normal 4 20 2" xfId="15276" xr:uid="{00000000-0005-0000-0000-0000362B0000}"/>
    <cellStyle name="Normal 4 20 3" xfId="15277" xr:uid="{00000000-0005-0000-0000-0000372B0000}"/>
    <cellStyle name="Normal 4 21" xfId="7070" xr:uid="{00000000-0005-0000-0000-0000382B0000}"/>
    <cellStyle name="Normal 4 21 2" xfId="15278" xr:uid="{00000000-0005-0000-0000-0000392B0000}"/>
    <cellStyle name="Normal 4 21 3" xfId="15279" xr:uid="{00000000-0005-0000-0000-00003A2B0000}"/>
    <cellStyle name="Normal 4 22" xfId="7071" xr:uid="{00000000-0005-0000-0000-00003B2B0000}"/>
    <cellStyle name="Normal 4 22 2" xfId="15280" xr:uid="{00000000-0005-0000-0000-00003C2B0000}"/>
    <cellStyle name="Normal 4 22 3" xfId="15281" xr:uid="{00000000-0005-0000-0000-00003D2B0000}"/>
    <cellStyle name="Normal 4 23" xfId="7072" xr:uid="{00000000-0005-0000-0000-00003E2B0000}"/>
    <cellStyle name="Normal 4 23 2" xfId="15282" xr:uid="{00000000-0005-0000-0000-00003F2B0000}"/>
    <cellStyle name="Normal 4 23 3" xfId="15283" xr:uid="{00000000-0005-0000-0000-0000402B0000}"/>
    <cellStyle name="Normal 4 24" xfId="7073" xr:uid="{00000000-0005-0000-0000-0000412B0000}"/>
    <cellStyle name="Normal 4 24 2" xfId="15284" xr:uid="{00000000-0005-0000-0000-0000422B0000}"/>
    <cellStyle name="Normal 4 24 3" xfId="15285" xr:uid="{00000000-0005-0000-0000-0000432B0000}"/>
    <cellStyle name="Normal 4 25" xfId="7074" xr:uid="{00000000-0005-0000-0000-0000442B0000}"/>
    <cellStyle name="Normal 4 25 2" xfId="15286" xr:uid="{00000000-0005-0000-0000-0000452B0000}"/>
    <cellStyle name="Normal 4 25 3" xfId="15287" xr:uid="{00000000-0005-0000-0000-0000462B0000}"/>
    <cellStyle name="Normal 4 26" xfId="7075" xr:uid="{00000000-0005-0000-0000-0000472B0000}"/>
    <cellStyle name="Normal 4 26 2" xfId="15288" xr:uid="{00000000-0005-0000-0000-0000482B0000}"/>
    <cellStyle name="Normal 4 26 3" xfId="15289" xr:uid="{00000000-0005-0000-0000-0000492B0000}"/>
    <cellStyle name="Normal 4 27" xfId="7076" xr:uid="{00000000-0005-0000-0000-00004A2B0000}"/>
    <cellStyle name="Normal 4 27 2" xfId="15290" xr:uid="{00000000-0005-0000-0000-00004B2B0000}"/>
    <cellStyle name="Normal 4 27 3" xfId="15291" xr:uid="{00000000-0005-0000-0000-00004C2B0000}"/>
    <cellStyle name="Normal 4 28" xfId="7077" xr:uid="{00000000-0005-0000-0000-00004D2B0000}"/>
    <cellStyle name="Normal 4 28 2" xfId="15292" xr:uid="{00000000-0005-0000-0000-00004E2B0000}"/>
    <cellStyle name="Normal 4 28 3" xfId="15293" xr:uid="{00000000-0005-0000-0000-00004F2B0000}"/>
    <cellStyle name="Normal 4 29" xfId="7078" xr:uid="{00000000-0005-0000-0000-0000502B0000}"/>
    <cellStyle name="Normal 4 29 2" xfId="15294" xr:uid="{00000000-0005-0000-0000-0000512B0000}"/>
    <cellStyle name="Normal 4 29 3" xfId="15295" xr:uid="{00000000-0005-0000-0000-0000522B0000}"/>
    <cellStyle name="Normal 4 3" xfId="7079" xr:uid="{00000000-0005-0000-0000-0000532B0000}"/>
    <cellStyle name="Normal 4 3 10" xfId="7080" xr:uid="{00000000-0005-0000-0000-0000542B0000}"/>
    <cellStyle name="Normal 4 3 10 2" xfId="15296" xr:uid="{00000000-0005-0000-0000-0000552B0000}"/>
    <cellStyle name="Normal 4 3 11" xfId="7081" xr:uid="{00000000-0005-0000-0000-0000562B0000}"/>
    <cellStyle name="Normal 4 3 11 2" xfId="15297" xr:uid="{00000000-0005-0000-0000-0000572B0000}"/>
    <cellStyle name="Normal 4 3 12" xfId="15298" xr:uid="{00000000-0005-0000-0000-0000582B0000}"/>
    <cellStyle name="Normal 4 3 2" xfId="7082" xr:uid="{00000000-0005-0000-0000-0000592B0000}"/>
    <cellStyle name="Normal 4 3 2 2" xfId="7083" xr:uid="{00000000-0005-0000-0000-00005A2B0000}"/>
    <cellStyle name="Normal 4 3 3" xfId="7084" xr:uid="{00000000-0005-0000-0000-00005B2B0000}"/>
    <cellStyle name="Normal 4 3 3 2" xfId="7085" xr:uid="{00000000-0005-0000-0000-00005C2B0000}"/>
    <cellStyle name="Normal 4 3 3 2 2" xfId="7086" xr:uid="{00000000-0005-0000-0000-00005D2B0000}"/>
    <cellStyle name="Normal 4 3 4" xfId="7087" xr:uid="{00000000-0005-0000-0000-00005E2B0000}"/>
    <cellStyle name="Normal 4 3 4 2" xfId="15299" xr:uid="{00000000-0005-0000-0000-00005F2B0000}"/>
    <cellStyle name="Normal 4 3 5" xfId="7088" xr:uid="{00000000-0005-0000-0000-0000602B0000}"/>
    <cellStyle name="Normal 4 3 5 2" xfId="15300" xr:uid="{00000000-0005-0000-0000-0000612B0000}"/>
    <cellStyle name="Normal 4 3 6" xfId="7089" xr:uid="{00000000-0005-0000-0000-0000622B0000}"/>
    <cellStyle name="Normal 4 3 6 2" xfId="15301" xr:uid="{00000000-0005-0000-0000-0000632B0000}"/>
    <cellStyle name="Normal 4 3 7" xfId="7090" xr:uid="{00000000-0005-0000-0000-0000642B0000}"/>
    <cellStyle name="Normal 4 3 7 2" xfId="15302" xr:uid="{00000000-0005-0000-0000-0000652B0000}"/>
    <cellStyle name="Normal 4 3 8" xfId="7091" xr:uid="{00000000-0005-0000-0000-0000662B0000}"/>
    <cellStyle name="Normal 4 3 8 2" xfId="15303" xr:uid="{00000000-0005-0000-0000-0000672B0000}"/>
    <cellStyle name="Normal 4 3 9" xfId="7092" xr:uid="{00000000-0005-0000-0000-0000682B0000}"/>
    <cellStyle name="Normal 4 3 9 2" xfId="15304" xr:uid="{00000000-0005-0000-0000-0000692B0000}"/>
    <cellStyle name="Normal 4 30" xfId="7093" xr:uid="{00000000-0005-0000-0000-00006A2B0000}"/>
    <cellStyle name="Normal 4 30 2" xfId="15305" xr:uid="{00000000-0005-0000-0000-00006B2B0000}"/>
    <cellStyle name="Normal 4 30 3" xfId="15306" xr:uid="{00000000-0005-0000-0000-00006C2B0000}"/>
    <cellStyle name="Normal 4 31" xfId="7094" xr:uid="{00000000-0005-0000-0000-00006D2B0000}"/>
    <cellStyle name="Normal 4 31 2" xfId="15307" xr:uid="{00000000-0005-0000-0000-00006E2B0000}"/>
    <cellStyle name="Normal 4 31 3" xfId="15308" xr:uid="{00000000-0005-0000-0000-00006F2B0000}"/>
    <cellStyle name="Normal 4 32" xfId="7095" xr:uid="{00000000-0005-0000-0000-0000702B0000}"/>
    <cellStyle name="Normal 4 32 2" xfId="15309" xr:uid="{00000000-0005-0000-0000-0000712B0000}"/>
    <cellStyle name="Normal 4 32 3" xfId="15310" xr:uid="{00000000-0005-0000-0000-0000722B0000}"/>
    <cellStyle name="Normal 4 33" xfId="7096" xr:uid="{00000000-0005-0000-0000-0000732B0000}"/>
    <cellStyle name="Normal 4 33 2" xfId="15311" xr:uid="{00000000-0005-0000-0000-0000742B0000}"/>
    <cellStyle name="Normal 4 33 3" xfId="15312" xr:uid="{00000000-0005-0000-0000-0000752B0000}"/>
    <cellStyle name="Normal 4 34" xfId="7097" xr:uid="{00000000-0005-0000-0000-0000762B0000}"/>
    <cellStyle name="Normal 4 34 2" xfId="15313" xr:uid="{00000000-0005-0000-0000-0000772B0000}"/>
    <cellStyle name="Normal 4 34 3" xfId="15314" xr:uid="{00000000-0005-0000-0000-0000782B0000}"/>
    <cellStyle name="Normal 4 35" xfId="7098" xr:uid="{00000000-0005-0000-0000-0000792B0000}"/>
    <cellStyle name="Normal 4 35 2" xfId="15315" xr:uid="{00000000-0005-0000-0000-00007A2B0000}"/>
    <cellStyle name="Normal 4 35 3" xfId="15316" xr:uid="{00000000-0005-0000-0000-00007B2B0000}"/>
    <cellStyle name="Normal 4 36" xfId="7099" xr:uid="{00000000-0005-0000-0000-00007C2B0000}"/>
    <cellStyle name="Normal 4 36 2" xfId="15317" xr:uid="{00000000-0005-0000-0000-00007D2B0000}"/>
    <cellStyle name="Normal 4 36 3" xfId="15318" xr:uid="{00000000-0005-0000-0000-00007E2B0000}"/>
    <cellStyle name="Normal 4 37" xfId="7100" xr:uid="{00000000-0005-0000-0000-00007F2B0000}"/>
    <cellStyle name="Normal 4 37 2" xfId="15319" xr:uid="{00000000-0005-0000-0000-0000802B0000}"/>
    <cellStyle name="Normal 4 37 3" xfId="15320" xr:uid="{00000000-0005-0000-0000-0000812B0000}"/>
    <cellStyle name="Normal 4 38" xfId="7101" xr:uid="{00000000-0005-0000-0000-0000822B0000}"/>
    <cellStyle name="Normal 4 38 2" xfId="15321" xr:uid="{00000000-0005-0000-0000-0000832B0000}"/>
    <cellStyle name="Normal 4 38 3" xfId="15322" xr:uid="{00000000-0005-0000-0000-0000842B0000}"/>
    <cellStyle name="Normal 4 39" xfId="7102" xr:uid="{00000000-0005-0000-0000-0000852B0000}"/>
    <cellStyle name="Normal 4 39 2" xfId="15323" xr:uid="{00000000-0005-0000-0000-0000862B0000}"/>
    <cellStyle name="Normal 4 39 3" xfId="15324" xr:uid="{00000000-0005-0000-0000-0000872B0000}"/>
    <cellStyle name="Normal 4 4" xfId="7103" xr:uid="{00000000-0005-0000-0000-0000882B0000}"/>
    <cellStyle name="Normal 4 4 2" xfId="7104" xr:uid="{00000000-0005-0000-0000-0000892B0000}"/>
    <cellStyle name="Normal 4 4 2 2" xfId="7105" xr:uid="{00000000-0005-0000-0000-00008A2B0000}"/>
    <cellStyle name="Normal 4 4 2 2 2" xfId="7106" xr:uid="{00000000-0005-0000-0000-00008B2B0000}"/>
    <cellStyle name="Normal 4 4 2 3" xfId="7107" xr:uid="{00000000-0005-0000-0000-00008C2B0000}"/>
    <cellStyle name="Normal 4 4 2 3 2" xfId="7108" xr:uid="{00000000-0005-0000-0000-00008D2B0000}"/>
    <cellStyle name="Normal 4 4 2 4" xfId="7109" xr:uid="{00000000-0005-0000-0000-00008E2B0000}"/>
    <cellStyle name="Normal 4 4 2 4 2" xfId="7110" xr:uid="{00000000-0005-0000-0000-00008F2B0000}"/>
    <cellStyle name="Normal 4 4 2 5" xfId="7111" xr:uid="{00000000-0005-0000-0000-0000902B0000}"/>
    <cellStyle name="Normal 4 4 2 5 2" xfId="7112" xr:uid="{00000000-0005-0000-0000-0000912B0000}"/>
    <cellStyle name="Normal 4 4 2 6" xfId="7113" xr:uid="{00000000-0005-0000-0000-0000922B0000}"/>
    <cellStyle name="Normal 4 4 3" xfId="7114" xr:uid="{00000000-0005-0000-0000-0000932B0000}"/>
    <cellStyle name="Normal 4 4 3 2" xfId="7115" xr:uid="{00000000-0005-0000-0000-0000942B0000}"/>
    <cellStyle name="Normal 4 4 4" xfId="7116" xr:uid="{00000000-0005-0000-0000-0000952B0000}"/>
    <cellStyle name="Normal 4 4 4 2" xfId="7117" xr:uid="{00000000-0005-0000-0000-0000962B0000}"/>
    <cellStyle name="Normal 4 4 4 2 2" xfId="7118" xr:uid="{00000000-0005-0000-0000-0000972B0000}"/>
    <cellStyle name="Normal 4 4 4 3" xfId="7119" xr:uid="{00000000-0005-0000-0000-0000982B0000}"/>
    <cellStyle name="Normal 4 4 5" xfId="7120" xr:uid="{00000000-0005-0000-0000-0000992B0000}"/>
    <cellStyle name="Normal 4 4 5 2" xfId="7121" xr:uid="{00000000-0005-0000-0000-00009A2B0000}"/>
    <cellStyle name="Normal 4 4 6" xfId="7122" xr:uid="{00000000-0005-0000-0000-00009B2B0000}"/>
    <cellStyle name="Normal 4 4 6 2" xfId="7123" xr:uid="{00000000-0005-0000-0000-00009C2B0000}"/>
    <cellStyle name="Normal 4 4 7" xfId="7124" xr:uid="{00000000-0005-0000-0000-00009D2B0000}"/>
    <cellStyle name="Normal 4 40" xfId="7125" xr:uid="{00000000-0005-0000-0000-00009E2B0000}"/>
    <cellStyle name="Normal 4 40 2" xfId="15325" xr:uid="{00000000-0005-0000-0000-00009F2B0000}"/>
    <cellStyle name="Normal 4 40 3" xfId="15326" xr:uid="{00000000-0005-0000-0000-0000A02B0000}"/>
    <cellStyle name="Normal 4 41" xfId="7126" xr:uid="{00000000-0005-0000-0000-0000A12B0000}"/>
    <cellStyle name="Normal 4 41 2" xfId="15327" xr:uid="{00000000-0005-0000-0000-0000A22B0000}"/>
    <cellStyle name="Normal 4 41 3" xfId="15328" xr:uid="{00000000-0005-0000-0000-0000A32B0000}"/>
    <cellStyle name="Normal 4 42" xfId="7127" xr:uid="{00000000-0005-0000-0000-0000A42B0000}"/>
    <cellStyle name="Normal 4 42 2" xfId="15329" xr:uid="{00000000-0005-0000-0000-0000A52B0000}"/>
    <cellStyle name="Normal 4 42 3" xfId="15330" xr:uid="{00000000-0005-0000-0000-0000A62B0000}"/>
    <cellStyle name="Normal 4 43" xfId="7128" xr:uid="{00000000-0005-0000-0000-0000A72B0000}"/>
    <cellStyle name="Normal 4 43 2" xfId="15331" xr:uid="{00000000-0005-0000-0000-0000A82B0000}"/>
    <cellStyle name="Normal 4 43 3" xfId="15332" xr:uid="{00000000-0005-0000-0000-0000A92B0000}"/>
    <cellStyle name="Normal 4 44" xfId="7129" xr:uid="{00000000-0005-0000-0000-0000AA2B0000}"/>
    <cellStyle name="Normal 4 44 2" xfId="15333" xr:uid="{00000000-0005-0000-0000-0000AB2B0000}"/>
    <cellStyle name="Normal 4 44 3" xfId="15334" xr:uid="{00000000-0005-0000-0000-0000AC2B0000}"/>
    <cellStyle name="Normal 4 45" xfId="7130" xr:uid="{00000000-0005-0000-0000-0000AD2B0000}"/>
    <cellStyle name="Normal 4 45 2" xfId="15335" xr:uid="{00000000-0005-0000-0000-0000AE2B0000}"/>
    <cellStyle name="Normal 4 45 3" xfId="15336" xr:uid="{00000000-0005-0000-0000-0000AF2B0000}"/>
    <cellStyle name="Normal 4 46" xfId="7131" xr:uid="{00000000-0005-0000-0000-0000B02B0000}"/>
    <cellStyle name="Normal 4 46 2" xfId="15337" xr:uid="{00000000-0005-0000-0000-0000B12B0000}"/>
    <cellStyle name="Normal 4 46 3" xfId="15338" xr:uid="{00000000-0005-0000-0000-0000B22B0000}"/>
    <cellStyle name="Normal 4 47" xfId="7132" xr:uid="{00000000-0005-0000-0000-0000B32B0000}"/>
    <cellStyle name="Normal 4 47 2" xfId="15339" xr:uid="{00000000-0005-0000-0000-0000B42B0000}"/>
    <cellStyle name="Normal 4 47 3" xfId="15340" xr:uid="{00000000-0005-0000-0000-0000B52B0000}"/>
    <cellStyle name="Normal 4 48" xfId="7133" xr:uid="{00000000-0005-0000-0000-0000B62B0000}"/>
    <cellStyle name="Normal 4 48 2" xfId="15341" xr:uid="{00000000-0005-0000-0000-0000B72B0000}"/>
    <cellStyle name="Normal 4 48 3" xfId="15342" xr:uid="{00000000-0005-0000-0000-0000B82B0000}"/>
    <cellStyle name="Normal 4 49" xfId="7134" xr:uid="{00000000-0005-0000-0000-0000B92B0000}"/>
    <cellStyle name="Normal 4 49 2" xfId="15343" xr:uid="{00000000-0005-0000-0000-0000BA2B0000}"/>
    <cellStyle name="Normal 4 49 3" xfId="15344" xr:uid="{00000000-0005-0000-0000-0000BB2B0000}"/>
    <cellStyle name="Normal 4 5" xfId="7135" xr:uid="{00000000-0005-0000-0000-0000BC2B0000}"/>
    <cellStyle name="Normal 4 5 2" xfId="7136" xr:uid="{00000000-0005-0000-0000-0000BD2B0000}"/>
    <cellStyle name="Normal 4 5 2 2" xfId="7137" xr:uid="{00000000-0005-0000-0000-0000BE2B0000}"/>
    <cellStyle name="Normal 4 5 3" xfId="7138" xr:uid="{00000000-0005-0000-0000-0000BF2B0000}"/>
    <cellStyle name="Normal 4 5 3 2" xfId="7139" xr:uid="{00000000-0005-0000-0000-0000C02B0000}"/>
    <cellStyle name="Normal 4 5 4" xfId="7140" xr:uid="{00000000-0005-0000-0000-0000C12B0000}"/>
    <cellStyle name="Normal 4 5 4 2" xfId="7141" xr:uid="{00000000-0005-0000-0000-0000C22B0000}"/>
    <cellStyle name="Normal 4 5 5" xfId="7142" xr:uid="{00000000-0005-0000-0000-0000C32B0000}"/>
    <cellStyle name="Normal 4 5 6" xfId="15345" xr:uid="{00000000-0005-0000-0000-0000C42B0000}"/>
    <cellStyle name="Normal 4 50" xfId="7143" xr:uid="{00000000-0005-0000-0000-0000C52B0000}"/>
    <cellStyle name="Normal 4 50 2" xfId="15346" xr:uid="{00000000-0005-0000-0000-0000C62B0000}"/>
    <cellStyle name="Normal 4 50 3" xfId="15347" xr:uid="{00000000-0005-0000-0000-0000C72B0000}"/>
    <cellStyle name="Normal 4 51" xfId="7144" xr:uid="{00000000-0005-0000-0000-0000C82B0000}"/>
    <cellStyle name="Normal 4 51 2" xfId="15348" xr:uid="{00000000-0005-0000-0000-0000C92B0000}"/>
    <cellStyle name="Normal 4 51 3" xfId="15349" xr:uid="{00000000-0005-0000-0000-0000CA2B0000}"/>
    <cellStyle name="Normal 4 52" xfId="7145" xr:uid="{00000000-0005-0000-0000-0000CB2B0000}"/>
    <cellStyle name="Normal 4 52 2" xfId="15350" xr:uid="{00000000-0005-0000-0000-0000CC2B0000}"/>
    <cellStyle name="Normal 4 52 3" xfId="15351" xr:uid="{00000000-0005-0000-0000-0000CD2B0000}"/>
    <cellStyle name="Normal 4 53" xfId="7146" xr:uid="{00000000-0005-0000-0000-0000CE2B0000}"/>
    <cellStyle name="Normal 4 53 2" xfId="15352" xr:uid="{00000000-0005-0000-0000-0000CF2B0000}"/>
    <cellStyle name="Normal 4 53 3" xfId="15353" xr:uid="{00000000-0005-0000-0000-0000D02B0000}"/>
    <cellStyle name="Normal 4 54" xfId="7147" xr:uid="{00000000-0005-0000-0000-0000D12B0000}"/>
    <cellStyle name="Normal 4 54 2" xfId="15354" xr:uid="{00000000-0005-0000-0000-0000D22B0000}"/>
    <cellStyle name="Normal 4 54 3" xfId="15355" xr:uid="{00000000-0005-0000-0000-0000D32B0000}"/>
    <cellStyle name="Normal 4 55" xfId="7148" xr:uid="{00000000-0005-0000-0000-0000D42B0000}"/>
    <cellStyle name="Normal 4 55 2" xfId="15356" xr:uid="{00000000-0005-0000-0000-0000D52B0000}"/>
    <cellStyle name="Normal 4 55 3" xfId="15357" xr:uid="{00000000-0005-0000-0000-0000D62B0000}"/>
    <cellStyle name="Normal 4 56" xfId="7149" xr:uid="{00000000-0005-0000-0000-0000D72B0000}"/>
    <cellStyle name="Normal 4 56 2" xfId="15358" xr:uid="{00000000-0005-0000-0000-0000D82B0000}"/>
    <cellStyle name="Normal 4 56 3" xfId="15359" xr:uid="{00000000-0005-0000-0000-0000D92B0000}"/>
    <cellStyle name="Normal 4 57" xfId="7150" xr:uid="{00000000-0005-0000-0000-0000DA2B0000}"/>
    <cellStyle name="Normal 4 57 2" xfId="15360" xr:uid="{00000000-0005-0000-0000-0000DB2B0000}"/>
    <cellStyle name="Normal 4 57 3" xfId="15361" xr:uid="{00000000-0005-0000-0000-0000DC2B0000}"/>
    <cellStyle name="Normal 4 58" xfId="7151" xr:uid="{00000000-0005-0000-0000-0000DD2B0000}"/>
    <cellStyle name="Normal 4 58 2" xfId="15362" xr:uid="{00000000-0005-0000-0000-0000DE2B0000}"/>
    <cellStyle name="Normal 4 58 3" xfId="15363" xr:uid="{00000000-0005-0000-0000-0000DF2B0000}"/>
    <cellStyle name="Normal 4 59" xfId="7152" xr:uid="{00000000-0005-0000-0000-0000E02B0000}"/>
    <cellStyle name="Normal 4 59 2" xfId="15364" xr:uid="{00000000-0005-0000-0000-0000E12B0000}"/>
    <cellStyle name="Normal 4 59 3" xfId="15365" xr:uid="{00000000-0005-0000-0000-0000E22B0000}"/>
    <cellStyle name="Normal 4 6" xfId="7153" xr:uid="{00000000-0005-0000-0000-0000E32B0000}"/>
    <cellStyle name="Normal 4 6 2" xfId="7154" xr:uid="{00000000-0005-0000-0000-0000E42B0000}"/>
    <cellStyle name="Normal 4 6 2 2" xfId="7155" xr:uid="{00000000-0005-0000-0000-0000E52B0000}"/>
    <cellStyle name="Normal 4 6 3" xfId="7156" xr:uid="{00000000-0005-0000-0000-0000E62B0000}"/>
    <cellStyle name="Normal 4 6 3 2" xfId="7157" xr:uid="{00000000-0005-0000-0000-0000E72B0000}"/>
    <cellStyle name="Normal 4 6 4" xfId="7158" xr:uid="{00000000-0005-0000-0000-0000E82B0000}"/>
    <cellStyle name="Normal 4 6 4 2" xfId="7159" xr:uid="{00000000-0005-0000-0000-0000E92B0000}"/>
    <cellStyle name="Normal 4 6 5" xfId="7160" xr:uid="{00000000-0005-0000-0000-0000EA2B0000}"/>
    <cellStyle name="Normal 4 6 6" xfId="15366" xr:uid="{00000000-0005-0000-0000-0000EB2B0000}"/>
    <cellStyle name="Normal 4 60" xfId="7161" xr:uid="{00000000-0005-0000-0000-0000EC2B0000}"/>
    <cellStyle name="Normal 4 60 2" xfId="15367" xr:uid="{00000000-0005-0000-0000-0000ED2B0000}"/>
    <cellStyle name="Normal 4 60 3" xfId="15368" xr:uid="{00000000-0005-0000-0000-0000EE2B0000}"/>
    <cellStyle name="Normal 4 61" xfId="7162" xr:uid="{00000000-0005-0000-0000-0000EF2B0000}"/>
    <cellStyle name="Normal 4 61 2" xfId="15369" xr:uid="{00000000-0005-0000-0000-0000F02B0000}"/>
    <cellStyle name="Normal 4 61 3" xfId="15370" xr:uid="{00000000-0005-0000-0000-0000F12B0000}"/>
    <cellStyle name="Normal 4 62" xfId="7163" xr:uid="{00000000-0005-0000-0000-0000F22B0000}"/>
    <cellStyle name="Normal 4 62 2" xfId="15371" xr:uid="{00000000-0005-0000-0000-0000F32B0000}"/>
    <cellStyle name="Normal 4 63" xfId="7164" xr:uid="{00000000-0005-0000-0000-0000F42B0000}"/>
    <cellStyle name="Normal 4 63 2" xfId="15372" xr:uid="{00000000-0005-0000-0000-0000F52B0000}"/>
    <cellStyle name="Normal 4 64" xfId="7165" xr:uid="{00000000-0005-0000-0000-0000F62B0000}"/>
    <cellStyle name="Normal 4 64 2" xfId="15373" xr:uid="{00000000-0005-0000-0000-0000F72B0000}"/>
    <cellStyle name="Normal 4 65" xfId="7166" xr:uid="{00000000-0005-0000-0000-0000F82B0000}"/>
    <cellStyle name="Normal 4 65 2" xfId="15374" xr:uid="{00000000-0005-0000-0000-0000F92B0000}"/>
    <cellStyle name="Normal 4 66" xfId="7167" xr:uid="{00000000-0005-0000-0000-0000FA2B0000}"/>
    <cellStyle name="Normal 4 66 2" xfId="15375" xr:uid="{00000000-0005-0000-0000-0000FB2B0000}"/>
    <cellStyle name="Normal 4 67" xfId="7168" xr:uid="{00000000-0005-0000-0000-0000FC2B0000}"/>
    <cellStyle name="Normal 4 67 2" xfId="15376" xr:uid="{00000000-0005-0000-0000-0000FD2B0000}"/>
    <cellStyle name="Normal 4 68" xfId="7169" xr:uid="{00000000-0005-0000-0000-0000FE2B0000}"/>
    <cellStyle name="Normal 4 68 2" xfId="15377" xr:uid="{00000000-0005-0000-0000-0000FF2B0000}"/>
    <cellStyle name="Normal 4 69" xfId="7170" xr:uid="{00000000-0005-0000-0000-0000002C0000}"/>
    <cellStyle name="Normal 4 69 2" xfId="15378" xr:uid="{00000000-0005-0000-0000-0000012C0000}"/>
    <cellStyle name="Normal 4 7" xfId="7171" xr:uid="{00000000-0005-0000-0000-0000022C0000}"/>
    <cellStyle name="Normal 4 7 2" xfId="7172" xr:uid="{00000000-0005-0000-0000-0000032C0000}"/>
    <cellStyle name="Normal 4 7 2 2" xfId="7173" xr:uid="{00000000-0005-0000-0000-0000042C0000}"/>
    <cellStyle name="Normal 4 7 3" xfId="7174" xr:uid="{00000000-0005-0000-0000-0000052C0000}"/>
    <cellStyle name="Normal 4 7 3 2" xfId="7175" xr:uid="{00000000-0005-0000-0000-0000062C0000}"/>
    <cellStyle name="Normal 4 7 4" xfId="7176" xr:uid="{00000000-0005-0000-0000-0000072C0000}"/>
    <cellStyle name="Normal 4 7 4 2" xfId="7177" xr:uid="{00000000-0005-0000-0000-0000082C0000}"/>
    <cellStyle name="Normal 4 7 5" xfId="7178" xr:uid="{00000000-0005-0000-0000-0000092C0000}"/>
    <cellStyle name="Normal 4 7 6" xfId="15379" xr:uid="{00000000-0005-0000-0000-00000A2C0000}"/>
    <cellStyle name="Normal 4 70" xfId="7179" xr:uid="{00000000-0005-0000-0000-00000B2C0000}"/>
    <cellStyle name="Normal 4 70 2" xfId="15380" xr:uid="{00000000-0005-0000-0000-00000C2C0000}"/>
    <cellStyle name="Normal 4 71" xfId="7180" xr:uid="{00000000-0005-0000-0000-00000D2C0000}"/>
    <cellStyle name="Normal 4 71 2" xfId="15381" xr:uid="{00000000-0005-0000-0000-00000E2C0000}"/>
    <cellStyle name="Normal 4 72" xfId="7181" xr:uid="{00000000-0005-0000-0000-00000F2C0000}"/>
    <cellStyle name="Normal 4 72 2" xfId="15382" xr:uid="{00000000-0005-0000-0000-0000102C0000}"/>
    <cellStyle name="Normal 4 73" xfId="7182" xr:uid="{00000000-0005-0000-0000-0000112C0000}"/>
    <cellStyle name="Normal 4 73 2" xfId="15383" xr:uid="{00000000-0005-0000-0000-0000122C0000}"/>
    <cellStyle name="Normal 4 74" xfId="7183" xr:uid="{00000000-0005-0000-0000-0000132C0000}"/>
    <cellStyle name="Normal 4 74 2" xfId="15384" xr:uid="{00000000-0005-0000-0000-0000142C0000}"/>
    <cellStyle name="Normal 4 75" xfId="7184" xr:uid="{00000000-0005-0000-0000-0000152C0000}"/>
    <cellStyle name="Normal 4 75 2" xfId="15385" xr:uid="{00000000-0005-0000-0000-0000162C0000}"/>
    <cellStyle name="Normal 4 76" xfId="7185" xr:uid="{00000000-0005-0000-0000-0000172C0000}"/>
    <cellStyle name="Normal 4 76 2" xfId="15386" xr:uid="{00000000-0005-0000-0000-0000182C0000}"/>
    <cellStyle name="Normal 4 77" xfId="7186" xr:uid="{00000000-0005-0000-0000-0000192C0000}"/>
    <cellStyle name="Normal 4 77 2" xfId="7187" xr:uid="{00000000-0005-0000-0000-00001A2C0000}"/>
    <cellStyle name="Normal 4 78" xfId="7188" xr:uid="{00000000-0005-0000-0000-00001B2C0000}"/>
    <cellStyle name="Normal 4 78 2" xfId="15387" xr:uid="{00000000-0005-0000-0000-00001C2C0000}"/>
    <cellStyle name="Normal 4 79" xfId="7189" xr:uid="{00000000-0005-0000-0000-00001D2C0000}"/>
    <cellStyle name="Normal 4 79 2" xfId="15388" xr:uid="{00000000-0005-0000-0000-00001E2C0000}"/>
    <cellStyle name="Normal 4 8" xfId="7190" xr:uid="{00000000-0005-0000-0000-00001F2C0000}"/>
    <cellStyle name="Normal 4 8 2" xfId="7191" xr:uid="{00000000-0005-0000-0000-0000202C0000}"/>
    <cellStyle name="Normal 4 8 2 2" xfId="7192" xr:uid="{00000000-0005-0000-0000-0000212C0000}"/>
    <cellStyle name="Normal 4 8 3" xfId="7193" xr:uid="{00000000-0005-0000-0000-0000222C0000}"/>
    <cellStyle name="Normal 4 8 3 2" xfId="7194" xr:uid="{00000000-0005-0000-0000-0000232C0000}"/>
    <cellStyle name="Normal 4 8 4" xfId="7195" xr:uid="{00000000-0005-0000-0000-0000242C0000}"/>
    <cellStyle name="Normal 4 8 4 2" xfId="7196" xr:uid="{00000000-0005-0000-0000-0000252C0000}"/>
    <cellStyle name="Normal 4 8 5" xfId="7197" xr:uid="{00000000-0005-0000-0000-0000262C0000}"/>
    <cellStyle name="Normal 4 8 6" xfId="15389" xr:uid="{00000000-0005-0000-0000-0000272C0000}"/>
    <cellStyle name="Normal 4 80" xfId="7198" xr:uid="{00000000-0005-0000-0000-0000282C0000}"/>
    <cellStyle name="Normal 4 80 2" xfId="15390" xr:uid="{00000000-0005-0000-0000-0000292C0000}"/>
    <cellStyle name="Normal 4 81" xfId="7199" xr:uid="{00000000-0005-0000-0000-00002A2C0000}"/>
    <cellStyle name="Normal 4 81 2" xfId="15391" xr:uid="{00000000-0005-0000-0000-00002B2C0000}"/>
    <cellStyle name="Normal 4 82" xfId="7200" xr:uid="{00000000-0005-0000-0000-00002C2C0000}"/>
    <cellStyle name="Normal 4 82 2" xfId="15392" xr:uid="{00000000-0005-0000-0000-00002D2C0000}"/>
    <cellStyle name="Normal 4 83" xfId="7201" xr:uid="{00000000-0005-0000-0000-00002E2C0000}"/>
    <cellStyle name="Normal 4 83 2" xfId="15393" xr:uid="{00000000-0005-0000-0000-00002F2C0000}"/>
    <cellStyle name="Normal 4 84" xfId="7202" xr:uid="{00000000-0005-0000-0000-0000302C0000}"/>
    <cellStyle name="Normal 4 84 2" xfId="15394" xr:uid="{00000000-0005-0000-0000-0000312C0000}"/>
    <cellStyle name="Normal 4 85" xfId="7203" xr:uid="{00000000-0005-0000-0000-0000322C0000}"/>
    <cellStyle name="Normal 4 85 2" xfId="15395" xr:uid="{00000000-0005-0000-0000-0000332C0000}"/>
    <cellStyle name="Normal 4 86" xfId="7204" xr:uid="{00000000-0005-0000-0000-0000342C0000}"/>
    <cellStyle name="Normal 4 86 2" xfId="15396" xr:uid="{00000000-0005-0000-0000-0000352C0000}"/>
    <cellStyle name="Normal 4 87" xfId="7205" xr:uid="{00000000-0005-0000-0000-0000362C0000}"/>
    <cellStyle name="Normal 4 87 2" xfId="15397" xr:uid="{00000000-0005-0000-0000-0000372C0000}"/>
    <cellStyle name="Normal 4 88" xfId="7206" xr:uid="{00000000-0005-0000-0000-0000382C0000}"/>
    <cellStyle name="Normal 4 88 2" xfId="15398" xr:uid="{00000000-0005-0000-0000-0000392C0000}"/>
    <cellStyle name="Normal 4 89" xfId="7207" xr:uid="{00000000-0005-0000-0000-00003A2C0000}"/>
    <cellStyle name="Normal 4 89 2" xfId="15399" xr:uid="{00000000-0005-0000-0000-00003B2C0000}"/>
    <cellStyle name="Normal 4 9" xfId="7208" xr:uid="{00000000-0005-0000-0000-00003C2C0000}"/>
    <cellStyle name="Normal 4 9 2" xfId="7209" xr:uid="{00000000-0005-0000-0000-00003D2C0000}"/>
    <cellStyle name="Normal 4 9 2 2" xfId="7210" xr:uid="{00000000-0005-0000-0000-00003E2C0000}"/>
    <cellStyle name="Normal 4 9 3" xfId="7211" xr:uid="{00000000-0005-0000-0000-00003F2C0000}"/>
    <cellStyle name="Normal 4 9 3 2" xfId="7212" xr:uid="{00000000-0005-0000-0000-0000402C0000}"/>
    <cellStyle name="Normal 4 9 4" xfId="7213" xr:uid="{00000000-0005-0000-0000-0000412C0000}"/>
    <cellStyle name="Normal 4 9 5" xfId="15400" xr:uid="{00000000-0005-0000-0000-0000422C0000}"/>
    <cellStyle name="Normal 4 90" xfId="7214" xr:uid="{00000000-0005-0000-0000-0000432C0000}"/>
    <cellStyle name="Normal 4 90 2" xfId="15401" xr:uid="{00000000-0005-0000-0000-0000442C0000}"/>
    <cellStyle name="Normal 4 91" xfId="7215" xr:uid="{00000000-0005-0000-0000-0000452C0000}"/>
    <cellStyle name="Normal 4 91 2" xfId="15402" xr:uid="{00000000-0005-0000-0000-0000462C0000}"/>
    <cellStyle name="Normal 4 92" xfId="7216" xr:uid="{00000000-0005-0000-0000-0000472C0000}"/>
    <cellStyle name="Normal 4 92 2" xfId="7217" xr:uid="{00000000-0005-0000-0000-0000482C0000}"/>
    <cellStyle name="Normal 4 93" xfId="7218" xr:uid="{00000000-0005-0000-0000-0000492C0000}"/>
    <cellStyle name="Normal 4 93 2" xfId="7219" xr:uid="{00000000-0005-0000-0000-00004A2C0000}"/>
    <cellStyle name="Normal 4 94" xfId="7220" xr:uid="{00000000-0005-0000-0000-00004B2C0000}"/>
    <cellStyle name="Normal 4 94 2" xfId="7221" xr:uid="{00000000-0005-0000-0000-00004C2C0000}"/>
    <cellStyle name="Normal 4 95" xfId="7222" xr:uid="{00000000-0005-0000-0000-00004D2C0000}"/>
    <cellStyle name="Normal 4 95 2" xfId="7223" xr:uid="{00000000-0005-0000-0000-00004E2C0000}"/>
    <cellStyle name="Normal 4 96" xfId="7224" xr:uid="{00000000-0005-0000-0000-00004F2C0000}"/>
    <cellStyle name="Normal 4 96 2" xfId="15403" xr:uid="{00000000-0005-0000-0000-0000502C0000}"/>
    <cellStyle name="Normal 4 97" xfId="7225" xr:uid="{00000000-0005-0000-0000-0000512C0000}"/>
    <cellStyle name="Normal 4 97 2" xfId="15404" xr:uid="{00000000-0005-0000-0000-0000522C0000}"/>
    <cellStyle name="Normal 4 98" xfId="7226" xr:uid="{00000000-0005-0000-0000-0000532C0000}"/>
    <cellStyle name="Normal 4 98 2" xfId="15405" xr:uid="{00000000-0005-0000-0000-0000542C0000}"/>
    <cellStyle name="Normal 4 99" xfId="7227" xr:uid="{00000000-0005-0000-0000-0000552C0000}"/>
    <cellStyle name="Normal 4 99 2" xfId="7228" xr:uid="{00000000-0005-0000-0000-0000562C0000}"/>
    <cellStyle name="Normal 4_Exhibits MPG-5 thru 18, 22" xfId="11331" xr:uid="{00000000-0005-0000-0000-0000572C0000}"/>
    <cellStyle name="Normal 40" xfId="7229" xr:uid="{00000000-0005-0000-0000-0000582C0000}"/>
    <cellStyle name="Normal 40 2" xfId="7230" xr:uid="{00000000-0005-0000-0000-0000592C0000}"/>
    <cellStyle name="Normal 40 2 2" xfId="15406" xr:uid="{00000000-0005-0000-0000-00005A2C0000}"/>
    <cellStyle name="Normal 40 3" xfId="7231" xr:uid="{00000000-0005-0000-0000-00005B2C0000}"/>
    <cellStyle name="Normal 40 3 2" xfId="15407" xr:uid="{00000000-0005-0000-0000-00005C2C0000}"/>
    <cellStyle name="Normal 40 4" xfId="7232" xr:uid="{00000000-0005-0000-0000-00005D2C0000}"/>
    <cellStyle name="Normal 40 4 2" xfId="15408" xr:uid="{00000000-0005-0000-0000-00005E2C0000}"/>
    <cellStyle name="Normal 40 5" xfId="7233" xr:uid="{00000000-0005-0000-0000-00005F2C0000}"/>
    <cellStyle name="Normal 40 5 2" xfId="15409" xr:uid="{00000000-0005-0000-0000-0000602C0000}"/>
    <cellStyle name="Normal 40 6" xfId="7234" xr:uid="{00000000-0005-0000-0000-0000612C0000}"/>
    <cellStyle name="Normal 40 6 2" xfId="15410" xr:uid="{00000000-0005-0000-0000-0000622C0000}"/>
    <cellStyle name="Normal 40 7" xfId="7235" xr:uid="{00000000-0005-0000-0000-0000632C0000}"/>
    <cellStyle name="Normal 40 7 2" xfId="15411" xr:uid="{00000000-0005-0000-0000-0000642C0000}"/>
    <cellStyle name="Normal 41" xfId="7236" xr:uid="{00000000-0005-0000-0000-0000652C0000}"/>
    <cellStyle name="Normal 41 2" xfId="7237" xr:uid="{00000000-0005-0000-0000-0000662C0000}"/>
    <cellStyle name="Normal 41 2 2" xfId="15412" xr:uid="{00000000-0005-0000-0000-0000672C0000}"/>
    <cellStyle name="Normal 41 3" xfId="7238" xr:uid="{00000000-0005-0000-0000-0000682C0000}"/>
    <cellStyle name="Normal 41 3 2" xfId="15413" xr:uid="{00000000-0005-0000-0000-0000692C0000}"/>
    <cellStyle name="Normal 41 4" xfId="7239" xr:uid="{00000000-0005-0000-0000-00006A2C0000}"/>
    <cellStyle name="Normal 41 4 2" xfId="15414" xr:uid="{00000000-0005-0000-0000-00006B2C0000}"/>
    <cellStyle name="Normal 41 5" xfId="7240" xr:uid="{00000000-0005-0000-0000-00006C2C0000}"/>
    <cellStyle name="Normal 41 5 2" xfId="15415" xr:uid="{00000000-0005-0000-0000-00006D2C0000}"/>
    <cellStyle name="Normal 41 6" xfId="7241" xr:uid="{00000000-0005-0000-0000-00006E2C0000}"/>
    <cellStyle name="Normal 41 6 2" xfId="15416" xr:uid="{00000000-0005-0000-0000-00006F2C0000}"/>
    <cellStyle name="Normal 41 7" xfId="7242" xr:uid="{00000000-0005-0000-0000-0000702C0000}"/>
    <cellStyle name="Normal 41 7 2" xfId="15417" xr:uid="{00000000-0005-0000-0000-0000712C0000}"/>
    <cellStyle name="Normal 42" xfId="7243" xr:uid="{00000000-0005-0000-0000-0000722C0000}"/>
    <cellStyle name="Normal 42 2" xfId="7244" xr:uid="{00000000-0005-0000-0000-0000732C0000}"/>
    <cellStyle name="Normal 42 2 2" xfId="7245" xr:uid="{00000000-0005-0000-0000-0000742C0000}"/>
    <cellStyle name="Normal 42 2 3" xfId="15418" xr:uid="{00000000-0005-0000-0000-0000752C0000}"/>
    <cellStyle name="Normal 42 3" xfId="7246" xr:uid="{00000000-0005-0000-0000-0000762C0000}"/>
    <cellStyle name="Normal 42 3 2" xfId="15419" xr:uid="{00000000-0005-0000-0000-0000772C0000}"/>
    <cellStyle name="Normal 42 4" xfId="7247" xr:uid="{00000000-0005-0000-0000-0000782C0000}"/>
    <cellStyle name="Normal 42 4 2" xfId="15420" xr:uid="{00000000-0005-0000-0000-0000792C0000}"/>
    <cellStyle name="Normal 42 5" xfId="7248" xr:uid="{00000000-0005-0000-0000-00007A2C0000}"/>
    <cellStyle name="Normal 42 5 2" xfId="15421" xr:uid="{00000000-0005-0000-0000-00007B2C0000}"/>
    <cellStyle name="Normal 42 6" xfId="7249" xr:uid="{00000000-0005-0000-0000-00007C2C0000}"/>
    <cellStyle name="Normal 42 6 2" xfId="15422" xr:uid="{00000000-0005-0000-0000-00007D2C0000}"/>
    <cellStyle name="Normal 42 7" xfId="7250" xr:uid="{00000000-0005-0000-0000-00007E2C0000}"/>
    <cellStyle name="Normal 42 7 2" xfId="15423" xr:uid="{00000000-0005-0000-0000-00007F2C0000}"/>
    <cellStyle name="Normal 43" xfId="7251" xr:uid="{00000000-0005-0000-0000-0000802C0000}"/>
    <cellStyle name="Normal 43 2" xfId="7252" xr:uid="{00000000-0005-0000-0000-0000812C0000}"/>
    <cellStyle name="Normal 43 2 2" xfId="7253" xr:uid="{00000000-0005-0000-0000-0000822C0000}"/>
    <cellStyle name="Normal 43 2 3" xfId="15424" xr:uid="{00000000-0005-0000-0000-0000832C0000}"/>
    <cellStyle name="Normal 43 3" xfId="7254" xr:uid="{00000000-0005-0000-0000-0000842C0000}"/>
    <cellStyle name="Normal 43 3 2" xfId="15425" xr:uid="{00000000-0005-0000-0000-0000852C0000}"/>
    <cellStyle name="Normal 43 4" xfId="7255" xr:uid="{00000000-0005-0000-0000-0000862C0000}"/>
    <cellStyle name="Normal 43 4 2" xfId="15426" xr:uid="{00000000-0005-0000-0000-0000872C0000}"/>
    <cellStyle name="Normal 43 5" xfId="7256" xr:uid="{00000000-0005-0000-0000-0000882C0000}"/>
    <cellStyle name="Normal 43 5 2" xfId="15427" xr:uid="{00000000-0005-0000-0000-0000892C0000}"/>
    <cellStyle name="Normal 43 6" xfId="7257" xr:uid="{00000000-0005-0000-0000-00008A2C0000}"/>
    <cellStyle name="Normal 43 6 2" xfId="15428" xr:uid="{00000000-0005-0000-0000-00008B2C0000}"/>
    <cellStyle name="Normal 43 7" xfId="7258" xr:uid="{00000000-0005-0000-0000-00008C2C0000}"/>
    <cellStyle name="Normal 43 7 2" xfId="15429" xr:uid="{00000000-0005-0000-0000-00008D2C0000}"/>
    <cellStyle name="Normal 43 8" xfId="15430" xr:uid="{00000000-0005-0000-0000-00008E2C0000}"/>
    <cellStyle name="Normal 44" xfId="7259" xr:uid="{00000000-0005-0000-0000-00008F2C0000}"/>
    <cellStyle name="Normal 44 2" xfId="7260" xr:uid="{00000000-0005-0000-0000-0000902C0000}"/>
    <cellStyle name="Normal 44 2 2" xfId="15431" xr:uid="{00000000-0005-0000-0000-0000912C0000}"/>
    <cellStyle name="Normal 44 3" xfId="7261" xr:uid="{00000000-0005-0000-0000-0000922C0000}"/>
    <cellStyle name="Normal 44 3 2" xfId="15432" xr:uid="{00000000-0005-0000-0000-0000932C0000}"/>
    <cellStyle name="Normal 44 4" xfId="7262" xr:uid="{00000000-0005-0000-0000-0000942C0000}"/>
    <cellStyle name="Normal 44 4 2" xfId="15433" xr:uid="{00000000-0005-0000-0000-0000952C0000}"/>
    <cellStyle name="Normal 44 5" xfId="7263" xr:uid="{00000000-0005-0000-0000-0000962C0000}"/>
    <cellStyle name="Normal 44 5 2" xfId="15434" xr:uid="{00000000-0005-0000-0000-0000972C0000}"/>
    <cellStyle name="Normal 44 6" xfId="7264" xr:uid="{00000000-0005-0000-0000-0000982C0000}"/>
    <cellStyle name="Normal 44 6 2" xfId="15435" xr:uid="{00000000-0005-0000-0000-0000992C0000}"/>
    <cellStyle name="Normal 44 7" xfId="7265" xr:uid="{00000000-0005-0000-0000-00009A2C0000}"/>
    <cellStyle name="Normal 44 7 2" xfId="15436" xr:uid="{00000000-0005-0000-0000-00009B2C0000}"/>
    <cellStyle name="Normal 45" xfId="7266" xr:uid="{00000000-0005-0000-0000-00009C2C0000}"/>
    <cellStyle name="Normal 45 2" xfId="7267" xr:uid="{00000000-0005-0000-0000-00009D2C0000}"/>
    <cellStyle name="Normal 45 2 2" xfId="15437" xr:uid="{00000000-0005-0000-0000-00009E2C0000}"/>
    <cellStyle name="Normal 45 3" xfId="7268" xr:uid="{00000000-0005-0000-0000-00009F2C0000}"/>
    <cellStyle name="Normal 45 3 2" xfId="15438" xr:uid="{00000000-0005-0000-0000-0000A02C0000}"/>
    <cellStyle name="Normal 45 4" xfId="7269" xr:uid="{00000000-0005-0000-0000-0000A12C0000}"/>
    <cellStyle name="Normal 45 4 2" xfId="15439" xr:uid="{00000000-0005-0000-0000-0000A22C0000}"/>
    <cellStyle name="Normal 45 5" xfId="7270" xr:uid="{00000000-0005-0000-0000-0000A32C0000}"/>
    <cellStyle name="Normal 45 5 2" xfId="15440" xr:uid="{00000000-0005-0000-0000-0000A42C0000}"/>
    <cellStyle name="Normal 45 6" xfId="7271" xr:uid="{00000000-0005-0000-0000-0000A52C0000}"/>
    <cellStyle name="Normal 45 6 2" xfId="15441" xr:uid="{00000000-0005-0000-0000-0000A62C0000}"/>
    <cellStyle name="Normal 45 7" xfId="7272" xr:uid="{00000000-0005-0000-0000-0000A72C0000}"/>
    <cellStyle name="Normal 45 7 2" xfId="15442" xr:uid="{00000000-0005-0000-0000-0000A82C0000}"/>
    <cellStyle name="Normal 46" xfId="7273" xr:uid="{00000000-0005-0000-0000-0000A92C0000}"/>
    <cellStyle name="Normal 46 2" xfId="7274" xr:uid="{00000000-0005-0000-0000-0000AA2C0000}"/>
    <cellStyle name="Normal 46 2 2" xfId="15443" xr:uid="{00000000-0005-0000-0000-0000AB2C0000}"/>
    <cellStyle name="Normal 46 3" xfId="7275" xr:uid="{00000000-0005-0000-0000-0000AC2C0000}"/>
    <cellStyle name="Normal 46 3 2" xfId="15444" xr:uid="{00000000-0005-0000-0000-0000AD2C0000}"/>
    <cellStyle name="Normal 46 4" xfId="7276" xr:uid="{00000000-0005-0000-0000-0000AE2C0000}"/>
    <cellStyle name="Normal 46 4 2" xfId="15445" xr:uid="{00000000-0005-0000-0000-0000AF2C0000}"/>
    <cellStyle name="Normal 46 5" xfId="7277" xr:uid="{00000000-0005-0000-0000-0000B02C0000}"/>
    <cellStyle name="Normal 46 5 2" xfId="15446" xr:uid="{00000000-0005-0000-0000-0000B12C0000}"/>
    <cellStyle name="Normal 46 6" xfId="7278" xr:uid="{00000000-0005-0000-0000-0000B22C0000}"/>
    <cellStyle name="Normal 46 6 2" xfId="15447" xr:uid="{00000000-0005-0000-0000-0000B32C0000}"/>
    <cellStyle name="Normal 46 7" xfId="7279" xr:uid="{00000000-0005-0000-0000-0000B42C0000}"/>
    <cellStyle name="Normal 46 7 2" xfId="15448" xr:uid="{00000000-0005-0000-0000-0000B52C0000}"/>
    <cellStyle name="Normal 47" xfId="7280" xr:uid="{00000000-0005-0000-0000-0000B62C0000}"/>
    <cellStyle name="Normal 47 2" xfId="7281" xr:uid="{00000000-0005-0000-0000-0000B72C0000}"/>
    <cellStyle name="Normal 47 2 2" xfId="15449" xr:uid="{00000000-0005-0000-0000-0000B82C0000}"/>
    <cellStyle name="Normal 47 3" xfId="7282" xr:uid="{00000000-0005-0000-0000-0000B92C0000}"/>
    <cellStyle name="Normal 47 3 2" xfId="15450" xr:uid="{00000000-0005-0000-0000-0000BA2C0000}"/>
    <cellStyle name="Normal 47 4" xfId="7283" xr:uid="{00000000-0005-0000-0000-0000BB2C0000}"/>
    <cellStyle name="Normal 47 4 2" xfId="15451" xr:uid="{00000000-0005-0000-0000-0000BC2C0000}"/>
    <cellStyle name="Normal 47 5" xfId="7284" xr:uid="{00000000-0005-0000-0000-0000BD2C0000}"/>
    <cellStyle name="Normal 47 5 2" xfId="15452" xr:uid="{00000000-0005-0000-0000-0000BE2C0000}"/>
    <cellStyle name="Normal 47 6" xfId="7285" xr:uid="{00000000-0005-0000-0000-0000BF2C0000}"/>
    <cellStyle name="Normal 47 6 2" xfId="15453" xr:uid="{00000000-0005-0000-0000-0000C02C0000}"/>
    <cellStyle name="Normal 47 7" xfId="7286" xr:uid="{00000000-0005-0000-0000-0000C12C0000}"/>
    <cellStyle name="Normal 47 7 2" xfId="15454" xr:uid="{00000000-0005-0000-0000-0000C22C0000}"/>
    <cellStyle name="Normal 48" xfId="7287" xr:uid="{00000000-0005-0000-0000-0000C32C0000}"/>
    <cellStyle name="Normal 48 2" xfId="7288" xr:uid="{00000000-0005-0000-0000-0000C42C0000}"/>
    <cellStyle name="Normal 48 2 2" xfId="15455" xr:uid="{00000000-0005-0000-0000-0000C52C0000}"/>
    <cellStyle name="Normal 48 3" xfId="7289" xr:uid="{00000000-0005-0000-0000-0000C62C0000}"/>
    <cellStyle name="Normal 48 3 2" xfId="15456" xr:uid="{00000000-0005-0000-0000-0000C72C0000}"/>
    <cellStyle name="Normal 48 4" xfId="7290" xr:uid="{00000000-0005-0000-0000-0000C82C0000}"/>
    <cellStyle name="Normal 48 4 2" xfId="15457" xr:uid="{00000000-0005-0000-0000-0000C92C0000}"/>
    <cellStyle name="Normal 48 5" xfId="7291" xr:uid="{00000000-0005-0000-0000-0000CA2C0000}"/>
    <cellStyle name="Normal 48 5 2" xfId="15458" xr:uid="{00000000-0005-0000-0000-0000CB2C0000}"/>
    <cellStyle name="Normal 48 6" xfId="7292" xr:uid="{00000000-0005-0000-0000-0000CC2C0000}"/>
    <cellStyle name="Normal 48 6 2" xfId="15459" xr:uid="{00000000-0005-0000-0000-0000CD2C0000}"/>
    <cellStyle name="Normal 48 7" xfId="7293" xr:uid="{00000000-0005-0000-0000-0000CE2C0000}"/>
    <cellStyle name="Normal 48 7 2" xfId="15460" xr:uid="{00000000-0005-0000-0000-0000CF2C0000}"/>
    <cellStyle name="Normal 49" xfId="7294" xr:uid="{00000000-0005-0000-0000-0000D02C0000}"/>
    <cellStyle name="Normal 49 2" xfId="7295" xr:uid="{00000000-0005-0000-0000-0000D12C0000}"/>
    <cellStyle name="Normal 49 2 2" xfId="15461" xr:uid="{00000000-0005-0000-0000-0000D22C0000}"/>
    <cellStyle name="Normal 49 3" xfId="7296" xr:uid="{00000000-0005-0000-0000-0000D32C0000}"/>
    <cellStyle name="Normal 49 3 2" xfId="15462" xr:uid="{00000000-0005-0000-0000-0000D42C0000}"/>
    <cellStyle name="Normal 49 4" xfId="7297" xr:uid="{00000000-0005-0000-0000-0000D52C0000}"/>
    <cellStyle name="Normal 49 4 2" xfId="15463" xr:uid="{00000000-0005-0000-0000-0000D62C0000}"/>
    <cellStyle name="Normal 49 5" xfId="7298" xr:uid="{00000000-0005-0000-0000-0000D72C0000}"/>
    <cellStyle name="Normal 49 5 2" xfId="15464" xr:uid="{00000000-0005-0000-0000-0000D82C0000}"/>
    <cellStyle name="Normal 49 6" xfId="7299" xr:uid="{00000000-0005-0000-0000-0000D92C0000}"/>
    <cellStyle name="Normal 49 6 2" xfId="15465" xr:uid="{00000000-0005-0000-0000-0000DA2C0000}"/>
    <cellStyle name="Normal 49 7" xfId="7300" xr:uid="{00000000-0005-0000-0000-0000DB2C0000}"/>
    <cellStyle name="Normal 49 7 2" xfId="15466" xr:uid="{00000000-0005-0000-0000-0000DC2C0000}"/>
    <cellStyle name="Normal 5" xfId="54" xr:uid="{00000000-0005-0000-0000-0000DD2C0000}"/>
    <cellStyle name="Normal 5 10" xfId="7301" xr:uid="{00000000-0005-0000-0000-0000DE2C0000}"/>
    <cellStyle name="Normal 5 10 2" xfId="7302" xr:uid="{00000000-0005-0000-0000-0000DF2C0000}"/>
    <cellStyle name="Normal 5 10 2 2" xfId="7303" xr:uid="{00000000-0005-0000-0000-0000E02C0000}"/>
    <cellStyle name="Normal 5 10 2 3" xfId="15467" xr:uid="{00000000-0005-0000-0000-0000E12C0000}"/>
    <cellStyle name="Normal 5 10 3" xfId="7304" xr:uid="{00000000-0005-0000-0000-0000E22C0000}"/>
    <cellStyle name="Normal 5 10 3 2" xfId="7305" xr:uid="{00000000-0005-0000-0000-0000E32C0000}"/>
    <cellStyle name="Normal 5 10 3 3" xfId="15468" xr:uid="{00000000-0005-0000-0000-0000E42C0000}"/>
    <cellStyle name="Normal 5 10 4" xfId="7306" xr:uid="{00000000-0005-0000-0000-0000E52C0000}"/>
    <cellStyle name="Normal 5 10 5" xfId="15469" xr:uid="{00000000-0005-0000-0000-0000E62C0000}"/>
    <cellStyle name="Normal 5 100" xfId="7307" xr:uid="{00000000-0005-0000-0000-0000E72C0000}"/>
    <cellStyle name="Normal 5 100 2" xfId="7308" xr:uid="{00000000-0005-0000-0000-0000E82C0000}"/>
    <cellStyle name="Normal 5 100 2 2" xfId="7309" xr:uid="{00000000-0005-0000-0000-0000E92C0000}"/>
    <cellStyle name="Normal 5 100 2 3" xfId="15470" xr:uid="{00000000-0005-0000-0000-0000EA2C0000}"/>
    <cellStyle name="Normal 5 100 3" xfId="7310" xr:uid="{00000000-0005-0000-0000-0000EB2C0000}"/>
    <cellStyle name="Normal 5 100 4" xfId="15471" xr:uid="{00000000-0005-0000-0000-0000EC2C0000}"/>
    <cellStyle name="Normal 5 101" xfId="7311" xr:uid="{00000000-0005-0000-0000-0000ED2C0000}"/>
    <cellStyle name="Normal 5 101 2" xfId="15472" xr:uid="{00000000-0005-0000-0000-0000EE2C0000}"/>
    <cellStyle name="Normal 5 102" xfId="7312" xr:uid="{00000000-0005-0000-0000-0000EF2C0000}"/>
    <cellStyle name="Normal 5 102 2" xfId="15473" xr:uid="{00000000-0005-0000-0000-0000F02C0000}"/>
    <cellStyle name="Normal 5 103" xfId="7313" xr:uid="{00000000-0005-0000-0000-0000F12C0000}"/>
    <cellStyle name="Normal 5 103 2" xfId="15474" xr:uid="{00000000-0005-0000-0000-0000F22C0000}"/>
    <cellStyle name="Normal 5 104" xfId="7314" xr:uid="{00000000-0005-0000-0000-0000F32C0000}"/>
    <cellStyle name="Normal 5 104 2" xfId="15475" xr:uid="{00000000-0005-0000-0000-0000F42C0000}"/>
    <cellStyle name="Normal 5 105" xfId="7315" xr:uid="{00000000-0005-0000-0000-0000F52C0000}"/>
    <cellStyle name="Normal 5 105 2" xfId="15476" xr:uid="{00000000-0005-0000-0000-0000F62C0000}"/>
    <cellStyle name="Normal 5 106" xfId="7316" xr:uid="{00000000-0005-0000-0000-0000F72C0000}"/>
    <cellStyle name="Normal 5 106 2" xfId="15477" xr:uid="{00000000-0005-0000-0000-0000F82C0000}"/>
    <cellStyle name="Normal 5 107" xfId="7317" xr:uid="{00000000-0005-0000-0000-0000F92C0000}"/>
    <cellStyle name="Normal 5 107 2" xfId="7318" xr:uid="{00000000-0005-0000-0000-0000FA2C0000}"/>
    <cellStyle name="Normal 5 107 2 2" xfId="7319" xr:uid="{00000000-0005-0000-0000-0000FB2C0000}"/>
    <cellStyle name="Normal 5 107 2 3" xfId="15478" xr:uid="{00000000-0005-0000-0000-0000FC2C0000}"/>
    <cellStyle name="Normal 5 107 3" xfId="7320" xr:uid="{00000000-0005-0000-0000-0000FD2C0000}"/>
    <cellStyle name="Normal 5 107 4" xfId="15479" xr:uid="{00000000-0005-0000-0000-0000FE2C0000}"/>
    <cellStyle name="Normal 5 108" xfId="7321" xr:uid="{00000000-0005-0000-0000-0000FF2C0000}"/>
    <cellStyle name="Normal 5 108 2" xfId="7322" xr:uid="{00000000-0005-0000-0000-0000002D0000}"/>
    <cellStyle name="Normal 5 108 2 2" xfId="7323" xr:uid="{00000000-0005-0000-0000-0000012D0000}"/>
    <cellStyle name="Normal 5 108 2 3" xfId="15480" xr:uid="{00000000-0005-0000-0000-0000022D0000}"/>
    <cellStyle name="Normal 5 108 3" xfId="7324" xr:uid="{00000000-0005-0000-0000-0000032D0000}"/>
    <cellStyle name="Normal 5 108 4" xfId="15481" xr:uid="{00000000-0005-0000-0000-0000042D0000}"/>
    <cellStyle name="Normal 5 109" xfId="7325" xr:uid="{00000000-0005-0000-0000-0000052D0000}"/>
    <cellStyle name="Normal 5 109 2" xfId="7326" xr:uid="{00000000-0005-0000-0000-0000062D0000}"/>
    <cellStyle name="Normal 5 109 2 2" xfId="7327" xr:uid="{00000000-0005-0000-0000-0000072D0000}"/>
    <cellStyle name="Normal 5 109 2 3" xfId="15482" xr:uid="{00000000-0005-0000-0000-0000082D0000}"/>
    <cellStyle name="Normal 5 109 3" xfId="7328" xr:uid="{00000000-0005-0000-0000-0000092D0000}"/>
    <cellStyle name="Normal 5 109 4" xfId="15483" xr:uid="{00000000-0005-0000-0000-00000A2D0000}"/>
    <cellStyle name="Normal 5 11" xfId="7329" xr:uid="{00000000-0005-0000-0000-00000B2D0000}"/>
    <cellStyle name="Normal 5 11 2" xfId="7330" xr:uid="{00000000-0005-0000-0000-00000C2D0000}"/>
    <cellStyle name="Normal 5 11 2 2" xfId="7331" xr:uid="{00000000-0005-0000-0000-00000D2D0000}"/>
    <cellStyle name="Normal 5 11 2 3" xfId="15484" xr:uid="{00000000-0005-0000-0000-00000E2D0000}"/>
    <cellStyle name="Normal 5 11 3" xfId="7332" xr:uid="{00000000-0005-0000-0000-00000F2D0000}"/>
    <cellStyle name="Normal 5 11 3 2" xfId="7333" xr:uid="{00000000-0005-0000-0000-0000102D0000}"/>
    <cellStyle name="Normal 5 11 3 3" xfId="15485" xr:uid="{00000000-0005-0000-0000-0000112D0000}"/>
    <cellStyle name="Normal 5 11 4" xfId="15486" xr:uid="{00000000-0005-0000-0000-0000122D0000}"/>
    <cellStyle name="Normal 5 110" xfId="7334" xr:uid="{00000000-0005-0000-0000-0000132D0000}"/>
    <cellStyle name="Normal 5 110 2" xfId="7335" xr:uid="{00000000-0005-0000-0000-0000142D0000}"/>
    <cellStyle name="Normal 5 110 2 2" xfId="7336" xr:uid="{00000000-0005-0000-0000-0000152D0000}"/>
    <cellStyle name="Normal 5 110 2 3" xfId="15487" xr:uid="{00000000-0005-0000-0000-0000162D0000}"/>
    <cellStyle name="Normal 5 110 3" xfId="7337" xr:uid="{00000000-0005-0000-0000-0000172D0000}"/>
    <cellStyle name="Normal 5 110 4" xfId="15488" xr:uid="{00000000-0005-0000-0000-0000182D0000}"/>
    <cellStyle name="Normal 5 111" xfId="7338" xr:uid="{00000000-0005-0000-0000-0000192D0000}"/>
    <cellStyle name="Normal 5 111 2" xfId="7339" xr:uid="{00000000-0005-0000-0000-00001A2D0000}"/>
    <cellStyle name="Normal 5 111 2 2" xfId="7340" xr:uid="{00000000-0005-0000-0000-00001B2D0000}"/>
    <cellStyle name="Normal 5 111 2 3" xfId="15489" xr:uid="{00000000-0005-0000-0000-00001C2D0000}"/>
    <cellStyle name="Normal 5 111 3" xfId="7341" xr:uid="{00000000-0005-0000-0000-00001D2D0000}"/>
    <cellStyle name="Normal 5 111 4" xfId="15490" xr:uid="{00000000-0005-0000-0000-00001E2D0000}"/>
    <cellStyle name="Normal 5 112" xfId="7342" xr:uid="{00000000-0005-0000-0000-00001F2D0000}"/>
    <cellStyle name="Normal 5 112 2" xfId="7343" xr:uid="{00000000-0005-0000-0000-0000202D0000}"/>
    <cellStyle name="Normal 5 112 2 2" xfId="7344" xr:uid="{00000000-0005-0000-0000-0000212D0000}"/>
    <cellStyle name="Normal 5 112 2 3" xfId="15491" xr:uid="{00000000-0005-0000-0000-0000222D0000}"/>
    <cellStyle name="Normal 5 112 3" xfId="7345" xr:uid="{00000000-0005-0000-0000-0000232D0000}"/>
    <cellStyle name="Normal 5 112 4" xfId="15492" xr:uid="{00000000-0005-0000-0000-0000242D0000}"/>
    <cellStyle name="Normal 5 113" xfId="7346" xr:uid="{00000000-0005-0000-0000-0000252D0000}"/>
    <cellStyle name="Normal 5 113 2" xfId="7347" xr:uid="{00000000-0005-0000-0000-0000262D0000}"/>
    <cellStyle name="Normal 5 113 2 2" xfId="7348" xr:uid="{00000000-0005-0000-0000-0000272D0000}"/>
    <cellStyle name="Normal 5 113 2 3" xfId="15493" xr:uid="{00000000-0005-0000-0000-0000282D0000}"/>
    <cellStyle name="Normal 5 113 3" xfId="7349" xr:uid="{00000000-0005-0000-0000-0000292D0000}"/>
    <cellStyle name="Normal 5 113 4" xfId="15494" xr:uid="{00000000-0005-0000-0000-00002A2D0000}"/>
    <cellStyle name="Normal 5 114" xfId="7350" xr:uid="{00000000-0005-0000-0000-00002B2D0000}"/>
    <cellStyle name="Normal 5 114 2" xfId="7351" xr:uid="{00000000-0005-0000-0000-00002C2D0000}"/>
    <cellStyle name="Normal 5 114 2 2" xfId="7352" xr:uid="{00000000-0005-0000-0000-00002D2D0000}"/>
    <cellStyle name="Normal 5 114 2 3" xfId="15495" xr:uid="{00000000-0005-0000-0000-00002E2D0000}"/>
    <cellStyle name="Normal 5 114 3" xfId="7353" xr:uid="{00000000-0005-0000-0000-00002F2D0000}"/>
    <cellStyle name="Normal 5 114 4" xfId="15496" xr:uid="{00000000-0005-0000-0000-0000302D0000}"/>
    <cellStyle name="Normal 5 115" xfId="7354" xr:uid="{00000000-0005-0000-0000-0000312D0000}"/>
    <cellStyle name="Normal 5 115 2" xfId="7355" xr:uid="{00000000-0005-0000-0000-0000322D0000}"/>
    <cellStyle name="Normal 5 115 2 2" xfId="7356" xr:uid="{00000000-0005-0000-0000-0000332D0000}"/>
    <cellStyle name="Normal 5 115 2 3" xfId="15497" xr:uid="{00000000-0005-0000-0000-0000342D0000}"/>
    <cellStyle name="Normal 5 115 3" xfId="7357" xr:uid="{00000000-0005-0000-0000-0000352D0000}"/>
    <cellStyle name="Normal 5 115 4" xfId="15498" xr:uid="{00000000-0005-0000-0000-0000362D0000}"/>
    <cellStyle name="Normal 5 116" xfId="7358" xr:uid="{00000000-0005-0000-0000-0000372D0000}"/>
    <cellStyle name="Normal 5 116 2" xfId="7359" xr:uid="{00000000-0005-0000-0000-0000382D0000}"/>
    <cellStyle name="Normal 5 116 2 2" xfId="7360" xr:uid="{00000000-0005-0000-0000-0000392D0000}"/>
    <cellStyle name="Normal 5 116 2 3" xfId="15499" xr:uid="{00000000-0005-0000-0000-00003A2D0000}"/>
    <cellStyle name="Normal 5 116 3" xfId="7361" xr:uid="{00000000-0005-0000-0000-00003B2D0000}"/>
    <cellStyle name="Normal 5 116 4" xfId="15500" xr:uid="{00000000-0005-0000-0000-00003C2D0000}"/>
    <cellStyle name="Normal 5 117" xfId="7362" xr:uid="{00000000-0005-0000-0000-00003D2D0000}"/>
    <cellStyle name="Normal 5 117 2" xfId="7363" xr:uid="{00000000-0005-0000-0000-00003E2D0000}"/>
    <cellStyle name="Normal 5 117 2 2" xfId="7364" xr:uid="{00000000-0005-0000-0000-00003F2D0000}"/>
    <cellStyle name="Normal 5 117 2 3" xfId="15501" xr:uid="{00000000-0005-0000-0000-0000402D0000}"/>
    <cellStyle name="Normal 5 117 3" xfId="7365" xr:uid="{00000000-0005-0000-0000-0000412D0000}"/>
    <cellStyle name="Normal 5 117 4" xfId="15502" xr:uid="{00000000-0005-0000-0000-0000422D0000}"/>
    <cellStyle name="Normal 5 118" xfId="7366" xr:uid="{00000000-0005-0000-0000-0000432D0000}"/>
    <cellStyle name="Normal 5 118 2" xfId="7367" xr:uid="{00000000-0005-0000-0000-0000442D0000}"/>
    <cellStyle name="Normal 5 118 2 2" xfId="7368" xr:uid="{00000000-0005-0000-0000-0000452D0000}"/>
    <cellStyle name="Normal 5 118 2 3" xfId="15503" xr:uid="{00000000-0005-0000-0000-0000462D0000}"/>
    <cellStyle name="Normal 5 118 3" xfId="7369" xr:uid="{00000000-0005-0000-0000-0000472D0000}"/>
    <cellStyle name="Normal 5 118 4" xfId="15504" xr:uid="{00000000-0005-0000-0000-0000482D0000}"/>
    <cellStyle name="Normal 5 119" xfId="7370" xr:uid="{00000000-0005-0000-0000-0000492D0000}"/>
    <cellStyle name="Normal 5 119 2" xfId="15505" xr:uid="{00000000-0005-0000-0000-00004A2D0000}"/>
    <cellStyle name="Normal 5 12" xfId="7371" xr:uid="{00000000-0005-0000-0000-00004B2D0000}"/>
    <cellStyle name="Normal 5 12 2" xfId="7372" xr:uid="{00000000-0005-0000-0000-00004C2D0000}"/>
    <cellStyle name="Normal 5 12 2 2" xfId="7373" xr:uid="{00000000-0005-0000-0000-00004D2D0000}"/>
    <cellStyle name="Normal 5 12 2 3" xfId="15506" xr:uid="{00000000-0005-0000-0000-00004E2D0000}"/>
    <cellStyle name="Normal 5 12 3" xfId="7374" xr:uid="{00000000-0005-0000-0000-00004F2D0000}"/>
    <cellStyle name="Normal 5 12 3 2" xfId="7375" xr:uid="{00000000-0005-0000-0000-0000502D0000}"/>
    <cellStyle name="Normal 5 12 3 3" xfId="15507" xr:uid="{00000000-0005-0000-0000-0000512D0000}"/>
    <cellStyle name="Normal 5 12 4" xfId="7376" xr:uid="{00000000-0005-0000-0000-0000522D0000}"/>
    <cellStyle name="Normal 5 12 5" xfId="15508" xr:uid="{00000000-0005-0000-0000-0000532D0000}"/>
    <cellStyle name="Normal 5 120" xfId="7377" xr:uid="{00000000-0005-0000-0000-0000542D0000}"/>
    <cellStyle name="Normal 5 120 2" xfId="15509" xr:uid="{00000000-0005-0000-0000-0000552D0000}"/>
    <cellStyle name="Normal 5 121" xfId="7378" xr:uid="{00000000-0005-0000-0000-0000562D0000}"/>
    <cellStyle name="Normal 5 121 2" xfId="15510" xr:uid="{00000000-0005-0000-0000-0000572D0000}"/>
    <cellStyle name="Normal 5 122" xfId="7379" xr:uid="{00000000-0005-0000-0000-0000582D0000}"/>
    <cellStyle name="Normal 5 122 2" xfId="15511" xr:uid="{00000000-0005-0000-0000-0000592D0000}"/>
    <cellStyle name="Normal 5 123" xfId="7380" xr:uid="{00000000-0005-0000-0000-00005A2D0000}"/>
    <cellStyle name="Normal 5 123 2" xfId="7381" xr:uid="{00000000-0005-0000-0000-00005B2D0000}"/>
    <cellStyle name="Normal 5 123 3" xfId="15512" xr:uid="{00000000-0005-0000-0000-00005C2D0000}"/>
    <cellStyle name="Normal 5 124" xfId="7382" xr:uid="{00000000-0005-0000-0000-00005D2D0000}"/>
    <cellStyle name="Normal 5 124 2" xfId="7383" xr:uid="{00000000-0005-0000-0000-00005E2D0000}"/>
    <cellStyle name="Normal 5 124 3" xfId="15513" xr:uid="{00000000-0005-0000-0000-00005F2D0000}"/>
    <cellStyle name="Normal 5 125" xfId="7384" xr:uid="{00000000-0005-0000-0000-0000602D0000}"/>
    <cellStyle name="Normal 5 125 2" xfId="7385" xr:uid="{00000000-0005-0000-0000-0000612D0000}"/>
    <cellStyle name="Normal 5 125 3" xfId="15514" xr:uid="{00000000-0005-0000-0000-0000622D0000}"/>
    <cellStyle name="Normal 5 126" xfId="7386" xr:uid="{00000000-0005-0000-0000-0000632D0000}"/>
    <cellStyle name="Normal 5 126 2" xfId="7387" xr:uid="{00000000-0005-0000-0000-0000642D0000}"/>
    <cellStyle name="Normal 5 126 3" xfId="15515" xr:uid="{00000000-0005-0000-0000-0000652D0000}"/>
    <cellStyle name="Normal 5 127" xfId="7388" xr:uid="{00000000-0005-0000-0000-0000662D0000}"/>
    <cellStyle name="Normal 5 127 2" xfId="7389" xr:uid="{00000000-0005-0000-0000-0000672D0000}"/>
    <cellStyle name="Normal 5 127 3" xfId="15516" xr:uid="{00000000-0005-0000-0000-0000682D0000}"/>
    <cellStyle name="Normal 5 128" xfId="7390" xr:uid="{00000000-0005-0000-0000-0000692D0000}"/>
    <cellStyle name="Normal 5 128 2" xfId="7391" xr:uid="{00000000-0005-0000-0000-00006A2D0000}"/>
    <cellStyle name="Normal 5 128 3" xfId="15517" xr:uid="{00000000-0005-0000-0000-00006B2D0000}"/>
    <cellStyle name="Normal 5 129" xfId="7392" xr:uid="{00000000-0005-0000-0000-00006C2D0000}"/>
    <cellStyle name="Normal 5 129 2" xfId="7393" xr:uid="{00000000-0005-0000-0000-00006D2D0000}"/>
    <cellStyle name="Normal 5 129 3" xfId="15518" xr:uid="{00000000-0005-0000-0000-00006E2D0000}"/>
    <cellStyle name="Normal 5 13" xfId="7394" xr:uid="{00000000-0005-0000-0000-00006F2D0000}"/>
    <cellStyle name="Normal 5 13 2" xfId="7395" xr:uid="{00000000-0005-0000-0000-0000702D0000}"/>
    <cellStyle name="Normal 5 13 2 2" xfId="7396" xr:uid="{00000000-0005-0000-0000-0000712D0000}"/>
    <cellStyle name="Normal 5 13 2 3" xfId="15519" xr:uid="{00000000-0005-0000-0000-0000722D0000}"/>
    <cellStyle name="Normal 5 13 3" xfId="7397" xr:uid="{00000000-0005-0000-0000-0000732D0000}"/>
    <cellStyle name="Normal 5 13 3 2" xfId="7398" xr:uid="{00000000-0005-0000-0000-0000742D0000}"/>
    <cellStyle name="Normal 5 13 3 3" xfId="15520" xr:uid="{00000000-0005-0000-0000-0000752D0000}"/>
    <cellStyle name="Normal 5 13 4" xfId="7399" xr:uid="{00000000-0005-0000-0000-0000762D0000}"/>
    <cellStyle name="Normal 5 13 5" xfId="15521" xr:uid="{00000000-0005-0000-0000-0000772D0000}"/>
    <cellStyle name="Normal 5 130" xfId="7400" xr:uid="{00000000-0005-0000-0000-0000782D0000}"/>
    <cellStyle name="Normal 5 130 2" xfId="7401" xr:uid="{00000000-0005-0000-0000-0000792D0000}"/>
    <cellStyle name="Normal 5 130 3" xfId="15522" xr:uid="{00000000-0005-0000-0000-00007A2D0000}"/>
    <cellStyle name="Normal 5 131" xfId="7402" xr:uid="{00000000-0005-0000-0000-00007B2D0000}"/>
    <cellStyle name="Normal 5 131 2" xfId="7403" xr:uid="{00000000-0005-0000-0000-00007C2D0000}"/>
    <cellStyle name="Normal 5 131 3" xfId="15523" xr:uid="{00000000-0005-0000-0000-00007D2D0000}"/>
    <cellStyle name="Normal 5 132" xfId="7404" xr:uid="{00000000-0005-0000-0000-00007E2D0000}"/>
    <cellStyle name="Normal 5 132 2" xfId="7405" xr:uid="{00000000-0005-0000-0000-00007F2D0000}"/>
    <cellStyle name="Normal 5 132 3" xfId="15524" xr:uid="{00000000-0005-0000-0000-0000802D0000}"/>
    <cellStyle name="Normal 5 133" xfId="7406" xr:uid="{00000000-0005-0000-0000-0000812D0000}"/>
    <cellStyle name="Normal 5 133 2" xfId="7407" xr:uid="{00000000-0005-0000-0000-0000822D0000}"/>
    <cellStyle name="Normal 5 133 3" xfId="15525" xr:uid="{00000000-0005-0000-0000-0000832D0000}"/>
    <cellStyle name="Normal 5 134" xfId="7408" xr:uid="{00000000-0005-0000-0000-0000842D0000}"/>
    <cellStyle name="Normal 5 134 2" xfId="7409" xr:uid="{00000000-0005-0000-0000-0000852D0000}"/>
    <cellStyle name="Normal 5 134 3" xfId="15526" xr:uid="{00000000-0005-0000-0000-0000862D0000}"/>
    <cellStyle name="Normal 5 135" xfId="7410" xr:uid="{00000000-0005-0000-0000-0000872D0000}"/>
    <cellStyle name="Normal 5 135 2" xfId="7411" xr:uid="{00000000-0005-0000-0000-0000882D0000}"/>
    <cellStyle name="Normal 5 135 3" xfId="15527" xr:uid="{00000000-0005-0000-0000-0000892D0000}"/>
    <cellStyle name="Normal 5 136" xfId="7412" xr:uid="{00000000-0005-0000-0000-00008A2D0000}"/>
    <cellStyle name="Normal 5 136 2" xfId="7413" xr:uid="{00000000-0005-0000-0000-00008B2D0000}"/>
    <cellStyle name="Normal 5 136 3" xfId="15528" xr:uid="{00000000-0005-0000-0000-00008C2D0000}"/>
    <cellStyle name="Normal 5 137" xfId="7414" xr:uid="{00000000-0005-0000-0000-00008D2D0000}"/>
    <cellStyle name="Normal 5 137 2" xfId="7415" xr:uid="{00000000-0005-0000-0000-00008E2D0000}"/>
    <cellStyle name="Normal 5 137 3" xfId="15529" xr:uid="{00000000-0005-0000-0000-00008F2D0000}"/>
    <cellStyle name="Normal 5 138" xfId="7416" xr:uid="{00000000-0005-0000-0000-0000902D0000}"/>
    <cellStyle name="Normal 5 138 2" xfId="7417" xr:uid="{00000000-0005-0000-0000-0000912D0000}"/>
    <cellStyle name="Normal 5 138 3" xfId="15530" xr:uid="{00000000-0005-0000-0000-0000922D0000}"/>
    <cellStyle name="Normal 5 139" xfId="7418" xr:uid="{00000000-0005-0000-0000-0000932D0000}"/>
    <cellStyle name="Normal 5 139 2" xfId="7419" xr:uid="{00000000-0005-0000-0000-0000942D0000}"/>
    <cellStyle name="Normal 5 139 3" xfId="15531" xr:uid="{00000000-0005-0000-0000-0000952D0000}"/>
    <cellStyle name="Normal 5 14" xfId="7420" xr:uid="{00000000-0005-0000-0000-0000962D0000}"/>
    <cellStyle name="Normal 5 14 2" xfId="7421" xr:uid="{00000000-0005-0000-0000-0000972D0000}"/>
    <cellStyle name="Normal 5 14 2 2" xfId="7422" xr:uid="{00000000-0005-0000-0000-0000982D0000}"/>
    <cellStyle name="Normal 5 14 2 3" xfId="15532" xr:uid="{00000000-0005-0000-0000-0000992D0000}"/>
    <cellStyle name="Normal 5 14 3" xfId="7423" xr:uid="{00000000-0005-0000-0000-00009A2D0000}"/>
    <cellStyle name="Normal 5 14 3 2" xfId="7424" xr:uid="{00000000-0005-0000-0000-00009B2D0000}"/>
    <cellStyle name="Normal 5 14 3 3" xfId="15533" xr:uid="{00000000-0005-0000-0000-00009C2D0000}"/>
    <cellStyle name="Normal 5 14 4" xfId="7425" xr:uid="{00000000-0005-0000-0000-00009D2D0000}"/>
    <cellStyle name="Normal 5 14 5" xfId="15534" xr:uid="{00000000-0005-0000-0000-00009E2D0000}"/>
    <cellStyle name="Normal 5 140" xfId="7426" xr:uid="{00000000-0005-0000-0000-00009F2D0000}"/>
    <cellStyle name="Normal 5 140 2" xfId="7427" xr:uid="{00000000-0005-0000-0000-0000A02D0000}"/>
    <cellStyle name="Normal 5 140 3" xfId="15535" xr:uid="{00000000-0005-0000-0000-0000A12D0000}"/>
    <cellStyle name="Normal 5 141" xfId="7428" xr:uid="{00000000-0005-0000-0000-0000A22D0000}"/>
    <cellStyle name="Normal 5 141 2" xfId="7429" xr:uid="{00000000-0005-0000-0000-0000A32D0000}"/>
    <cellStyle name="Normal 5 141 3" xfId="15536" xr:uid="{00000000-0005-0000-0000-0000A42D0000}"/>
    <cellStyle name="Normal 5 142" xfId="7430" xr:uid="{00000000-0005-0000-0000-0000A52D0000}"/>
    <cellStyle name="Normal 5 142 2" xfId="7431" xr:uid="{00000000-0005-0000-0000-0000A62D0000}"/>
    <cellStyle name="Normal 5 142 3" xfId="15537" xr:uid="{00000000-0005-0000-0000-0000A72D0000}"/>
    <cellStyle name="Normal 5 143" xfId="7432" xr:uid="{00000000-0005-0000-0000-0000A82D0000}"/>
    <cellStyle name="Normal 5 143 2" xfId="7433" xr:uid="{00000000-0005-0000-0000-0000A92D0000}"/>
    <cellStyle name="Normal 5 143 3" xfId="15538" xr:uid="{00000000-0005-0000-0000-0000AA2D0000}"/>
    <cellStyle name="Normal 5 144" xfId="7434" xr:uid="{00000000-0005-0000-0000-0000AB2D0000}"/>
    <cellStyle name="Normal 5 144 2" xfId="7435" xr:uid="{00000000-0005-0000-0000-0000AC2D0000}"/>
    <cellStyle name="Normal 5 144 3" xfId="15539" xr:uid="{00000000-0005-0000-0000-0000AD2D0000}"/>
    <cellStyle name="Normal 5 145" xfId="7436" xr:uid="{00000000-0005-0000-0000-0000AE2D0000}"/>
    <cellStyle name="Normal 5 145 2" xfId="15540" xr:uid="{00000000-0005-0000-0000-0000AF2D0000}"/>
    <cellStyle name="Normal 5 146" xfId="7437" xr:uid="{00000000-0005-0000-0000-0000B02D0000}"/>
    <cellStyle name="Normal 5 146 2" xfId="15541" xr:uid="{00000000-0005-0000-0000-0000B12D0000}"/>
    <cellStyle name="Normal 5 147" xfId="7438" xr:uid="{00000000-0005-0000-0000-0000B22D0000}"/>
    <cellStyle name="Normal 5 147 2" xfId="7439" xr:uid="{00000000-0005-0000-0000-0000B32D0000}"/>
    <cellStyle name="Normal 5 147 3" xfId="15542" xr:uid="{00000000-0005-0000-0000-0000B42D0000}"/>
    <cellStyle name="Normal 5 148" xfId="7440" xr:uid="{00000000-0005-0000-0000-0000B52D0000}"/>
    <cellStyle name="Normal 5 148 2" xfId="7441" xr:uid="{00000000-0005-0000-0000-0000B62D0000}"/>
    <cellStyle name="Normal 5 148 3" xfId="15543" xr:uid="{00000000-0005-0000-0000-0000B72D0000}"/>
    <cellStyle name="Normal 5 149" xfId="7442" xr:uid="{00000000-0005-0000-0000-0000B82D0000}"/>
    <cellStyle name="Normal 5 149 2" xfId="7443" xr:uid="{00000000-0005-0000-0000-0000B92D0000}"/>
    <cellStyle name="Normal 5 149 3" xfId="15544" xr:uid="{00000000-0005-0000-0000-0000BA2D0000}"/>
    <cellStyle name="Normal 5 15" xfId="7444" xr:uid="{00000000-0005-0000-0000-0000BB2D0000}"/>
    <cellStyle name="Normal 5 15 2" xfId="7445" xr:uid="{00000000-0005-0000-0000-0000BC2D0000}"/>
    <cellStyle name="Normal 5 15 2 2" xfId="7446" xr:uid="{00000000-0005-0000-0000-0000BD2D0000}"/>
    <cellStyle name="Normal 5 15 2 3" xfId="15545" xr:uid="{00000000-0005-0000-0000-0000BE2D0000}"/>
    <cellStyle name="Normal 5 15 3" xfId="7447" xr:uid="{00000000-0005-0000-0000-0000BF2D0000}"/>
    <cellStyle name="Normal 5 15 3 2" xfId="7448" xr:uid="{00000000-0005-0000-0000-0000C02D0000}"/>
    <cellStyle name="Normal 5 15 3 3" xfId="15546" xr:uid="{00000000-0005-0000-0000-0000C12D0000}"/>
    <cellStyle name="Normal 5 15 4" xfId="7449" xr:uid="{00000000-0005-0000-0000-0000C22D0000}"/>
    <cellStyle name="Normal 5 15 5" xfId="15547" xr:uid="{00000000-0005-0000-0000-0000C32D0000}"/>
    <cellStyle name="Normal 5 150" xfId="7450" xr:uid="{00000000-0005-0000-0000-0000C42D0000}"/>
    <cellStyle name="Normal 5 150 2" xfId="7451" xr:uid="{00000000-0005-0000-0000-0000C52D0000}"/>
    <cellStyle name="Normal 5 150 3" xfId="15548" xr:uid="{00000000-0005-0000-0000-0000C62D0000}"/>
    <cellStyle name="Normal 5 151" xfId="7452" xr:uid="{00000000-0005-0000-0000-0000C72D0000}"/>
    <cellStyle name="Normal 5 151 2" xfId="7453" xr:uid="{00000000-0005-0000-0000-0000C82D0000}"/>
    <cellStyle name="Normal 5 151 3" xfId="15549" xr:uid="{00000000-0005-0000-0000-0000C92D0000}"/>
    <cellStyle name="Normal 5 152" xfId="7454" xr:uid="{00000000-0005-0000-0000-0000CA2D0000}"/>
    <cellStyle name="Normal 5 152 2" xfId="7455" xr:uid="{00000000-0005-0000-0000-0000CB2D0000}"/>
    <cellStyle name="Normal 5 152 3" xfId="15550" xr:uid="{00000000-0005-0000-0000-0000CC2D0000}"/>
    <cellStyle name="Normal 5 153" xfId="7456" xr:uid="{00000000-0005-0000-0000-0000CD2D0000}"/>
    <cellStyle name="Normal 5 153 2" xfId="15551" xr:uid="{00000000-0005-0000-0000-0000CE2D0000}"/>
    <cellStyle name="Normal 5 154" xfId="7457" xr:uid="{00000000-0005-0000-0000-0000CF2D0000}"/>
    <cellStyle name="Normal 5 154 2" xfId="7458" xr:uid="{00000000-0005-0000-0000-0000D02D0000}"/>
    <cellStyle name="Normal 5 154 2 2" xfId="15552" xr:uid="{00000000-0005-0000-0000-0000D12D0000}"/>
    <cellStyle name="Normal 5 154 3" xfId="15553" xr:uid="{00000000-0005-0000-0000-0000D22D0000}"/>
    <cellStyle name="Normal 5 155" xfId="7459" xr:uid="{00000000-0005-0000-0000-0000D32D0000}"/>
    <cellStyle name="Normal 5 155 2" xfId="7460" xr:uid="{00000000-0005-0000-0000-0000D42D0000}"/>
    <cellStyle name="Normal 5 155 2 2" xfId="15554" xr:uid="{00000000-0005-0000-0000-0000D52D0000}"/>
    <cellStyle name="Normal 5 155 3" xfId="15555" xr:uid="{00000000-0005-0000-0000-0000D62D0000}"/>
    <cellStyle name="Normal 5 156" xfId="7461" xr:uid="{00000000-0005-0000-0000-0000D72D0000}"/>
    <cellStyle name="Normal 5 16" xfId="7462" xr:uid="{00000000-0005-0000-0000-0000D82D0000}"/>
    <cellStyle name="Normal 5 16 2" xfId="7463" xr:uid="{00000000-0005-0000-0000-0000D92D0000}"/>
    <cellStyle name="Normal 5 16 2 2" xfId="7464" xr:uid="{00000000-0005-0000-0000-0000DA2D0000}"/>
    <cellStyle name="Normal 5 16 2 3" xfId="15556" xr:uid="{00000000-0005-0000-0000-0000DB2D0000}"/>
    <cellStyle name="Normal 5 16 3" xfId="7465" xr:uid="{00000000-0005-0000-0000-0000DC2D0000}"/>
    <cellStyle name="Normal 5 16 3 2" xfId="7466" xr:uid="{00000000-0005-0000-0000-0000DD2D0000}"/>
    <cellStyle name="Normal 5 16 3 3" xfId="15557" xr:uid="{00000000-0005-0000-0000-0000DE2D0000}"/>
    <cellStyle name="Normal 5 16 4" xfId="7467" xr:uid="{00000000-0005-0000-0000-0000DF2D0000}"/>
    <cellStyle name="Normal 5 16 5" xfId="15558" xr:uid="{00000000-0005-0000-0000-0000E02D0000}"/>
    <cellStyle name="Normal 5 17" xfId="7468" xr:uid="{00000000-0005-0000-0000-0000E12D0000}"/>
    <cellStyle name="Normal 5 17 2" xfId="7469" xr:uid="{00000000-0005-0000-0000-0000E22D0000}"/>
    <cellStyle name="Normal 5 17 2 2" xfId="7470" xr:uid="{00000000-0005-0000-0000-0000E32D0000}"/>
    <cellStyle name="Normal 5 17 2 3" xfId="15559" xr:uid="{00000000-0005-0000-0000-0000E42D0000}"/>
    <cellStyle name="Normal 5 17 3" xfId="7471" xr:uid="{00000000-0005-0000-0000-0000E52D0000}"/>
    <cellStyle name="Normal 5 17 3 2" xfId="7472" xr:uid="{00000000-0005-0000-0000-0000E62D0000}"/>
    <cellStyle name="Normal 5 17 3 3" xfId="15560" xr:uid="{00000000-0005-0000-0000-0000E72D0000}"/>
    <cellStyle name="Normal 5 17 4" xfId="7473" xr:uid="{00000000-0005-0000-0000-0000E82D0000}"/>
    <cellStyle name="Normal 5 17 5" xfId="15561" xr:uid="{00000000-0005-0000-0000-0000E92D0000}"/>
    <cellStyle name="Normal 5 18" xfId="7474" xr:uid="{00000000-0005-0000-0000-0000EA2D0000}"/>
    <cellStyle name="Normal 5 18 2" xfId="7475" xr:uid="{00000000-0005-0000-0000-0000EB2D0000}"/>
    <cellStyle name="Normal 5 18 2 2" xfId="7476" xr:uid="{00000000-0005-0000-0000-0000EC2D0000}"/>
    <cellStyle name="Normal 5 18 2 3" xfId="15562" xr:uid="{00000000-0005-0000-0000-0000ED2D0000}"/>
    <cellStyle name="Normal 5 18 3" xfId="7477" xr:uid="{00000000-0005-0000-0000-0000EE2D0000}"/>
    <cellStyle name="Normal 5 18 3 2" xfId="7478" xr:uid="{00000000-0005-0000-0000-0000EF2D0000}"/>
    <cellStyle name="Normal 5 18 3 3" xfId="15563" xr:uid="{00000000-0005-0000-0000-0000F02D0000}"/>
    <cellStyle name="Normal 5 18 4" xfId="7479" xr:uid="{00000000-0005-0000-0000-0000F12D0000}"/>
    <cellStyle name="Normal 5 18 5" xfId="15564" xr:uid="{00000000-0005-0000-0000-0000F22D0000}"/>
    <cellStyle name="Normal 5 19" xfId="7480" xr:uid="{00000000-0005-0000-0000-0000F32D0000}"/>
    <cellStyle name="Normal 5 19 2" xfId="7481" xr:uid="{00000000-0005-0000-0000-0000F42D0000}"/>
    <cellStyle name="Normal 5 19 2 2" xfId="7482" xr:uid="{00000000-0005-0000-0000-0000F52D0000}"/>
    <cellStyle name="Normal 5 19 2 3" xfId="15565" xr:uid="{00000000-0005-0000-0000-0000F62D0000}"/>
    <cellStyle name="Normal 5 19 3" xfId="7483" xr:uid="{00000000-0005-0000-0000-0000F72D0000}"/>
    <cellStyle name="Normal 5 19 3 2" xfId="7484" xr:uid="{00000000-0005-0000-0000-0000F82D0000}"/>
    <cellStyle name="Normal 5 19 3 3" xfId="15566" xr:uid="{00000000-0005-0000-0000-0000F92D0000}"/>
    <cellStyle name="Normal 5 19 4" xfId="7485" xr:uid="{00000000-0005-0000-0000-0000FA2D0000}"/>
    <cellStyle name="Normal 5 19 5" xfId="15567" xr:uid="{00000000-0005-0000-0000-0000FB2D0000}"/>
    <cellStyle name="Normal 5 2" xfId="55" xr:uid="{00000000-0005-0000-0000-0000FC2D0000}"/>
    <cellStyle name="Normal 5 2 2" xfId="7486" xr:uid="{00000000-0005-0000-0000-0000FD2D0000}"/>
    <cellStyle name="Normal 5 2 2 2" xfId="7487" xr:uid="{00000000-0005-0000-0000-0000FE2D0000}"/>
    <cellStyle name="Normal 5 2 2 2 2" xfId="7488" xr:uid="{00000000-0005-0000-0000-0000FF2D0000}"/>
    <cellStyle name="Normal 5 2 2 2 3" xfId="15568" xr:uid="{00000000-0005-0000-0000-0000002E0000}"/>
    <cellStyle name="Normal 5 2 2 3" xfId="7489" xr:uid="{00000000-0005-0000-0000-0000012E0000}"/>
    <cellStyle name="Normal 5 2 2 4" xfId="15569" xr:uid="{00000000-0005-0000-0000-0000022E0000}"/>
    <cellStyle name="Normal 5 2 3" xfId="7490" xr:uid="{00000000-0005-0000-0000-0000032E0000}"/>
    <cellStyle name="Normal 5 2 3 2" xfId="7491" xr:uid="{00000000-0005-0000-0000-0000042E0000}"/>
    <cellStyle name="Normal 5 2 3 3" xfId="15570" xr:uid="{00000000-0005-0000-0000-0000052E0000}"/>
    <cellStyle name="Normal 5 2 4" xfId="7492" xr:uid="{00000000-0005-0000-0000-0000062E0000}"/>
    <cellStyle name="Normal 5 2 4 2" xfId="7493" xr:uid="{00000000-0005-0000-0000-0000072E0000}"/>
    <cellStyle name="Normal 5 2 4 3" xfId="15571" xr:uid="{00000000-0005-0000-0000-0000082E0000}"/>
    <cellStyle name="Normal 5 2 5" xfId="7494" xr:uid="{00000000-0005-0000-0000-0000092E0000}"/>
    <cellStyle name="Normal 5 2 6" xfId="15572" xr:uid="{00000000-0005-0000-0000-00000A2E0000}"/>
    <cellStyle name="Normal 5 20" xfId="7495" xr:uid="{00000000-0005-0000-0000-00000B2E0000}"/>
    <cellStyle name="Normal 5 20 2" xfId="7496" xr:uid="{00000000-0005-0000-0000-00000C2E0000}"/>
    <cellStyle name="Normal 5 20 2 2" xfId="7497" xr:uid="{00000000-0005-0000-0000-00000D2E0000}"/>
    <cellStyle name="Normal 5 20 2 3" xfId="15573" xr:uid="{00000000-0005-0000-0000-00000E2E0000}"/>
    <cellStyle name="Normal 5 20 3" xfId="7498" xr:uid="{00000000-0005-0000-0000-00000F2E0000}"/>
    <cellStyle name="Normal 5 20 3 2" xfId="7499" xr:uid="{00000000-0005-0000-0000-0000102E0000}"/>
    <cellStyle name="Normal 5 20 3 3" xfId="15574" xr:uid="{00000000-0005-0000-0000-0000112E0000}"/>
    <cellStyle name="Normal 5 20 4" xfId="7500" xr:uid="{00000000-0005-0000-0000-0000122E0000}"/>
    <cellStyle name="Normal 5 20 5" xfId="15575" xr:uid="{00000000-0005-0000-0000-0000132E0000}"/>
    <cellStyle name="Normal 5 21" xfId="7501" xr:uid="{00000000-0005-0000-0000-0000142E0000}"/>
    <cellStyle name="Normal 5 21 2" xfId="7502" xr:uid="{00000000-0005-0000-0000-0000152E0000}"/>
    <cellStyle name="Normal 5 21 2 2" xfId="7503" xr:uid="{00000000-0005-0000-0000-0000162E0000}"/>
    <cellStyle name="Normal 5 21 2 3" xfId="15576" xr:uid="{00000000-0005-0000-0000-0000172E0000}"/>
    <cellStyle name="Normal 5 21 3" xfId="7504" xr:uid="{00000000-0005-0000-0000-0000182E0000}"/>
    <cellStyle name="Normal 5 21 3 2" xfId="7505" xr:uid="{00000000-0005-0000-0000-0000192E0000}"/>
    <cellStyle name="Normal 5 21 3 3" xfId="15577" xr:uid="{00000000-0005-0000-0000-00001A2E0000}"/>
    <cellStyle name="Normal 5 21 4" xfId="7506" xr:uid="{00000000-0005-0000-0000-00001B2E0000}"/>
    <cellStyle name="Normal 5 21 5" xfId="15578" xr:uid="{00000000-0005-0000-0000-00001C2E0000}"/>
    <cellStyle name="Normal 5 22" xfId="7507" xr:uid="{00000000-0005-0000-0000-00001D2E0000}"/>
    <cellStyle name="Normal 5 22 2" xfId="7508" xr:uid="{00000000-0005-0000-0000-00001E2E0000}"/>
    <cellStyle name="Normal 5 22 2 2" xfId="7509" xr:uid="{00000000-0005-0000-0000-00001F2E0000}"/>
    <cellStyle name="Normal 5 22 2 3" xfId="15579" xr:uid="{00000000-0005-0000-0000-0000202E0000}"/>
    <cellStyle name="Normal 5 22 3" xfId="7510" xr:uid="{00000000-0005-0000-0000-0000212E0000}"/>
    <cellStyle name="Normal 5 22 3 2" xfId="7511" xr:uid="{00000000-0005-0000-0000-0000222E0000}"/>
    <cellStyle name="Normal 5 22 3 3" xfId="15580" xr:uid="{00000000-0005-0000-0000-0000232E0000}"/>
    <cellStyle name="Normal 5 22 4" xfId="7512" xr:uid="{00000000-0005-0000-0000-0000242E0000}"/>
    <cellStyle name="Normal 5 22 5" xfId="15581" xr:uid="{00000000-0005-0000-0000-0000252E0000}"/>
    <cellStyle name="Normal 5 23" xfId="7513" xr:uid="{00000000-0005-0000-0000-0000262E0000}"/>
    <cellStyle name="Normal 5 23 2" xfId="7514" xr:uid="{00000000-0005-0000-0000-0000272E0000}"/>
    <cellStyle name="Normal 5 23 2 2" xfId="7515" xr:uid="{00000000-0005-0000-0000-0000282E0000}"/>
    <cellStyle name="Normal 5 23 2 3" xfId="15582" xr:uid="{00000000-0005-0000-0000-0000292E0000}"/>
    <cellStyle name="Normal 5 23 3" xfId="7516" xr:uid="{00000000-0005-0000-0000-00002A2E0000}"/>
    <cellStyle name="Normal 5 23 3 2" xfId="7517" xr:uid="{00000000-0005-0000-0000-00002B2E0000}"/>
    <cellStyle name="Normal 5 23 3 3" xfId="15583" xr:uid="{00000000-0005-0000-0000-00002C2E0000}"/>
    <cellStyle name="Normal 5 23 4" xfId="7518" xr:uid="{00000000-0005-0000-0000-00002D2E0000}"/>
    <cellStyle name="Normal 5 23 5" xfId="15584" xr:uid="{00000000-0005-0000-0000-00002E2E0000}"/>
    <cellStyle name="Normal 5 24" xfId="7519" xr:uid="{00000000-0005-0000-0000-00002F2E0000}"/>
    <cellStyle name="Normal 5 24 2" xfId="7520" xr:uid="{00000000-0005-0000-0000-0000302E0000}"/>
    <cellStyle name="Normal 5 24 2 2" xfId="7521" xr:uid="{00000000-0005-0000-0000-0000312E0000}"/>
    <cellStyle name="Normal 5 24 2 3" xfId="15585" xr:uid="{00000000-0005-0000-0000-0000322E0000}"/>
    <cellStyle name="Normal 5 24 3" xfId="7522" xr:uid="{00000000-0005-0000-0000-0000332E0000}"/>
    <cellStyle name="Normal 5 24 3 2" xfId="7523" xr:uid="{00000000-0005-0000-0000-0000342E0000}"/>
    <cellStyle name="Normal 5 24 3 3" xfId="15586" xr:uid="{00000000-0005-0000-0000-0000352E0000}"/>
    <cellStyle name="Normal 5 24 4" xfId="7524" xr:uid="{00000000-0005-0000-0000-0000362E0000}"/>
    <cellStyle name="Normal 5 24 5" xfId="15587" xr:uid="{00000000-0005-0000-0000-0000372E0000}"/>
    <cellStyle name="Normal 5 25" xfId="7525" xr:uid="{00000000-0005-0000-0000-0000382E0000}"/>
    <cellStyle name="Normal 5 25 2" xfId="7526" xr:uid="{00000000-0005-0000-0000-0000392E0000}"/>
    <cellStyle name="Normal 5 25 2 2" xfId="7527" xr:uid="{00000000-0005-0000-0000-00003A2E0000}"/>
    <cellStyle name="Normal 5 25 2 3" xfId="15588" xr:uid="{00000000-0005-0000-0000-00003B2E0000}"/>
    <cellStyle name="Normal 5 25 3" xfId="7528" xr:uid="{00000000-0005-0000-0000-00003C2E0000}"/>
    <cellStyle name="Normal 5 25 3 2" xfId="7529" xr:uid="{00000000-0005-0000-0000-00003D2E0000}"/>
    <cellStyle name="Normal 5 25 3 3" xfId="15589" xr:uid="{00000000-0005-0000-0000-00003E2E0000}"/>
    <cellStyle name="Normal 5 25 4" xfId="7530" xr:uid="{00000000-0005-0000-0000-00003F2E0000}"/>
    <cellStyle name="Normal 5 25 5" xfId="15590" xr:uid="{00000000-0005-0000-0000-0000402E0000}"/>
    <cellStyle name="Normal 5 26" xfId="7531" xr:uid="{00000000-0005-0000-0000-0000412E0000}"/>
    <cellStyle name="Normal 5 26 2" xfId="7532" xr:uid="{00000000-0005-0000-0000-0000422E0000}"/>
    <cellStyle name="Normal 5 26 2 2" xfId="7533" xr:uid="{00000000-0005-0000-0000-0000432E0000}"/>
    <cellStyle name="Normal 5 26 2 3" xfId="15591" xr:uid="{00000000-0005-0000-0000-0000442E0000}"/>
    <cellStyle name="Normal 5 26 3" xfId="7534" xr:uid="{00000000-0005-0000-0000-0000452E0000}"/>
    <cellStyle name="Normal 5 26 3 2" xfId="7535" xr:uid="{00000000-0005-0000-0000-0000462E0000}"/>
    <cellStyle name="Normal 5 26 3 3" xfId="15592" xr:uid="{00000000-0005-0000-0000-0000472E0000}"/>
    <cellStyle name="Normal 5 26 4" xfId="7536" xr:uid="{00000000-0005-0000-0000-0000482E0000}"/>
    <cellStyle name="Normal 5 26 5" xfId="15593" xr:uid="{00000000-0005-0000-0000-0000492E0000}"/>
    <cellStyle name="Normal 5 27" xfId="7537" xr:uid="{00000000-0005-0000-0000-00004A2E0000}"/>
    <cellStyle name="Normal 5 27 2" xfId="7538" xr:uid="{00000000-0005-0000-0000-00004B2E0000}"/>
    <cellStyle name="Normal 5 27 2 2" xfId="7539" xr:uid="{00000000-0005-0000-0000-00004C2E0000}"/>
    <cellStyle name="Normal 5 27 2 3" xfId="15594" xr:uid="{00000000-0005-0000-0000-00004D2E0000}"/>
    <cellStyle name="Normal 5 27 3" xfId="7540" xr:uid="{00000000-0005-0000-0000-00004E2E0000}"/>
    <cellStyle name="Normal 5 27 3 2" xfId="7541" xr:uid="{00000000-0005-0000-0000-00004F2E0000}"/>
    <cellStyle name="Normal 5 27 3 3" xfId="15595" xr:uid="{00000000-0005-0000-0000-0000502E0000}"/>
    <cellStyle name="Normal 5 27 4" xfId="7542" xr:uid="{00000000-0005-0000-0000-0000512E0000}"/>
    <cellStyle name="Normal 5 27 5" xfId="15596" xr:uid="{00000000-0005-0000-0000-0000522E0000}"/>
    <cellStyle name="Normal 5 28" xfId="7543" xr:uid="{00000000-0005-0000-0000-0000532E0000}"/>
    <cellStyle name="Normal 5 28 2" xfId="7544" xr:uid="{00000000-0005-0000-0000-0000542E0000}"/>
    <cellStyle name="Normal 5 28 2 2" xfId="7545" xr:uid="{00000000-0005-0000-0000-0000552E0000}"/>
    <cellStyle name="Normal 5 28 2 3" xfId="15597" xr:uid="{00000000-0005-0000-0000-0000562E0000}"/>
    <cellStyle name="Normal 5 28 3" xfId="7546" xr:uid="{00000000-0005-0000-0000-0000572E0000}"/>
    <cellStyle name="Normal 5 28 3 2" xfId="7547" xr:uid="{00000000-0005-0000-0000-0000582E0000}"/>
    <cellStyle name="Normal 5 28 3 3" xfId="15598" xr:uid="{00000000-0005-0000-0000-0000592E0000}"/>
    <cellStyle name="Normal 5 28 4" xfId="7548" xr:uid="{00000000-0005-0000-0000-00005A2E0000}"/>
    <cellStyle name="Normal 5 28 5" xfId="15599" xr:uid="{00000000-0005-0000-0000-00005B2E0000}"/>
    <cellStyle name="Normal 5 29" xfId="7549" xr:uid="{00000000-0005-0000-0000-00005C2E0000}"/>
    <cellStyle name="Normal 5 29 2" xfId="7550" xr:uid="{00000000-0005-0000-0000-00005D2E0000}"/>
    <cellStyle name="Normal 5 29 2 2" xfId="7551" xr:uid="{00000000-0005-0000-0000-00005E2E0000}"/>
    <cellStyle name="Normal 5 29 2 3" xfId="15600" xr:uid="{00000000-0005-0000-0000-00005F2E0000}"/>
    <cellStyle name="Normal 5 29 3" xfId="7552" xr:uid="{00000000-0005-0000-0000-0000602E0000}"/>
    <cellStyle name="Normal 5 29 3 2" xfId="7553" xr:uid="{00000000-0005-0000-0000-0000612E0000}"/>
    <cellStyle name="Normal 5 29 3 3" xfId="15601" xr:uid="{00000000-0005-0000-0000-0000622E0000}"/>
    <cellStyle name="Normal 5 29 4" xfId="7554" xr:uid="{00000000-0005-0000-0000-0000632E0000}"/>
    <cellStyle name="Normal 5 29 5" xfId="15602" xr:uid="{00000000-0005-0000-0000-0000642E0000}"/>
    <cellStyle name="Normal 5 3" xfId="7555" xr:uid="{00000000-0005-0000-0000-0000652E0000}"/>
    <cellStyle name="Normal 5 3 10" xfId="7556" xr:uid="{00000000-0005-0000-0000-0000662E0000}"/>
    <cellStyle name="Normal 5 3 10 2" xfId="7557" xr:uid="{00000000-0005-0000-0000-0000672E0000}"/>
    <cellStyle name="Normal 5 3 10 3" xfId="15603" xr:uid="{00000000-0005-0000-0000-0000682E0000}"/>
    <cellStyle name="Normal 5 3 2" xfId="7558" xr:uid="{00000000-0005-0000-0000-0000692E0000}"/>
    <cellStyle name="Normal 5 3 2 2" xfId="7559" xr:uid="{00000000-0005-0000-0000-00006A2E0000}"/>
    <cellStyle name="Normal 5 3 2 2 2" xfId="7560" xr:uid="{00000000-0005-0000-0000-00006B2E0000}"/>
    <cellStyle name="Normal 5 3 2 2 2 2" xfId="15604" xr:uid="{00000000-0005-0000-0000-00006C2E0000}"/>
    <cellStyle name="Normal 5 3 2 2 2 3" xfId="15605" xr:uid="{00000000-0005-0000-0000-00006D2E0000}"/>
    <cellStyle name="Normal 5 3 2 2 3" xfId="7561" xr:uid="{00000000-0005-0000-0000-00006E2E0000}"/>
    <cellStyle name="Normal 5 3 2 2 3 2" xfId="7562" xr:uid="{00000000-0005-0000-0000-00006F2E0000}"/>
    <cellStyle name="Normal 5 3 2 2 4" xfId="15606" xr:uid="{00000000-0005-0000-0000-0000702E0000}"/>
    <cellStyle name="Normal 5 3 2 2 5" xfId="15607" xr:uid="{00000000-0005-0000-0000-0000712E0000}"/>
    <cellStyle name="Normal 5 3 2 3" xfId="7563" xr:uid="{00000000-0005-0000-0000-0000722E0000}"/>
    <cellStyle name="Normal 5 3 2 3 2" xfId="7564" xr:uid="{00000000-0005-0000-0000-0000732E0000}"/>
    <cellStyle name="Normal 5 3 2 3 2 2" xfId="15608" xr:uid="{00000000-0005-0000-0000-0000742E0000}"/>
    <cellStyle name="Normal 5 3 2 3 3" xfId="15609" xr:uid="{00000000-0005-0000-0000-0000752E0000}"/>
    <cellStyle name="Normal 5 3 2 3 4" xfId="15610" xr:uid="{00000000-0005-0000-0000-0000762E0000}"/>
    <cellStyle name="Normal 5 3 2 3 5" xfId="15611" xr:uid="{00000000-0005-0000-0000-0000772E0000}"/>
    <cellStyle name="Normal 5 3 2 4" xfId="7565" xr:uid="{00000000-0005-0000-0000-0000782E0000}"/>
    <cellStyle name="Normal 5 3 2 4 2" xfId="7566" xr:uid="{00000000-0005-0000-0000-0000792E0000}"/>
    <cellStyle name="Normal 5 3 2 4 2 2" xfId="15612" xr:uid="{00000000-0005-0000-0000-00007A2E0000}"/>
    <cellStyle name="Normal 5 3 2 4 3" xfId="15613" xr:uid="{00000000-0005-0000-0000-00007B2E0000}"/>
    <cellStyle name="Normal 5 3 2 4 4" xfId="15614" xr:uid="{00000000-0005-0000-0000-00007C2E0000}"/>
    <cellStyle name="Normal 5 3 2 4 5" xfId="15615" xr:uid="{00000000-0005-0000-0000-00007D2E0000}"/>
    <cellStyle name="Normal 5 3 2 5" xfId="7567" xr:uid="{00000000-0005-0000-0000-00007E2E0000}"/>
    <cellStyle name="Normal 5 3 2 5 2" xfId="7568" xr:uid="{00000000-0005-0000-0000-00007F2E0000}"/>
    <cellStyle name="Normal 5 3 2 5 2 2" xfId="15616" xr:uid="{00000000-0005-0000-0000-0000802E0000}"/>
    <cellStyle name="Normal 5 3 2 5 3" xfId="15617" xr:uid="{00000000-0005-0000-0000-0000812E0000}"/>
    <cellStyle name="Normal 5 3 2 5 4" xfId="15618" xr:uid="{00000000-0005-0000-0000-0000822E0000}"/>
    <cellStyle name="Normal 5 3 2 5 5" xfId="15619" xr:uid="{00000000-0005-0000-0000-0000832E0000}"/>
    <cellStyle name="Normal 5 3 2 6" xfId="7569" xr:uid="{00000000-0005-0000-0000-0000842E0000}"/>
    <cellStyle name="Normal 5 3 2 6 2" xfId="7570" xr:uid="{00000000-0005-0000-0000-0000852E0000}"/>
    <cellStyle name="Normal 5 3 2 6 3" xfId="15620" xr:uid="{00000000-0005-0000-0000-0000862E0000}"/>
    <cellStyle name="Normal 5 3 2 7" xfId="7571" xr:uid="{00000000-0005-0000-0000-0000872E0000}"/>
    <cellStyle name="Normal 5 3 2 7 2" xfId="7572" xr:uid="{00000000-0005-0000-0000-0000882E0000}"/>
    <cellStyle name="Normal 5 3 2 8" xfId="15621" xr:uid="{00000000-0005-0000-0000-0000892E0000}"/>
    <cellStyle name="Normal 5 3 3" xfId="7573" xr:uid="{00000000-0005-0000-0000-00008A2E0000}"/>
    <cellStyle name="Normal 5 3 3 2" xfId="7574" xr:uid="{00000000-0005-0000-0000-00008B2E0000}"/>
    <cellStyle name="Normal 5 3 3 2 2" xfId="7575" xr:uid="{00000000-0005-0000-0000-00008C2E0000}"/>
    <cellStyle name="Normal 5 3 3 2 3" xfId="15622" xr:uid="{00000000-0005-0000-0000-00008D2E0000}"/>
    <cellStyle name="Normal 5 3 3 3" xfId="7576" xr:uid="{00000000-0005-0000-0000-00008E2E0000}"/>
    <cellStyle name="Normal 5 3 3 3 2" xfId="7577" xr:uid="{00000000-0005-0000-0000-00008F2E0000}"/>
    <cellStyle name="Normal 5 3 3 4" xfId="7578" xr:uid="{00000000-0005-0000-0000-0000902E0000}"/>
    <cellStyle name="Normal 5 3 3 5" xfId="15623" xr:uid="{00000000-0005-0000-0000-0000912E0000}"/>
    <cellStyle name="Normal 5 3 4" xfId="7579" xr:uid="{00000000-0005-0000-0000-0000922E0000}"/>
    <cellStyle name="Normal 5 3 4 2" xfId="7580" xr:uid="{00000000-0005-0000-0000-0000932E0000}"/>
    <cellStyle name="Normal 5 3 4 2 2" xfId="7581" xr:uid="{00000000-0005-0000-0000-0000942E0000}"/>
    <cellStyle name="Normal 5 3 4 2 3" xfId="15624" xr:uid="{00000000-0005-0000-0000-0000952E0000}"/>
    <cellStyle name="Normal 5 3 4 3" xfId="7582" xr:uid="{00000000-0005-0000-0000-0000962E0000}"/>
    <cellStyle name="Normal 5 3 4 3 2" xfId="7583" xr:uid="{00000000-0005-0000-0000-0000972E0000}"/>
    <cellStyle name="Normal 5 3 4 4" xfId="7584" xr:uid="{00000000-0005-0000-0000-0000982E0000}"/>
    <cellStyle name="Normal 5 3 4 5" xfId="15625" xr:uid="{00000000-0005-0000-0000-0000992E0000}"/>
    <cellStyle name="Normal 5 3 5" xfId="7585" xr:uid="{00000000-0005-0000-0000-00009A2E0000}"/>
    <cellStyle name="Normal 5 3 5 2" xfId="7586" xr:uid="{00000000-0005-0000-0000-00009B2E0000}"/>
    <cellStyle name="Normal 5 3 5 2 2" xfId="7587" xr:uid="{00000000-0005-0000-0000-00009C2E0000}"/>
    <cellStyle name="Normal 5 3 5 2 3" xfId="15626" xr:uid="{00000000-0005-0000-0000-00009D2E0000}"/>
    <cellStyle name="Normal 5 3 5 3" xfId="7588" xr:uid="{00000000-0005-0000-0000-00009E2E0000}"/>
    <cellStyle name="Normal 5 3 5 3 2" xfId="7589" xr:uid="{00000000-0005-0000-0000-00009F2E0000}"/>
    <cellStyle name="Normal 5 3 5 4" xfId="7590" xr:uid="{00000000-0005-0000-0000-0000A02E0000}"/>
    <cellStyle name="Normal 5 3 5 5" xfId="15627" xr:uid="{00000000-0005-0000-0000-0000A12E0000}"/>
    <cellStyle name="Normal 5 3 6" xfId="7591" xr:uid="{00000000-0005-0000-0000-0000A22E0000}"/>
    <cellStyle name="Normal 5 3 6 2" xfId="7592" xr:uid="{00000000-0005-0000-0000-0000A32E0000}"/>
    <cellStyle name="Normal 5 3 6 2 2" xfId="7593" xr:uid="{00000000-0005-0000-0000-0000A42E0000}"/>
    <cellStyle name="Normal 5 3 6 3" xfId="15628" xr:uid="{00000000-0005-0000-0000-0000A52E0000}"/>
    <cellStyle name="Normal 5 3 7" xfId="7594" xr:uid="{00000000-0005-0000-0000-0000A62E0000}"/>
    <cellStyle name="Normal 5 3 7 2" xfId="7595" xr:uid="{00000000-0005-0000-0000-0000A72E0000}"/>
    <cellStyle name="Normal 5 3 8" xfId="7596" xr:uid="{00000000-0005-0000-0000-0000A82E0000}"/>
    <cellStyle name="Normal 5 3 8 2" xfId="7597" xr:uid="{00000000-0005-0000-0000-0000A92E0000}"/>
    <cellStyle name="Normal 5 3 9" xfId="7598" xr:uid="{00000000-0005-0000-0000-0000AA2E0000}"/>
    <cellStyle name="Normal 5 3 9 2" xfId="7599" xr:uid="{00000000-0005-0000-0000-0000AB2E0000}"/>
    <cellStyle name="Normal 5 30" xfId="7600" xr:uid="{00000000-0005-0000-0000-0000AC2E0000}"/>
    <cellStyle name="Normal 5 30 2" xfId="7601" xr:uid="{00000000-0005-0000-0000-0000AD2E0000}"/>
    <cellStyle name="Normal 5 30 2 2" xfId="7602" xr:uid="{00000000-0005-0000-0000-0000AE2E0000}"/>
    <cellStyle name="Normal 5 30 2 3" xfId="15629" xr:uid="{00000000-0005-0000-0000-0000AF2E0000}"/>
    <cellStyle name="Normal 5 30 3" xfId="7603" xr:uid="{00000000-0005-0000-0000-0000B02E0000}"/>
    <cellStyle name="Normal 5 30 3 2" xfId="7604" xr:uid="{00000000-0005-0000-0000-0000B12E0000}"/>
    <cellStyle name="Normal 5 30 3 3" xfId="15630" xr:uid="{00000000-0005-0000-0000-0000B22E0000}"/>
    <cellStyle name="Normal 5 30 4" xfId="7605" xr:uid="{00000000-0005-0000-0000-0000B32E0000}"/>
    <cellStyle name="Normal 5 30 5" xfId="15631" xr:uid="{00000000-0005-0000-0000-0000B42E0000}"/>
    <cellStyle name="Normal 5 31" xfId="7606" xr:uid="{00000000-0005-0000-0000-0000B52E0000}"/>
    <cellStyle name="Normal 5 31 2" xfId="7607" xr:uid="{00000000-0005-0000-0000-0000B62E0000}"/>
    <cellStyle name="Normal 5 31 2 2" xfId="7608" xr:uid="{00000000-0005-0000-0000-0000B72E0000}"/>
    <cellStyle name="Normal 5 31 2 3" xfId="15632" xr:uid="{00000000-0005-0000-0000-0000B82E0000}"/>
    <cellStyle name="Normal 5 31 3" xfId="7609" xr:uid="{00000000-0005-0000-0000-0000B92E0000}"/>
    <cellStyle name="Normal 5 31 3 2" xfId="7610" xr:uid="{00000000-0005-0000-0000-0000BA2E0000}"/>
    <cellStyle name="Normal 5 31 3 3" xfId="15633" xr:uid="{00000000-0005-0000-0000-0000BB2E0000}"/>
    <cellStyle name="Normal 5 31 4" xfId="7611" xr:uid="{00000000-0005-0000-0000-0000BC2E0000}"/>
    <cellStyle name="Normal 5 31 5" xfId="15634" xr:uid="{00000000-0005-0000-0000-0000BD2E0000}"/>
    <cellStyle name="Normal 5 32" xfId="7612" xr:uid="{00000000-0005-0000-0000-0000BE2E0000}"/>
    <cellStyle name="Normal 5 32 2" xfId="7613" xr:uid="{00000000-0005-0000-0000-0000BF2E0000}"/>
    <cellStyle name="Normal 5 32 2 2" xfId="7614" xr:uid="{00000000-0005-0000-0000-0000C02E0000}"/>
    <cellStyle name="Normal 5 32 2 3" xfId="15635" xr:uid="{00000000-0005-0000-0000-0000C12E0000}"/>
    <cellStyle name="Normal 5 32 3" xfId="7615" xr:uid="{00000000-0005-0000-0000-0000C22E0000}"/>
    <cellStyle name="Normal 5 32 3 2" xfId="7616" xr:uid="{00000000-0005-0000-0000-0000C32E0000}"/>
    <cellStyle name="Normal 5 32 3 3" xfId="15636" xr:uid="{00000000-0005-0000-0000-0000C42E0000}"/>
    <cellStyle name="Normal 5 32 4" xfId="7617" xr:uid="{00000000-0005-0000-0000-0000C52E0000}"/>
    <cellStyle name="Normal 5 32 5" xfId="15637" xr:uid="{00000000-0005-0000-0000-0000C62E0000}"/>
    <cellStyle name="Normal 5 33" xfId="7618" xr:uid="{00000000-0005-0000-0000-0000C72E0000}"/>
    <cellStyle name="Normal 5 33 2" xfId="7619" xr:uid="{00000000-0005-0000-0000-0000C82E0000}"/>
    <cellStyle name="Normal 5 33 2 2" xfId="7620" xr:uid="{00000000-0005-0000-0000-0000C92E0000}"/>
    <cellStyle name="Normal 5 33 2 3" xfId="15638" xr:uid="{00000000-0005-0000-0000-0000CA2E0000}"/>
    <cellStyle name="Normal 5 33 3" xfId="7621" xr:uid="{00000000-0005-0000-0000-0000CB2E0000}"/>
    <cellStyle name="Normal 5 33 3 2" xfId="7622" xr:uid="{00000000-0005-0000-0000-0000CC2E0000}"/>
    <cellStyle name="Normal 5 33 3 3" xfId="15639" xr:uid="{00000000-0005-0000-0000-0000CD2E0000}"/>
    <cellStyle name="Normal 5 33 4" xfId="7623" xr:uid="{00000000-0005-0000-0000-0000CE2E0000}"/>
    <cellStyle name="Normal 5 33 5" xfId="15640" xr:uid="{00000000-0005-0000-0000-0000CF2E0000}"/>
    <cellStyle name="Normal 5 34" xfId="7624" xr:uid="{00000000-0005-0000-0000-0000D02E0000}"/>
    <cellStyle name="Normal 5 34 2" xfId="7625" xr:uid="{00000000-0005-0000-0000-0000D12E0000}"/>
    <cellStyle name="Normal 5 34 2 2" xfId="7626" xr:uid="{00000000-0005-0000-0000-0000D22E0000}"/>
    <cellStyle name="Normal 5 34 2 3" xfId="15641" xr:uid="{00000000-0005-0000-0000-0000D32E0000}"/>
    <cellStyle name="Normal 5 34 3" xfId="7627" xr:uid="{00000000-0005-0000-0000-0000D42E0000}"/>
    <cellStyle name="Normal 5 34 3 2" xfId="7628" xr:uid="{00000000-0005-0000-0000-0000D52E0000}"/>
    <cellStyle name="Normal 5 34 3 3" xfId="15642" xr:uid="{00000000-0005-0000-0000-0000D62E0000}"/>
    <cellStyle name="Normal 5 34 4" xfId="7629" xr:uid="{00000000-0005-0000-0000-0000D72E0000}"/>
    <cellStyle name="Normal 5 34 5" xfId="15643" xr:uid="{00000000-0005-0000-0000-0000D82E0000}"/>
    <cellStyle name="Normal 5 35" xfId="7630" xr:uid="{00000000-0005-0000-0000-0000D92E0000}"/>
    <cellStyle name="Normal 5 35 2" xfId="7631" xr:uid="{00000000-0005-0000-0000-0000DA2E0000}"/>
    <cellStyle name="Normal 5 35 2 2" xfId="7632" xr:uid="{00000000-0005-0000-0000-0000DB2E0000}"/>
    <cellStyle name="Normal 5 35 2 3" xfId="15644" xr:uid="{00000000-0005-0000-0000-0000DC2E0000}"/>
    <cellStyle name="Normal 5 35 3" xfId="7633" xr:uid="{00000000-0005-0000-0000-0000DD2E0000}"/>
    <cellStyle name="Normal 5 35 3 2" xfId="7634" xr:uid="{00000000-0005-0000-0000-0000DE2E0000}"/>
    <cellStyle name="Normal 5 35 3 3" xfId="15645" xr:uid="{00000000-0005-0000-0000-0000DF2E0000}"/>
    <cellStyle name="Normal 5 35 4" xfId="7635" xr:uid="{00000000-0005-0000-0000-0000E02E0000}"/>
    <cellStyle name="Normal 5 35 5" xfId="15646" xr:uid="{00000000-0005-0000-0000-0000E12E0000}"/>
    <cellStyle name="Normal 5 36" xfId="7636" xr:uid="{00000000-0005-0000-0000-0000E22E0000}"/>
    <cellStyle name="Normal 5 36 2" xfId="7637" xr:uid="{00000000-0005-0000-0000-0000E32E0000}"/>
    <cellStyle name="Normal 5 36 2 2" xfId="7638" xr:uid="{00000000-0005-0000-0000-0000E42E0000}"/>
    <cellStyle name="Normal 5 36 2 3" xfId="15647" xr:uid="{00000000-0005-0000-0000-0000E52E0000}"/>
    <cellStyle name="Normal 5 36 3" xfId="7639" xr:uid="{00000000-0005-0000-0000-0000E62E0000}"/>
    <cellStyle name="Normal 5 36 3 2" xfId="7640" xr:uid="{00000000-0005-0000-0000-0000E72E0000}"/>
    <cellStyle name="Normal 5 36 3 3" xfId="15648" xr:uid="{00000000-0005-0000-0000-0000E82E0000}"/>
    <cellStyle name="Normal 5 36 4" xfId="7641" xr:uid="{00000000-0005-0000-0000-0000E92E0000}"/>
    <cellStyle name="Normal 5 36 5" xfId="15649" xr:uid="{00000000-0005-0000-0000-0000EA2E0000}"/>
    <cellStyle name="Normal 5 37" xfId="7642" xr:uid="{00000000-0005-0000-0000-0000EB2E0000}"/>
    <cellStyle name="Normal 5 37 2" xfId="7643" xr:uid="{00000000-0005-0000-0000-0000EC2E0000}"/>
    <cellStyle name="Normal 5 37 2 2" xfId="7644" xr:uid="{00000000-0005-0000-0000-0000ED2E0000}"/>
    <cellStyle name="Normal 5 37 2 3" xfId="15650" xr:uid="{00000000-0005-0000-0000-0000EE2E0000}"/>
    <cellStyle name="Normal 5 37 3" xfId="7645" xr:uid="{00000000-0005-0000-0000-0000EF2E0000}"/>
    <cellStyle name="Normal 5 37 3 2" xfId="7646" xr:uid="{00000000-0005-0000-0000-0000F02E0000}"/>
    <cellStyle name="Normal 5 37 3 3" xfId="15651" xr:uid="{00000000-0005-0000-0000-0000F12E0000}"/>
    <cellStyle name="Normal 5 37 4" xfId="7647" xr:uid="{00000000-0005-0000-0000-0000F22E0000}"/>
    <cellStyle name="Normal 5 37 5" xfId="15652" xr:uid="{00000000-0005-0000-0000-0000F32E0000}"/>
    <cellStyle name="Normal 5 38" xfId="7648" xr:uid="{00000000-0005-0000-0000-0000F42E0000}"/>
    <cellStyle name="Normal 5 38 2" xfId="7649" xr:uid="{00000000-0005-0000-0000-0000F52E0000}"/>
    <cellStyle name="Normal 5 38 2 2" xfId="7650" xr:uid="{00000000-0005-0000-0000-0000F62E0000}"/>
    <cellStyle name="Normal 5 38 2 3" xfId="15653" xr:uid="{00000000-0005-0000-0000-0000F72E0000}"/>
    <cellStyle name="Normal 5 38 3" xfId="7651" xr:uid="{00000000-0005-0000-0000-0000F82E0000}"/>
    <cellStyle name="Normal 5 38 3 2" xfId="7652" xr:uid="{00000000-0005-0000-0000-0000F92E0000}"/>
    <cellStyle name="Normal 5 38 3 3" xfId="15654" xr:uid="{00000000-0005-0000-0000-0000FA2E0000}"/>
    <cellStyle name="Normal 5 38 4" xfId="7653" xr:uid="{00000000-0005-0000-0000-0000FB2E0000}"/>
    <cellStyle name="Normal 5 38 5" xfId="15655" xr:uid="{00000000-0005-0000-0000-0000FC2E0000}"/>
    <cellStyle name="Normal 5 39" xfId="7654" xr:uid="{00000000-0005-0000-0000-0000FD2E0000}"/>
    <cellStyle name="Normal 5 39 2" xfId="7655" xr:uid="{00000000-0005-0000-0000-0000FE2E0000}"/>
    <cellStyle name="Normal 5 39 2 2" xfId="7656" xr:uid="{00000000-0005-0000-0000-0000FF2E0000}"/>
    <cellStyle name="Normal 5 39 2 3" xfId="15656" xr:uid="{00000000-0005-0000-0000-0000002F0000}"/>
    <cellStyle name="Normal 5 39 3" xfId="7657" xr:uid="{00000000-0005-0000-0000-0000012F0000}"/>
    <cellStyle name="Normal 5 39 3 2" xfId="7658" xr:uid="{00000000-0005-0000-0000-0000022F0000}"/>
    <cellStyle name="Normal 5 39 3 3" xfId="15657" xr:uid="{00000000-0005-0000-0000-0000032F0000}"/>
    <cellStyle name="Normal 5 39 4" xfId="7659" xr:uid="{00000000-0005-0000-0000-0000042F0000}"/>
    <cellStyle name="Normal 5 39 5" xfId="15658" xr:uid="{00000000-0005-0000-0000-0000052F0000}"/>
    <cellStyle name="Normal 5 4" xfId="7660" xr:uid="{00000000-0005-0000-0000-0000062F0000}"/>
    <cellStyle name="Normal 5 4 2" xfId="7661" xr:uid="{00000000-0005-0000-0000-0000072F0000}"/>
    <cellStyle name="Normal 5 4 2 2" xfId="15659" xr:uid="{00000000-0005-0000-0000-0000082F0000}"/>
    <cellStyle name="Normal 5 4 2 3" xfId="15660" xr:uid="{00000000-0005-0000-0000-0000092F0000}"/>
    <cellStyle name="Normal 5 4 3" xfId="7662" xr:uid="{00000000-0005-0000-0000-00000A2F0000}"/>
    <cellStyle name="Normal 5 4 3 2" xfId="7663" xr:uid="{00000000-0005-0000-0000-00000B2F0000}"/>
    <cellStyle name="Normal 5 4 3 3" xfId="15661" xr:uid="{00000000-0005-0000-0000-00000C2F0000}"/>
    <cellStyle name="Normal 5 4 4" xfId="7664" xr:uid="{00000000-0005-0000-0000-00000D2F0000}"/>
    <cellStyle name="Normal 5 4 4 2" xfId="7665" xr:uid="{00000000-0005-0000-0000-00000E2F0000}"/>
    <cellStyle name="Normal 5 4 4 3" xfId="15662" xr:uid="{00000000-0005-0000-0000-00000F2F0000}"/>
    <cellStyle name="Normal 5 40" xfId="7666" xr:uid="{00000000-0005-0000-0000-0000102F0000}"/>
    <cellStyle name="Normal 5 40 2" xfId="7667" xr:uid="{00000000-0005-0000-0000-0000112F0000}"/>
    <cellStyle name="Normal 5 40 2 2" xfId="7668" xr:uid="{00000000-0005-0000-0000-0000122F0000}"/>
    <cellStyle name="Normal 5 40 2 3" xfId="15663" xr:uid="{00000000-0005-0000-0000-0000132F0000}"/>
    <cellStyle name="Normal 5 40 3" xfId="7669" xr:uid="{00000000-0005-0000-0000-0000142F0000}"/>
    <cellStyle name="Normal 5 40 3 2" xfId="7670" xr:uid="{00000000-0005-0000-0000-0000152F0000}"/>
    <cellStyle name="Normal 5 40 3 3" xfId="15664" xr:uid="{00000000-0005-0000-0000-0000162F0000}"/>
    <cellStyle name="Normal 5 40 4" xfId="7671" xr:uid="{00000000-0005-0000-0000-0000172F0000}"/>
    <cellStyle name="Normal 5 40 5" xfId="15665" xr:uid="{00000000-0005-0000-0000-0000182F0000}"/>
    <cellStyle name="Normal 5 41" xfId="7672" xr:uid="{00000000-0005-0000-0000-0000192F0000}"/>
    <cellStyle name="Normal 5 41 2" xfId="7673" xr:uid="{00000000-0005-0000-0000-00001A2F0000}"/>
    <cellStyle name="Normal 5 41 2 2" xfId="7674" xr:uid="{00000000-0005-0000-0000-00001B2F0000}"/>
    <cellStyle name="Normal 5 41 2 3" xfId="15666" xr:uid="{00000000-0005-0000-0000-00001C2F0000}"/>
    <cellStyle name="Normal 5 41 3" xfId="7675" xr:uid="{00000000-0005-0000-0000-00001D2F0000}"/>
    <cellStyle name="Normal 5 41 3 2" xfId="7676" xr:uid="{00000000-0005-0000-0000-00001E2F0000}"/>
    <cellStyle name="Normal 5 41 3 3" xfId="15667" xr:uid="{00000000-0005-0000-0000-00001F2F0000}"/>
    <cellStyle name="Normal 5 41 4" xfId="7677" xr:uid="{00000000-0005-0000-0000-0000202F0000}"/>
    <cellStyle name="Normal 5 41 5" xfId="15668" xr:uid="{00000000-0005-0000-0000-0000212F0000}"/>
    <cellStyle name="Normal 5 42" xfId="7678" xr:uid="{00000000-0005-0000-0000-0000222F0000}"/>
    <cellStyle name="Normal 5 42 2" xfId="7679" xr:uid="{00000000-0005-0000-0000-0000232F0000}"/>
    <cellStyle name="Normal 5 42 2 2" xfId="7680" xr:uid="{00000000-0005-0000-0000-0000242F0000}"/>
    <cellStyle name="Normal 5 42 2 3" xfId="15669" xr:uid="{00000000-0005-0000-0000-0000252F0000}"/>
    <cellStyle name="Normal 5 42 3" xfId="7681" xr:uid="{00000000-0005-0000-0000-0000262F0000}"/>
    <cellStyle name="Normal 5 42 3 2" xfId="7682" xr:uid="{00000000-0005-0000-0000-0000272F0000}"/>
    <cellStyle name="Normal 5 42 3 3" xfId="15670" xr:uid="{00000000-0005-0000-0000-0000282F0000}"/>
    <cellStyle name="Normal 5 42 4" xfId="7683" xr:uid="{00000000-0005-0000-0000-0000292F0000}"/>
    <cellStyle name="Normal 5 42 5" xfId="15671" xr:uid="{00000000-0005-0000-0000-00002A2F0000}"/>
    <cellStyle name="Normal 5 43" xfId="7684" xr:uid="{00000000-0005-0000-0000-00002B2F0000}"/>
    <cellStyle name="Normal 5 43 2" xfId="7685" xr:uid="{00000000-0005-0000-0000-00002C2F0000}"/>
    <cellStyle name="Normal 5 43 2 2" xfId="7686" xr:uid="{00000000-0005-0000-0000-00002D2F0000}"/>
    <cellStyle name="Normal 5 43 2 3" xfId="15672" xr:uid="{00000000-0005-0000-0000-00002E2F0000}"/>
    <cellStyle name="Normal 5 43 3" xfId="7687" xr:uid="{00000000-0005-0000-0000-00002F2F0000}"/>
    <cellStyle name="Normal 5 43 3 2" xfId="7688" xr:uid="{00000000-0005-0000-0000-0000302F0000}"/>
    <cellStyle name="Normal 5 43 3 3" xfId="15673" xr:uid="{00000000-0005-0000-0000-0000312F0000}"/>
    <cellStyle name="Normal 5 43 4" xfId="7689" xr:uid="{00000000-0005-0000-0000-0000322F0000}"/>
    <cellStyle name="Normal 5 43 5" xfId="15674" xr:uid="{00000000-0005-0000-0000-0000332F0000}"/>
    <cellStyle name="Normal 5 44" xfId="7690" xr:uid="{00000000-0005-0000-0000-0000342F0000}"/>
    <cellStyle name="Normal 5 44 2" xfId="7691" xr:uid="{00000000-0005-0000-0000-0000352F0000}"/>
    <cellStyle name="Normal 5 44 2 2" xfId="7692" xr:uid="{00000000-0005-0000-0000-0000362F0000}"/>
    <cellStyle name="Normal 5 44 2 3" xfId="15675" xr:uid="{00000000-0005-0000-0000-0000372F0000}"/>
    <cellStyle name="Normal 5 44 3" xfId="7693" xr:uid="{00000000-0005-0000-0000-0000382F0000}"/>
    <cellStyle name="Normal 5 44 3 2" xfId="7694" xr:uid="{00000000-0005-0000-0000-0000392F0000}"/>
    <cellStyle name="Normal 5 44 3 3" xfId="15676" xr:uid="{00000000-0005-0000-0000-00003A2F0000}"/>
    <cellStyle name="Normal 5 44 4" xfId="7695" xr:uid="{00000000-0005-0000-0000-00003B2F0000}"/>
    <cellStyle name="Normal 5 44 5" xfId="15677" xr:uid="{00000000-0005-0000-0000-00003C2F0000}"/>
    <cellStyle name="Normal 5 45" xfId="7696" xr:uid="{00000000-0005-0000-0000-00003D2F0000}"/>
    <cellStyle name="Normal 5 45 2" xfId="7697" xr:uid="{00000000-0005-0000-0000-00003E2F0000}"/>
    <cellStyle name="Normal 5 45 2 2" xfId="7698" xr:uid="{00000000-0005-0000-0000-00003F2F0000}"/>
    <cellStyle name="Normal 5 45 2 3" xfId="15678" xr:uid="{00000000-0005-0000-0000-0000402F0000}"/>
    <cellStyle name="Normal 5 45 3" xfId="7699" xr:uid="{00000000-0005-0000-0000-0000412F0000}"/>
    <cellStyle name="Normal 5 45 3 2" xfId="7700" xr:uid="{00000000-0005-0000-0000-0000422F0000}"/>
    <cellStyle name="Normal 5 45 3 3" xfId="15679" xr:uid="{00000000-0005-0000-0000-0000432F0000}"/>
    <cellStyle name="Normal 5 45 4" xfId="7701" xr:uid="{00000000-0005-0000-0000-0000442F0000}"/>
    <cellStyle name="Normal 5 45 5" xfId="15680" xr:uid="{00000000-0005-0000-0000-0000452F0000}"/>
    <cellStyle name="Normal 5 46" xfId="7702" xr:uid="{00000000-0005-0000-0000-0000462F0000}"/>
    <cellStyle name="Normal 5 46 2" xfId="7703" xr:uid="{00000000-0005-0000-0000-0000472F0000}"/>
    <cellStyle name="Normal 5 46 2 2" xfId="7704" xr:uid="{00000000-0005-0000-0000-0000482F0000}"/>
    <cellStyle name="Normal 5 46 2 3" xfId="15681" xr:uid="{00000000-0005-0000-0000-0000492F0000}"/>
    <cellStyle name="Normal 5 46 3" xfId="7705" xr:uid="{00000000-0005-0000-0000-00004A2F0000}"/>
    <cellStyle name="Normal 5 46 3 2" xfId="7706" xr:uid="{00000000-0005-0000-0000-00004B2F0000}"/>
    <cellStyle name="Normal 5 46 3 3" xfId="15682" xr:uid="{00000000-0005-0000-0000-00004C2F0000}"/>
    <cellStyle name="Normal 5 46 4" xfId="7707" xr:uid="{00000000-0005-0000-0000-00004D2F0000}"/>
    <cellStyle name="Normal 5 46 5" xfId="15683" xr:uid="{00000000-0005-0000-0000-00004E2F0000}"/>
    <cellStyle name="Normal 5 47" xfId="7708" xr:uid="{00000000-0005-0000-0000-00004F2F0000}"/>
    <cellStyle name="Normal 5 47 2" xfId="7709" xr:uid="{00000000-0005-0000-0000-0000502F0000}"/>
    <cellStyle name="Normal 5 47 2 2" xfId="7710" xr:uid="{00000000-0005-0000-0000-0000512F0000}"/>
    <cellStyle name="Normal 5 47 2 3" xfId="15684" xr:uid="{00000000-0005-0000-0000-0000522F0000}"/>
    <cellStyle name="Normal 5 47 3" xfId="7711" xr:uid="{00000000-0005-0000-0000-0000532F0000}"/>
    <cellStyle name="Normal 5 47 3 2" xfId="7712" xr:uid="{00000000-0005-0000-0000-0000542F0000}"/>
    <cellStyle name="Normal 5 47 3 3" xfId="15685" xr:uid="{00000000-0005-0000-0000-0000552F0000}"/>
    <cellStyle name="Normal 5 47 4" xfId="7713" xr:uid="{00000000-0005-0000-0000-0000562F0000}"/>
    <cellStyle name="Normal 5 47 5" xfId="15686" xr:uid="{00000000-0005-0000-0000-0000572F0000}"/>
    <cellStyle name="Normal 5 48" xfId="7714" xr:uid="{00000000-0005-0000-0000-0000582F0000}"/>
    <cellStyle name="Normal 5 48 2" xfId="7715" xr:uid="{00000000-0005-0000-0000-0000592F0000}"/>
    <cellStyle name="Normal 5 48 2 2" xfId="7716" xr:uid="{00000000-0005-0000-0000-00005A2F0000}"/>
    <cellStyle name="Normal 5 48 2 3" xfId="15687" xr:uid="{00000000-0005-0000-0000-00005B2F0000}"/>
    <cellStyle name="Normal 5 48 3" xfId="7717" xr:uid="{00000000-0005-0000-0000-00005C2F0000}"/>
    <cellStyle name="Normal 5 48 3 2" xfId="7718" xr:uid="{00000000-0005-0000-0000-00005D2F0000}"/>
    <cellStyle name="Normal 5 48 3 3" xfId="15688" xr:uid="{00000000-0005-0000-0000-00005E2F0000}"/>
    <cellStyle name="Normal 5 48 4" xfId="7719" xr:uid="{00000000-0005-0000-0000-00005F2F0000}"/>
    <cellStyle name="Normal 5 48 5" xfId="15689" xr:uid="{00000000-0005-0000-0000-0000602F0000}"/>
    <cellStyle name="Normal 5 49" xfId="7720" xr:uid="{00000000-0005-0000-0000-0000612F0000}"/>
    <cellStyle name="Normal 5 49 2" xfId="7721" xr:uid="{00000000-0005-0000-0000-0000622F0000}"/>
    <cellStyle name="Normal 5 49 2 2" xfId="7722" xr:uid="{00000000-0005-0000-0000-0000632F0000}"/>
    <cellStyle name="Normal 5 49 2 3" xfId="15690" xr:uid="{00000000-0005-0000-0000-0000642F0000}"/>
    <cellStyle name="Normal 5 49 3" xfId="7723" xr:uid="{00000000-0005-0000-0000-0000652F0000}"/>
    <cellStyle name="Normal 5 49 3 2" xfId="7724" xr:uid="{00000000-0005-0000-0000-0000662F0000}"/>
    <cellStyle name="Normal 5 49 3 3" xfId="15691" xr:uid="{00000000-0005-0000-0000-0000672F0000}"/>
    <cellStyle name="Normal 5 49 4" xfId="7725" xr:uid="{00000000-0005-0000-0000-0000682F0000}"/>
    <cellStyle name="Normal 5 49 5" xfId="15692" xr:uid="{00000000-0005-0000-0000-0000692F0000}"/>
    <cellStyle name="Normal 5 5" xfId="7726" xr:uid="{00000000-0005-0000-0000-00006A2F0000}"/>
    <cellStyle name="Normal 5 5 2" xfId="7727" xr:uid="{00000000-0005-0000-0000-00006B2F0000}"/>
    <cellStyle name="Normal 5 5 2 2" xfId="15693" xr:uid="{00000000-0005-0000-0000-00006C2F0000}"/>
    <cellStyle name="Normal 5 5 2 3" xfId="15694" xr:uid="{00000000-0005-0000-0000-00006D2F0000}"/>
    <cellStyle name="Normal 5 5 3" xfId="7728" xr:uid="{00000000-0005-0000-0000-00006E2F0000}"/>
    <cellStyle name="Normal 5 5 3 2" xfId="7729" xr:uid="{00000000-0005-0000-0000-00006F2F0000}"/>
    <cellStyle name="Normal 5 5 3 3" xfId="15695" xr:uid="{00000000-0005-0000-0000-0000702F0000}"/>
    <cellStyle name="Normal 5 5 4" xfId="7730" xr:uid="{00000000-0005-0000-0000-0000712F0000}"/>
    <cellStyle name="Normal 5 5 4 2" xfId="7731" xr:uid="{00000000-0005-0000-0000-0000722F0000}"/>
    <cellStyle name="Normal 5 5 4 3" xfId="15696" xr:uid="{00000000-0005-0000-0000-0000732F0000}"/>
    <cellStyle name="Normal 5 50" xfId="7732" xr:uid="{00000000-0005-0000-0000-0000742F0000}"/>
    <cellStyle name="Normal 5 50 2" xfId="7733" xr:uid="{00000000-0005-0000-0000-0000752F0000}"/>
    <cellStyle name="Normal 5 50 2 2" xfId="7734" xr:uid="{00000000-0005-0000-0000-0000762F0000}"/>
    <cellStyle name="Normal 5 50 2 3" xfId="15697" xr:uid="{00000000-0005-0000-0000-0000772F0000}"/>
    <cellStyle name="Normal 5 50 3" xfId="7735" xr:uid="{00000000-0005-0000-0000-0000782F0000}"/>
    <cellStyle name="Normal 5 50 3 2" xfId="7736" xr:uid="{00000000-0005-0000-0000-0000792F0000}"/>
    <cellStyle name="Normal 5 50 3 3" xfId="15698" xr:uid="{00000000-0005-0000-0000-00007A2F0000}"/>
    <cellStyle name="Normal 5 50 4" xfId="7737" xr:uid="{00000000-0005-0000-0000-00007B2F0000}"/>
    <cellStyle name="Normal 5 50 5" xfId="15699" xr:uid="{00000000-0005-0000-0000-00007C2F0000}"/>
    <cellStyle name="Normal 5 51" xfId="7738" xr:uid="{00000000-0005-0000-0000-00007D2F0000}"/>
    <cellStyle name="Normal 5 51 2" xfId="7739" xr:uid="{00000000-0005-0000-0000-00007E2F0000}"/>
    <cellStyle name="Normal 5 51 2 2" xfId="7740" xr:uid="{00000000-0005-0000-0000-00007F2F0000}"/>
    <cellStyle name="Normal 5 51 2 3" xfId="15700" xr:uid="{00000000-0005-0000-0000-0000802F0000}"/>
    <cellStyle name="Normal 5 51 3" xfId="7741" xr:uid="{00000000-0005-0000-0000-0000812F0000}"/>
    <cellStyle name="Normal 5 51 3 2" xfId="7742" xr:uid="{00000000-0005-0000-0000-0000822F0000}"/>
    <cellStyle name="Normal 5 51 3 3" xfId="15701" xr:uid="{00000000-0005-0000-0000-0000832F0000}"/>
    <cellStyle name="Normal 5 51 4" xfId="7743" xr:uid="{00000000-0005-0000-0000-0000842F0000}"/>
    <cellStyle name="Normal 5 51 5" xfId="15702" xr:uid="{00000000-0005-0000-0000-0000852F0000}"/>
    <cellStyle name="Normal 5 52" xfId="7744" xr:uid="{00000000-0005-0000-0000-0000862F0000}"/>
    <cellStyle name="Normal 5 52 2" xfId="7745" xr:uid="{00000000-0005-0000-0000-0000872F0000}"/>
    <cellStyle name="Normal 5 52 2 2" xfId="7746" xr:uid="{00000000-0005-0000-0000-0000882F0000}"/>
    <cellStyle name="Normal 5 52 2 3" xfId="15703" xr:uid="{00000000-0005-0000-0000-0000892F0000}"/>
    <cellStyle name="Normal 5 52 3" xfId="7747" xr:uid="{00000000-0005-0000-0000-00008A2F0000}"/>
    <cellStyle name="Normal 5 52 3 2" xfId="7748" xr:uid="{00000000-0005-0000-0000-00008B2F0000}"/>
    <cellStyle name="Normal 5 52 3 3" xfId="15704" xr:uid="{00000000-0005-0000-0000-00008C2F0000}"/>
    <cellStyle name="Normal 5 52 4" xfId="7749" xr:uid="{00000000-0005-0000-0000-00008D2F0000}"/>
    <cellStyle name="Normal 5 52 5" xfId="15705" xr:uid="{00000000-0005-0000-0000-00008E2F0000}"/>
    <cellStyle name="Normal 5 53" xfId="7750" xr:uid="{00000000-0005-0000-0000-00008F2F0000}"/>
    <cellStyle name="Normal 5 53 2" xfId="7751" xr:uid="{00000000-0005-0000-0000-0000902F0000}"/>
    <cellStyle name="Normal 5 53 2 2" xfId="7752" xr:uid="{00000000-0005-0000-0000-0000912F0000}"/>
    <cellStyle name="Normal 5 53 2 3" xfId="15706" xr:uid="{00000000-0005-0000-0000-0000922F0000}"/>
    <cellStyle name="Normal 5 53 3" xfId="7753" xr:uid="{00000000-0005-0000-0000-0000932F0000}"/>
    <cellStyle name="Normal 5 53 3 2" xfId="7754" xr:uid="{00000000-0005-0000-0000-0000942F0000}"/>
    <cellStyle name="Normal 5 53 3 3" xfId="15707" xr:uid="{00000000-0005-0000-0000-0000952F0000}"/>
    <cellStyle name="Normal 5 53 4" xfId="7755" xr:uid="{00000000-0005-0000-0000-0000962F0000}"/>
    <cellStyle name="Normal 5 53 5" xfId="15708" xr:uid="{00000000-0005-0000-0000-0000972F0000}"/>
    <cellStyle name="Normal 5 54" xfId="7756" xr:uid="{00000000-0005-0000-0000-0000982F0000}"/>
    <cellStyle name="Normal 5 54 2" xfId="7757" xr:uid="{00000000-0005-0000-0000-0000992F0000}"/>
    <cellStyle name="Normal 5 54 2 2" xfId="7758" xr:uid="{00000000-0005-0000-0000-00009A2F0000}"/>
    <cellStyle name="Normal 5 54 2 3" xfId="15709" xr:uid="{00000000-0005-0000-0000-00009B2F0000}"/>
    <cellStyle name="Normal 5 54 3" xfId="7759" xr:uid="{00000000-0005-0000-0000-00009C2F0000}"/>
    <cellStyle name="Normal 5 54 3 2" xfId="7760" xr:uid="{00000000-0005-0000-0000-00009D2F0000}"/>
    <cellStyle name="Normal 5 54 3 3" xfId="15710" xr:uid="{00000000-0005-0000-0000-00009E2F0000}"/>
    <cellStyle name="Normal 5 54 4" xfId="7761" xr:uid="{00000000-0005-0000-0000-00009F2F0000}"/>
    <cellStyle name="Normal 5 54 5" xfId="15711" xr:uid="{00000000-0005-0000-0000-0000A02F0000}"/>
    <cellStyle name="Normal 5 55" xfId="7762" xr:uid="{00000000-0005-0000-0000-0000A12F0000}"/>
    <cellStyle name="Normal 5 55 2" xfId="7763" xr:uid="{00000000-0005-0000-0000-0000A22F0000}"/>
    <cellStyle name="Normal 5 55 2 2" xfId="7764" xr:uid="{00000000-0005-0000-0000-0000A32F0000}"/>
    <cellStyle name="Normal 5 55 2 3" xfId="15712" xr:uid="{00000000-0005-0000-0000-0000A42F0000}"/>
    <cellStyle name="Normal 5 55 3" xfId="7765" xr:uid="{00000000-0005-0000-0000-0000A52F0000}"/>
    <cellStyle name="Normal 5 55 3 2" xfId="7766" xr:uid="{00000000-0005-0000-0000-0000A62F0000}"/>
    <cellStyle name="Normal 5 55 3 3" xfId="15713" xr:uid="{00000000-0005-0000-0000-0000A72F0000}"/>
    <cellStyle name="Normal 5 55 4" xfId="7767" xr:uid="{00000000-0005-0000-0000-0000A82F0000}"/>
    <cellStyle name="Normal 5 55 5" xfId="15714" xr:uid="{00000000-0005-0000-0000-0000A92F0000}"/>
    <cellStyle name="Normal 5 56" xfId="7768" xr:uid="{00000000-0005-0000-0000-0000AA2F0000}"/>
    <cellStyle name="Normal 5 56 2" xfId="7769" xr:uid="{00000000-0005-0000-0000-0000AB2F0000}"/>
    <cellStyle name="Normal 5 56 2 2" xfId="7770" xr:uid="{00000000-0005-0000-0000-0000AC2F0000}"/>
    <cellStyle name="Normal 5 56 2 3" xfId="15715" xr:uid="{00000000-0005-0000-0000-0000AD2F0000}"/>
    <cellStyle name="Normal 5 56 3" xfId="7771" xr:uid="{00000000-0005-0000-0000-0000AE2F0000}"/>
    <cellStyle name="Normal 5 56 3 2" xfId="7772" xr:uid="{00000000-0005-0000-0000-0000AF2F0000}"/>
    <cellStyle name="Normal 5 56 3 3" xfId="15716" xr:uid="{00000000-0005-0000-0000-0000B02F0000}"/>
    <cellStyle name="Normal 5 56 4" xfId="7773" xr:uid="{00000000-0005-0000-0000-0000B12F0000}"/>
    <cellStyle name="Normal 5 56 5" xfId="15717" xr:uid="{00000000-0005-0000-0000-0000B22F0000}"/>
    <cellStyle name="Normal 5 57" xfId="7774" xr:uid="{00000000-0005-0000-0000-0000B32F0000}"/>
    <cellStyle name="Normal 5 57 2" xfId="7775" xr:uid="{00000000-0005-0000-0000-0000B42F0000}"/>
    <cellStyle name="Normal 5 57 2 2" xfId="7776" xr:uid="{00000000-0005-0000-0000-0000B52F0000}"/>
    <cellStyle name="Normal 5 57 2 3" xfId="15718" xr:uid="{00000000-0005-0000-0000-0000B62F0000}"/>
    <cellStyle name="Normal 5 57 3" xfId="7777" xr:uid="{00000000-0005-0000-0000-0000B72F0000}"/>
    <cellStyle name="Normal 5 57 3 2" xfId="7778" xr:uid="{00000000-0005-0000-0000-0000B82F0000}"/>
    <cellStyle name="Normal 5 57 3 3" xfId="15719" xr:uid="{00000000-0005-0000-0000-0000B92F0000}"/>
    <cellStyle name="Normal 5 57 4" xfId="7779" xr:uid="{00000000-0005-0000-0000-0000BA2F0000}"/>
    <cellStyle name="Normal 5 57 5" xfId="15720" xr:uid="{00000000-0005-0000-0000-0000BB2F0000}"/>
    <cellStyle name="Normal 5 58" xfId="7780" xr:uid="{00000000-0005-0000-0000-0000BC2F0000}"/>
    <cellStyle name="Normal 5 58 2" xfId="7781" xr:uid="{00000000-0005-0000-0000-0000BD2F0000}"/>
    <cellStyle name="Normal 5 58 2 2" xfId="7782" xr:uid="{00000000-0005-0000-0000-0000BE2F0000}"/>
    <cellStyle name="Normal 5 58 2 3" xfId="15721" xr:uid="{00000000-0005-0000-0000-0000BF2F0000}"/>
    <cellStyle name="Normal 5 58 3" xfId="7783" xr:uid="{00000000-0005-0000-0000-0000C02F0000}"/>
    <cellStyle name="Normal 5 58 3 2" xfId="7784" xr:uid="{00000000-0005-0000-0000-0000C12F0000}"/>
    <cellStyle name="Normal 5 58 3 3" xfId="15722" xr:uid="{00000000-0005-0000-0000-0000C22F0000}"/>
    <cellStyle name="Normal 5 58 4" xfId="7785" xr:uid="{00000000-0005-0000-0000-0000C32F0000}"/>
    <cellStyle name="Normal 5 58 5" xfId="15723" xr:uid="{00000000-0005-0000-0000-0000C42F0000}"/>
    <cellStyle name="Normal 5 59" xfId="7786" xr:uid="{00000000-0005-0000-0000-0000C52F0000}"/>
    <cellStyle name="Normal 5 59 2" xfId="7787" xr:uid="{00000000-0005-0000-0000-0000C62F0000}"/>
    <cellStyle name="Normal 5 59 2 2" xfId="7788" xr:uid="{00000000-0005-0000-0000-0000C72F0000}"/>
    <cellStyle name="Normal 5 59 2 3" xfId="15724" xr:uid="{00000000-0005-0000-0000-0000C82F0000}"/>
    <cellStyle name="Normal 5 59 3" xfId="7789" xr:uid="{00000000-0005-0000-0000-0000C92F0000}"/>
    <cellStyle name="Normal 5 59 3 2" xfId="7790" xr:uid="{00000000-0005-0000-0000-0000CA2F0000}"/>
    <cellStyle name="Normal 5 59 3 3" xfId="15725" xr:uid="{00000000-0005-0000-0000-0000CB2F0000}"/>
    <cellStyle name="Normal 5 59 4" xfId="7791" xr:uid="{00000000-0005-0000-0000-0000CC2F0000}"/>
    <cellStyle name="Normal 5 59 5" xfId="15726" xr:uid="{00000000-0005-0000-0000-0000CD2F0000}"/>
    <cellStyle name="Normal 5 6" xfId="7792" xr:uid="{00000000-0005-0000-0000-0000CE2F0000}"/>
    <cellStyle name="Normal 5 6 2" xfId="7793" xr:uid="{00000000-0005-0000-0000-0000CF2F0000}"/>
    <cellStyle name="Normal 5 6 2 2" xfId="15727" xr:uid="{00000000-0005-0000-0000-0000D02F0000}"/>
    <cellStyle name="Normal 5 6 2 3" xfId="15728" xr:uid="{00000000-0005-0000-0000-0000D12F0000}"/>
    <cellStyle name="Normal 5 6 3" xfId="7794" xr:uid="{00000000-0005-0000-0000-0000D22F0000}"/>
    <cellStyle name="Normal 5 6 3 2" xfId="7795" xr:uid="{00000000-0005-0000-0000-0000D32F0000}"/>
    <cellStyle name="Normal 5 6 3 3" xfId="15729" xr:uid="{00000000-0005-0000-0000-0000D42F0000}"/>
    <cellStyle name="Normal 5 6 4" xfId="7796" xr:uid="{00000000-0005-0000-0000-0000D52F0000}"/>
    <cellStyle name="Normal 5 6 4 2" xfId="7797" xr:uid="{00000000-0005-0000-0000-0000D62F0000}"/>
    <cellStyle name="Normal 5 6 4 3" xfId="15730" xr:uid="{00000000-0005-0000-0000-0000D72F0000}"/>
    <cellStyle name="Normal 5 60" xfId="7798" xr:uid="{00000000-0005-0000-0000-0000D82F0000}"/>
    <cellStyle name="Normal 5 60 2" xfId="7799" xr:uid="{00000000-0005-0000-0000-0000D92F0000}"/>
    <cellStyle name="Normal 5 60 2 2" xfId="7800" xr:uid="{00000000-0005-0000-0000-0000DA2F0000}"/>
    <cellStyle name="Normal 5 60 2 3" xfId="15731" xr:uid="{00000000-0005-0000-0000-0000DB2F0000}"/>
    <cellStyle name="Normal 5 60 3" xfId="7801" xr:uid="{00000000-0005-0000-0000-0000DC2F0000}"/>
    <cellStyle name="Normal 5 60 3 2" xfId="7802" xr:uid="{00000000-0005-0000-0000-0000DD2F0000}"/>
    <cellStyle name="Normal 5 60 3 3" xfId="15732" xr:uid="{00000000-0005-0000-0000-0000DE2F0000}"/>
    <cellStyle name="Normal 5 60 4" xfId="7803" xr:uid="{00000000-0005-0000-0000-0000DF2F0000}"/>
    <cellStyle name="Normal 5 60 5" xfId="15733" xr:uid="{00000000-0005-0000-0000-0000E02F0000}"/>
    <cellStyle name="Normal 5 61" xfId="7804" xr:uid="{00000000-0005-0000-0000-0000E12F0000}"/>
    <cellStyle name="Normal 5 61 2" xfId="7805" xr:uid="{00000000-0005-0000-0000-0000E22F0000}"/>
    <cellStyle name="Normal 5 61 2 2" xfId="7806" xr:uid="{00000000-0005-0000-0000-0000E32F0000}"/>
    <cellStyle name="Normal 5 61 2 3" xfId="15734" xr:uid="{00000000-0005-0000-0000-0000E42F0000}"/>
    <cellStyle name="Normal 5 61 3" xfId="7807" xr:uid="{00000000-0005-0000-0000-0000E52F0000}"/>
    <cellStyle name="Normal 5 61 3 2" xfId="7808" xr:uid="{00000000-0005-0000-0000-0000E62F0000}"/>
    <cellStyle name="Normal 5 61 3 3" xfId="15735" xr:uid="{00000000-0005-0000-0000-0000E72F0000}"/>
    <cellStyle name="Normal 5 61 4" xfId="7809" xr:uid="{00000000-0005-0000-0000-0000E82F0000}"/>
    <cellStyle name="Normal 5 61 5" xfId="15736" xr:uid="{00000000-0005-0000-0000-0000E92F0000}"/>
    <cellStyle name="Normal 5 62" xfId="7810" xr:uid="{00000000-0005-0000-0000-0000EA2F0000}"/>
    <cellStyle name="Normal 5 62 2" xfId="7811" xr:uid="{00000000-0005-0000-0000-0000EB2F0000}"/>
    <cellStyle name="Normal 5 62 2 2" xfId="7812" xr:uid="{00000000-0005-0000-0000-0000EC2F0000}"/>
    <cellStyle name="Normal 5 62 2 3" xfId="15737" xr:uid="{00000000-0005-0000-0000-0000ED2F0000}"/>
    <cellStyle name="Normal 5 62 3" xfId="7813" xr:uid="{00000000-0005-0000-0000-0000EE2F0000}"/>
    <cellStyle name="Normal 5 62 4" xfId="15738" xr:uid="{00000000-0005-0000-0000-0000EF2F0000}"/>
    <cellStyle name="Normal 5 63" xfId="7814" xr:uid="{00000000-0005-0000-0000-0000F02F0000}"/>
    <cellStyle name="Normal 5 63 2" xfId="7815" xr:uid="{00000000-0005-0000-0000-0000F12F0000}"/>
    <cellStyle name="Normal 5 63 2 2" xfId="7816" xr:uid="{00000000-0005-0000-0000-0000F22F0000}"/>
    <cellStyle name="Normal 5 63 2 3" xfId="15739" xr:uid="{00000000-0005-0000-0000-0000F32F0000}"/>
    <cellStyle name="Normal 5 63 3" xfId="7817" xr:uid="{00000000-0005-0000-0000-0000F42F0000}"/>
    <cellStyle name="Normal 5 63 4" xfId="15740" xr:uid="{00000000-0005-0000-0000-0000F52F0000}"/>
    <cellStyle name="Normal 5 64" xfId="7818" xr:uid="{00000000-0005-0000-0000-0000F62F0000}"/>
    <cellStyle name="Normal 5 64 2" xfId="7819" xr:uid="{00000000-0005-0000-0000-0000F72F0000}"/>
    <cellStyle name="Normal 5 64 2 2" xfId="7820" xr:uid="{00000000-0005-0000-0000-0000F82F0000}"/>
    <cellStyle name="Normal 5 64 2 3" xfId="15741" xr:uid="{00000000-0005-0000-0000-0000F92F0000}"/>
    <cellStyle name="Normal 5 64 3" xfId="7821" xr:uid="{00000000-0005-0000-0000-0000FA2F0000}"/>
    <cellStyle name="Normal 5 64 4" xfId="15742" xr:uid="{00000000-0005-0000-0000-0000FB2F0000}"/>
    <cellStyle name="Normal 5 65" xfId="7822" xr:uid="{00000000-0005-0000-0000-0000FC2F0000}"/>
    <cellStyle name="Normal 5 65 2" xfId="7823" xr:uid="{00000000-0005-0000-0000-0000FD2F0000}"/>
    <cellStyle name="Normal 5 65 2 2" xfId="7824" xr:uid="{00000000-0005-0000-0000-0000FE2F0000}"/>
    <cellStyle name="Normal 5 65 2 3" xfId="15743" xr:uid="{00000000-0005-0000-0000-0000FF2F0000}"/>
    <cellStyle name="Normal 5 65 3" xfId="7825" xr:uid="{00000000-0005-0000-0000-000000300000}"/>
    <cellStyle name="Normal 5 65 4" xfId="15744" xr:uid="{00000000-0005-0000-0000-000001300000}"/>
    <cellStyle name="Normal 5 66" xfId="7826" xr:uid="{00000000-0005-0000-0000-000002300000}"/>
    <cellStyle name="Normal 5 66 2" xfId="7827" xr:uid="{00000000-0005-0000-0000-000003300000}"/>
    <cellStyle name="Normal 5 66 2 2" xfId="7828" xr:uid="{00000000-0005-0000-0000-000004300000}"/>
    <cellStyle name="Normal 5 66 2 3" xfId="15745" xr:uid="{00000000-0005-0000-0000-000005300000}"/>
    <cellStyle name="Normal 5 66 3" xfId="7829" xr:uid="{00000000-0005-0000-0000-000006300000}"/>
    <cellStyle name="Normal 5 66 4" xfId="15746" xr:uid="{00000000-0005-0000-0000-000007300000}"/>
    <cellStyle name="Normal 5 67" xfId="7830" xr:uid="{00000000-0005-0000-0000-000008300000}"/>
    <cellStyle name="Normal 5 67 2" xfId="7831" xr:uid="{00000000-0005-0000-0000-000009300000}"/>
    <cellStyle name="Normal 5 67 2 2" xfId="7832" xr:uid="{00000000-0005-0000-0000-00000A300000}"/>
    <cellStyle name="Normal 5 67 2 3" xfId="15747" xr:uid="{00000000-0005-0000-0000-00000B300000}"/>
    <cellStyle name="Normal 5 67 3" xfId="7833" xr:uid="{00000000-0005-0000-0000-00000C300000}"/>
    <cellStyle name="Normal 5 67 4" xfId="15748" xr:uid="{00000000-0005-0000-0000-00000D300000}"/>
    <cellStyle name="Normal 5 68" xfId="7834" xr:uid="{00000000-0005-0000-0000-00000E300000}"/>
    <cellStyle name="Normal 5 68 2" xfId="7835" xr:uid="{00000000-0005-0000-0000-00000F300000}"/>
    <cellStyle name="Normal 5 68 2 2" xfId="7836" xr:uid="{00000000-0005-0000-0000-000010300000}"/>
    <cellStyle name="Normal 5 68 2 3" xfId="15749" xr:uid="{00000000-0005-0000-0000-000011300000}"/>
    <cellStyle name="Normal 5 68 3" xfId="7837" xr:uid="{00000000-0005-0000-0000-000012300000}"/>
    <cellStyle name="Normal 5 68 4" xfId="15750" xr:uid="{00000000-0005-0000-0000-000013300000}"/>
    <cellStyle name="Normal 5 69" xfId="7838" xr:uid="{00000000-0005-0000-0000-000014300000}"/>
    <cellStyle name="Normal 5 69 2" xfId="7839" xr:uid="{00000000-0005-0000-0000-000015300000}"/>
    <cellStyle name="Normal 5 69 2 2" xfId="7840" xr:uid="{00000000-0005-0000-0000-000016300000}"/>
    <cellStyle name="Normal 5 69 2 3" xfId="15751" xr:uid="{00000000-0005-0000-0000-000017300000}"/>
    <cellStyle name="Normal 5 69 3" xfId="7841" xr:uid="{00000000-0005-0000-0000-000018300000}"/>
    <cellStyle name="Normal 5 69 4" xfId="15752" xr:uid="{00000000-0005-0000-0000-000019300000}"/>
    <cellStyle name="Normal 5 7" xfId="7842" xr:uid="{00000000-0005-0000-0000-00001A300000}"/>
    <cellStyle name="Normal 5 7 2" xfId="7843" xr:uid="{00000000-0005-0000-0000-00001B300000}"/>
    <cellStyle name="Normal 5 7 2 2" xfId="15753" xr:uid="{00000000-0005-0000-0000-00001C300000}"/>
    <cellStyle name="Normal 5 7 2 3" xfId="15754" xr:uid="{00000000-0005-0000-0000-00001D300000}"/>
    <cellStyle name="Normal 5 7 3" xfId="7844" xr:uid="{00000000-0005-0000-0000-00001E300000}"/>
    <cellStyle name="Normal 5 7 3 2" xfId="7845" xr:uid="{00000000-0005-0000-0000-00001F300000}"/>
    <cellStyle name="Normal 5 7 3 3" xfId="15755" xr:uid="{00000000-0005-0000-0000-000020300000}"/>
    <cellStyle name="Normal 5 7 4" xfId="7846" xr:uid="{00000000-0005-0000-0000-000021300000}"/>
    <cellStyle name="Normal 5 7 4 2" xfId="7847" xr:uid="{00000000-0005-0000-0000-000022300000}"/>
    <cellStyle name="Normal 5 7 4 3" xfId="15756" xr:uid="{00000000-0005-0000-0000-000023300000}"/>
    <cellStyle name="Normal 5 70" xfId="7848" xr:uid="{00000000-0005-0000-0000-000024300000}"/>
    <cellStyle name="Normal 5 70 2" xfId="7849" xr:uid="{00000000-0005-0000-0000-000025300000}"/>
    <cellStyle name="Normal 5 70 2 2" xfId="7850" xr:uid="{00000000-0005-0000-0000-000026300000}"/>
    <cellStyle name="Normal 5 70 2 3" xfId="15757" xr:uid="{00000000-0005-0000-0000-000027300000}"/>
    <cellStyle name="Normal 5 70 3" xfId="7851" xr:uid="{00000000-0005-0000-0000-000028300000}"/>
    <cellStyle name="Normal 5 70 4" xfId="15758" xr:uid="{00000000-0005-0000-0000-000029300000}"/>
    <cellStyle name="Normal 5 71" xfId="7852" xr:uid="{00000000-0005-0000-0000-00002A300000}"/>
    <cellStyle name="Normal 5 71 2" xfId="7853" xr:uid="{00000000-0005-0000-0000-00002B300000}"/>
    <cellStyle name="Normal 5 71 2 2" xfId="7854" xr:uid="{00000000-0005-0000-0000-00002C300000}"/>
    <cellStyle name="Normal 5 71 2 3" xfId="15759" xr:uid="{00000000-0005-0000-0000-00002D300000}"/>
    <cellStyle name="Normal 5 71 3" xfId="7855" xr:uid="{00000000-0005-0000-0000-00002E300000}"/>
    <cellStyle name="Normal 5 71 4" xfId="15760" xr:uid="{00000000-0005-0000-0000-00002F300000}"/>
    <cellStyle name="Normal 5 72" xfId="7856" xr:uid="{00000000-0005-0000-0000-000030300000}"/>
    <cellStyle name="Normal 5 72 2" xfId="7857" xr:uid="{00000000-0005-0000-0000-000031300000}"/>
    <cellStyle name="Normal 5 72 2 2" xfId="7858" xr:uid="{00000000-0005-0000-0000-000032300000}"/>
    <cellStyle name="Normal 5 72 2 3" xfId="15761" xr:uid="{00000000-0005-0000-0000-000033300000}"/>
    <cellStyle name="Normal 5 72 3" xfId="7859" xr:uid="{00000000-0005-0000-0000-000034300000}"/>
    <cellStyle name="Normal 5 72 4" xfId="15762" xr:uid="{00000000-0005-0000-0000-000035300000}"/>
    <cellStyle name="Normal 5 73" xfId="7860" xr:uid="{00000000-0005-0000-0000-000036300000}"/>
    <cellStyle name="Normal 5 73 2" xfId="7861" xr:uid="{00000000-0005-0000-0000-000037300000}"/>
    <cellStyle name="Normal 5 73 2 2" xfId="7862" xr:uid="{00000000-0005-0000-0000-000038300000}"/>
    <cellStyle name="Normal 5 73 2 3" xfId="15763" xr:uid="{00000000-0005-0000-0000-000039300000}"/>
    <cellStyle name="Normal 5 73 3" xfId="7863" xr:uid="{00000000-0005-0000-0000-00003A300000}"/>
    <cellStyle name="Normal 5 73 4" xfId="15764" xr:uid="{00000000-0005-0000-0000-00003B300000}"/>
    <cellStyle name="Normal 5 74" xfId="7864" xr:uid="{00000000-0005-0000-0000-00003C300000}"/>
    <cellStyle name="Normal 5 74 2" xfId="7865" xr:uid="{00000000-0005-0000-0000-00003D300000}"/>
    <cellStyle name="Normal 5 74 2 2" xfId="7866" xr:uid="{00000000-0005-0000-0000-00003E300000}"/>
    <cellStyle name="Normal 5 74 2 3" xfId="15765" xr:uid="{00000000-0005-0000-0000-00003F300000}"/>
    <cellStyle name="Normal 5 74 3" xfId="7867" xr:uid="{00000000-0005-0000-0000-000040300000}"/>
    <cellStyle name="Normal 5 74 4" xfId="15766" xr:uid="{00000000-0005-0000-0000-000041300000}"/>
    <cellStyle name="Normal 5 75" xfId="7868" xr:uid="{00000000-0005-0000-0000-000042300000}"/>
    <cellStyle name="Normal 5 75 2" xfId="7869" xr:uid="{00000000-0005-0000-0000-000043300000}"/>
    <cellStyle name="Normal 5 75 2 2" xfId="7870" xr:uid="{00000000-0005-0000-0000-000044300000}"/>
    <cellStyle name="Normal 5 75 2 3" xfId="15767" xr:uid="{00000000-0005-0000-0000-000045300000}"/>
    <cellStyle name="Normal 5 75 3" xfId="7871" xr:uid="{00000000-0005-0000-0000-000046300000}"/>
    <cellStyle name="Normal 5 75 4" xfId="15768" xr:uid="{00000000-0005-0000-0000-000047300000}"/>
    <cellStyle name="Normal 5 76" xfId="7872" xr:uid="{00000000-0005-0000-0000-000048300000}"/>
    <cellStyle name="Normal 5 76 2" xfId="7873" xr:uid="{00000000-0005-0000-0000-000049300000}"/>
    <cellStyle name="Normal 5 76 2 2" xfId="7874" xr:uid="{00000000-0005-0000-0000-00004A300000}"/>
    <cellStyle name="Normal 5 76 2 3" xfId="15769" xr:uid="{00000000-0005-0000-0000-00004B300000}"/>
    <cellStyle name="Normal 5 76 3" xfId="7875" xr:uid="{00000000-0005-0000-0000-00004C300000}"/>
    <cellStyle name="Normal 5 76 4" xfId="15770" xr:uid="{00000000-0005-0000-0000-00004D300000}"/>
    <cellStyle name="Normal 5 77" xfId="7876" xr:uid="{00000000-0005-0000-0000-00004E300000}"/>
    <cellStyle name="Normal 5 77 2" xfId="7877" xr:uid="{00000000-0005-0000-0000-00004F300000}"/>
    <cellStyle name="Normal 5 77 2 2" xfId="7878" xr:uid="{00000000-0005-0000-0000-000050300000}"/>
    <cellStyle name="Normal 5 77 2 3" xfId="15771" xr:uid="{00000000-0005-0000-0000-000051300000}"/>
    <cellStyle name="Normal 5 77 3" xfId="7879" xr:uid="{00000000-0005-0000-0000-000052300000}"/>
    <cellStyle name="Normal 5 77 4" xfId="15772" xr:uid="{00000000-0005-0000-0000-000053300000}"/>
    <cellStyle name="Normal 5 78" xfId="7880" xr:uid="{00000000-0005-0000-0000-000054300000}"/>
    <cellStyle name="Normal 5 78 2" xfId="7881" xr:uid="{00000000-0005-0000-0000-000055300000}"/>
    <cellStyle name="Normal 5 78 2 2" xfId="7882" xr:uid="{00000000-0005-0000-0000-000056300000}"/>
    <cellStyle name="Normal 5 78 2 3" xfId="15773" xr:uid="{00000000-0005-0000-0000-000057300000}"/>
    <cellStyle name="Normal 5 78 3" xfId="7883" xr:uid="{00000000-0005-0000-0000-000058300000}"/>
    <cellStyle name="Normal 5 78 4" xfId="15774" xr:uid="{00000000-0005-0000-0000-000059300000}"/>
    <cellStyle name="Normal 5 79" xfId="7884" xr:uid="{00000000-0005-0000-0000-00005A300000}"/>
    <cellStyle name="Normal 5 79 2" xfId="7885" xr:uid="{00000000-0005-0000-0000-00005B300000}"/>
    <cellStyle name="Normal 5 79 2 2" xfId="7886" xr:uid="{00000000-0005-0000-0000-00005C300000}"/>
    <cellStyle name="Normal 5 79 2 3" xfId="15775" xr:uid="{00000000-0005-0000-0000-00005D300000}"/>
    <cellStyle name="Normal 5 79 3" xfId="7887" xr:uid="{00000000-0005-0000-0000-00005E300000}"/>
    <cellStyle name="Normal 5 79 4" xfId="15776" xr:uid="{00000000-0005-0000-0000-00005F300000}"/>
    <cellStyle name="Normal 5 8" xfId="7888" xr:uid="{00000000-0005-0000-0000-000060300000}"/>
    <cellStyle name="Normal 5 8 2" xfId="7889" xr:uid="{00000000-0005-0000-0000-000061300000}"/>
    <cellStyle name="Normal 5 8 2 2" xfId="7890" xr:uid="{00000000-0005-0000-0000-000062300000}"/>
    <cellStyle name="Normal 5 8 2 3" xfId="15777" xr:uid="{00000000-0005-0000-0000-000063300000}"/>
    <cellStyle name="Normal 5 8 3" xfId="7891" xr:uid="{00000000-0005-0000-0000-000064300000}"/>
    <cellStyle name="Normal 5 8 3 2" xfId="7892" xr:uid="{00000000-0005-0000-0000-000065300000}"/>
    <cellStyle name="Normal 5 8 3 3" xfId="15778" xr:uid="{00000000-0005-0000-0000-000066300000}"/>
    <cellStyle name="Normal 5 8 4" xfId="7893" xr:uid="{00000000-0005-0000-0000-000067300000}"/>
    <cellStyle name="Normal 5 80" xfId="7894" xr:uid="{00000000-0005-0000-0000-000068300000}"/>
    <cellStyle name="Normal 5 80 2" xfId="7895" xr:uid="{00000000-0005-0000-0000-000069300000}"/>
    <cellStyle name="Normal 5 80 2 2" xfId="7896" xr:uid="{00000000-0005-0000-0000-00006A300000}"/>
    <cellStyle name="Normal 5 80 2 3" xfId="15779" xr:uid="{00000000-0005-0000-0000-00006B300000}"/>
    <cellStyle name="Normal 5 80 3" xfId="7897" xr:uid="{00000000-0005-0000-0000-00006C300000}"/>
    <cellStyle name="Normal 5 80 4" xfId="15780" xr:uid="{00000000-0005-0000-0000-00006D300000}"/>
    <cellStyle name="Normal 5 81" xfId="7898" xr:uid="{00000000-0005-0000-0000-00006E300000}"/>
    <cellStyle name="Normal 5 81 2" xfId="7899" xr:uid="{00000000-0005-0000-0000-00006F300000}"/>
    <cellStyle name="Normal 5 81 2 2" xfId="7900" xr:uid="{00000000-0005-0000-0000-000070300000}"/>
    <cellStyle name="Normal 5 81 2 3" xfId="15781" xr:uid="{00000000-0005-0000-0000-000071300000}"/>
    <cellStyle name="Normal 5 81 3" xfId="7901" xr:uid="{00000000-0005-0000-0000-000072300000}"/>
    <cellStyle name="Normal 5 81 4" xfId="15782" xr:uid="{00000000-0005-0000-0000-000073300000}"/>
    <cellStyle name="Normal 5 82" xfId="7902" xr:uid="{00000000-0005-0000-0000-000074300000}"/>
    <cellStyle name="Normal 5 82 2" xfId="7903" xr:uid="{00000000-0005-0000-0000-000075300000}"/>
    <cellStyle name="Normal 5 82 2 2" xfId="7904" xr:uid="{00000000-0005-0000-0000-000076300000}"/>
    <cellStyle name="Normal 5 82 2 3" xfId="15783" xr:uid="{00000000-0005-0000-0000-000077300000}"/>
    <cellStyle name="Normal 5 82 3" xfId="7905" xr:uid="{00000000-0005-0000-0000-000078300000}"/>
    <cellStyle name="Normal 5 82 4" xfId="15784" xr:uid="{00000000-0005-0000-0000-000079300000}"/>
    <cellStyle name="Normal 5 83" xfId="7906" xr:uid="{00000000-0005-0000-0000-00007A300000}"/>
    <cellStyle name="Normal 5 83 2" xfId="7907" xr:uid="{00000000-0005-0000-0000-00007B300000}"/>
    <cellStyle name="Normal 5 83 2 2" xfId="7908" xr:uid="{00000000-0005-0000-0000-00007C300000}"/>
    <cellStyle name="Normal 5 83 2 3" xfId="15785" xr:uid="{00000000-0005-0000-0000-00007D300000}"/>
    <cellStyle name="Normal 5 83 3" xfId="7909" xr:uid="{00000000-0005-0000-0000-00007E300000}"/>
    <cellStyle name="Normal 5 83 4" xfId="15786" xr:uid="{00000000-0005-0000-0000-00007F300000}"/>
    <cellStyle name="Normal 5 84" xfId="7910" xr:uid="{00000000-0005-0000-0000-000080300000}"/>
    <cellStyle name="Normal 5 84 2" xfId="7911" xr:uid="{00000000-0005-0000-0000-000081300000}"/>
    <cellStyle name="Normal 5 84 2 2" xfId="7912" xr:uid="{00000000-0005-0000-0000-000082300000}"/>
    <cellStyle name="Normal 5 84 2 3" xfId="15787" xr:uid="{00000000-0005-0000-0000-000083300000}"/>
    <cellStyle name="Normal 5 84 3" xfId="7913" xr:uid="{00000000-0005-0000-0000-000084300000}"/>
    <cellStyle name="Normal 5 84 4" xfId="15788" xr:uid="{00000000-0005-0000-0000-000085300000}"/>
    <cellStyle name="Normal 5 85" xfId="7914" xr:uid="{00000000-0005-0000-0000-000086300000}"/>
    <cellStyle name="Normal 5 85 2" xfId="7915" xr:uid="{00000000-0005-0000-0000-000087300000}"/>
    <cellStyle name="Normal 5 85 2 2" xfId="7916" xr:uid="{00000000-0005-0000-0000-000088300000}"/>
    <cellStyle name="Normal 5 85 2 3" xfId="15789" xr:uid="{00000000-0005-0000-0000-000089300000}"/>
    <cellStyle name="Normal 5 85 3" xfId="7917" xr:uid="{00000000-0005-0000-0000-00008A300000}"/>
    <cellStyle name="Normal 5 85 4" xfId="15790" xr:uid="{00000000-0005-0000-0000-00008B300000}"/>
    <cellStyle name="Normal 5 86" xfId="7918" xr:uid="{00000000-0005-0000-0000-00008C300000}"/>
    <cellStyle name="Normal 5 86 2" xfId="7919" xr:uid="{00000000-0005-0000-0000-00008D300000}"/>
    <cellStyle name="Normal 5 86 2 2" xfId="7920" xr:uid="{00000000-0005-0000-0000-00008E300000}"/>
    <cellStyle name="Normal 5 86 2 3" xfId="15791" xr:uid="{00000000-0005-0000-0000-00008F300000}"/>
    <cellStyle name="Normal 5 86 3" xfId="7921" xr:uid="{00000000-0005-0000-0000-000090300000}"/>
    <cellStyle name="Normal 5 86 4" xfId="15792" xr:uid="{00000000-0005-0000-0000-000091300000}"/>
    <cellStyle name="Normal 5 87" xfId="7922" xr:uid="{00000000-0005-0000-0000-000092300000}"/>
    <cellStyle name="Normal 5 87 2" xfId="7923" xr:uid="{00000000-0005-0000-0000-000093300000}"/>
    <cellStyle name="Normal 5 87 2 2" xfId="7924" xr:uid="{00000000-0005-0000-0000-000094300000}"/>
    <cellStyle name="Normal 5 87 2 3" xfId="15793" xr:uid="{00000000-0005-0000-0000-000095300000}"/>
    <cellStyle name="Normal 5 87 3" xfId="7925" xr:uid="{00000000-0005-0000-0000-000096300000}"/>
    <cellStyle name="Normal 5 87 4" xfId="15794" xr:uid="{00000000-0005-0000-0000-000097300000}"/>
    <cellStyle name="Normal 5 88" xfId="7926" xr:uid="{00000000-0005-0000-0000-000098300000}"/>
    <cellStyle name="Normal 5 88 2" xfId="7927" xr:uid="{00000000-0005-0000-0000-000099300000}"/>
    <cellStyle name="Normal 5 88 2 2" xfId="7928" xr:uid="{00000000-0005-0000-0000-00009A300000}"/>
    <cellStyle name="Normal 5 88 2 3" xfId="15795" xr:uid="{00000000-0005-0000-0000-00009B300000}"/>
    <cellStyle name="Normal 5 88 3" xfId="7929" xr:uid="{00000000-0005-0000-0000-00009C300000}"/>
    <cellStyle name="Normal 5 88 4" xfId="15796" xr:uid="{00000000-0005-0000-0000-00009D300000}"/>
    <cellStyle name="Normal 5 89" xfId="7930" xr:uid="{00000000-0005-0000-0000-00009E300000}"/>
    <cellStyle name="Normal 5 89 2" xfId="7931" xr:uid="{00000000-0005-0000-0000-00009F300000}"/>
    <cellStyle name="Normal 5 89 2 2" xfId="7932" xr:uid="{00000000-0005-0000-0000-0000A0300000}"/>
    <cellStyle name="Normal 5 89 2 3" xfId="15797" xr:uid="{00000000-0005-0000-0000-0000A1300000}"/>
    <cellStyle name="Normal 5 89 3" xfId="7933" xr:uid="{00000000-0005-0000-0000-0000A2300000}"/>
    <cellStyle name="Normal 5 89 4" xfId="15798" xr:uid="{00000000-0005-0000-0000-0000A3300000}"/>
    <cellStyle name="Normal 5 9" xfId="7934" xr:uid="{00000000-0005-0000-0000-0000A4300000}"/>
    <cellStyle name="Normal 5 9 2" xfId="7935" xr:uid="{00000000-0005-0000-0000-0000A5300000}"/>
    <cellStyle name="Normal 5 9 2 2" xfId="7936" xr:uid="{00000000-0005-0000-0000-0000A6300000}"/>
    <cellStyle name="Normal 5 9 2 3" xfId="15799" xr:uid="{00000000-0005-0000-0000-0000A7300000}"/>
    <cellStyle name="Normal 5 9 3" xfId="7937" xr:uid="{00000000-0005-0000-0000-0000A8300000}"/>
    <cellStyle name="Normal 5 9 3 2" xfId="7938" xr:uid="{00000000-0005-0000-0000-0000A9300000}"/>
    <cellStyle name="Normal 5 9 3 3" xfId="15800" xr:uid="{00000000-0005-0000-0000-0000AA300000}"/>
    <cellStyle name="Normal 5 9 4" xfId="7939" xr:uid="{00000000-0005-0000-0000-0000AB300000}"/>
    <cellStyle name="Normal 5 9 5" xfId="15801" xr:uid="{00000000-0005-0000-0000-0000AC300000}"/>
    <cellStyle name="Normal 5 90" xfId="7940" xr:uid="{00000000-0005-0000-0000-0000AD300000}"/>
    <cellStyle name="Normal 5 90 2" xfId="7941" xr:uid="{00000000-0005-0000-0000-0000AE300000}"/>
    <cellStyle name="Normal 5 90 2 2" xfId="7942" xr:uid="{00000000-0005-0000-0000-0000AF300000}"/>
    <cellStyle name="Normal 5 90 2 3" xfId="15802" xr:uid="{00000000-0005-0000-0000-0000B0300000}"/>
    <cellStyle name="Normal 5 90 3" xfId="7943" xr:uid="{00000000-0005-0000-0000-0000B1300000}"/>
    <cellStyle name="Normal 5 90 4" xfId="15803" xr:uid="{00000000-0005-0000-0000-0000B2300000}"/>
    <cellStyle name="Normal 5 91" xfId="7944" xr:uid="{00000000-0005-0000-0000-0000B3300000}"/>
    <cellStyle name="Normal 5 91 2" xfId="7945" xr:uid="{00000000-0005-0000-0000-0000B4300000}"/>
    <cellStyle name="Normal 5 91 2 2" xfId="7946" xr:uid="{00000000-0005-0000-0000-0000B5300000}"/>
    <cellStyle name="Normal 5 91 2 3" xfId="15804" xr:uid="{00000000-0005-0000-0000-0000B6300000}"/>
    <cellStyle name="Normal 5 91 3" xfId="7947" xr:uid="{00000000-0005-0000-0000-0000B7300000}"/>
    <cellStyle name="Normal 5 91 4" xfId="15805" xr:uid="{00000000-0005-0000-0000-0000B8300000}"/>
    <cellStyle name="Normal 5 92" xfId="7948" xr:uid="{00000000-0005-0000-0000-0000B9300000}"/>
    <cellStyle name="Normal 5 92 2" xfId="7949" xr:uid="{00000000-0005-0000-0000-0000BA300000}"/>
    <cellStyle name="Normal 5 92 2 2" xfId="7950" xr:uid="{00000000-0005-0000-0000-0000BB300000}"/>
    <cellStyle name="Normal 5 92 2 3" xfId="15806" xr:uid="{00000000-0005-0000-0000-0000BC300000}"/>
    <cellStyle name="Normal 5 92 3" xfId="7951" xr:uid="{00000000-0005-0000-0000-0000BD300000}"/>
    <cellStyle name="Normal 5 92 4" xfId="15807" xr:uid="{00000000-0005-0000-0000-0000BE300000}"/>
    <cellStyle name="Normal 5 93" xfId="7952" xr:uid="{00000000-0005-0000-0000-0000BF300000}"/>
    <cellStyle name="Normal 5 93 2" xfId="7953" xr:uid="{00000000-0005-0000-0000-0000C0300000}"/>
    <cellStyle name="Normal 5 93 2 2" xfId="7954" xr:uid="{00000000-0005-0000-0000-0000C1300000}"/>
    <cellStyle name="Normal 5 93 2 3" xfId="15808" xr:uid="{00000000-0005-0000-0000-0000C2300000}"/>
    <cellStyle name="Normal 5 93 3" xfId="7955" xr:uid="{00000000-0005-0000-0000-0000C3300000}"/>
    <cellStyle name="Normal 5 93 4" xfId="15809" xr:uid="{00000000-0005-0000-0000-0000C4300000}"/>
    <cellStyle name="Normal 5 94" xfId="7956" xr:uid="{00000000-0005-0000-0000-0000C5300000}"/>
    <cellStyle name="Normal 5 94 2" xfId="7957" xr:uid="{00000000-0005-0000-0000-0000C6300000}"/>
    <cellStyle name="Normal 5 95" xfId="7958" xr:uid="{00000000-0005-0000-0000-0000C7300000}"/>
    <cellStyle name="Normal 5 95 2" xfId="7959" xr:uid="{00000000-0005-0000-0000-0000C8300000}"/>
    <cellStyle name="Normal 5 95 2 2" xfId="7960" xr:uid="{00000000-0005-0000-0000-0000C9300000}"/>
    <cellStyle name="Normal 5 95 2 3" xfId="15810" xr:uid="{00000000-0005-0000-0000-0000CA300000}"/>
    <cellStyle name="Normal 5 95 3" xfId="7961" xr:uid="{00000000-0005-0000-0000-0000CB300000}"/>
    <cellStyle name="Normal 5 95 4" xfId="15811" xr:uid="{00000000-0005-0000-0000-0000CC300000}"/>
    <cellStyle name="Normal 5 96" xfId="7962" xr:uid="{00000000-0005-0000-0000-0000CD300000}"/>
    <cellStyle name="Normal 5 96 2" xfId="7963" xr:uid="{00000000-0005-0000-0000-0000CE300000}"/>
    <cellStyle name="Normal 5 96 2 2" xfId="7964" xr:uid="{00000000-0005-0000-0000-0000CF300000}"/>
    <cellStyle name="Normal 5 96 2 3" xfId="15812" xr:uid="{00000000-0005-0000-0000-0000D0300000}"/>
    <cellStyle name="Normal 5 96 3" xfId="7965" xr:uid="{00000000-0005-0000-0000-0000D1300000}"/>
    <cellStyle name="Normal 5 96 4" xfId="15813" xr:uid="{00000000-0005-0000-0000-0000D2300000}"/>
    <cellStyle name="Normal 5 97" xfId="7966" xr:uid="{00000000-0005-0000-0000-0000D3300000}"/>
    <cellStyle name="Normal 5 97 2" xfId="7967" xr:uid="{00000000-0005-0000-0000-0000D4300000}"/>
    <cellStyle name="Normal 5 97 2 2" xfId="7968" xr:uid="{00000000-0005-0000-0000-0000D5300000}"/>
    <cellStyle name="Normal 5 97 2 3" xfId="15814" xr:uid="{00000000-0005-0000-0000-0000D6300000}"/>
    <cellStyle name="Normal 5 97 3" xfId="7969" xr:uid="{00000000-0005-0000-0000-0000D7300000}"/>
    <cellStyle name="Normal 5 97 4" xfId="15815" xr:uid="{00000000-0005-0000-0000-0000D8300000}"/>
    <cellStyle name="Normal 5 98" xfId="7970" xr:uid="{00000000-0005-0000-0000-0000D9300000}"/>
    <cellStyle name="Normal 5 98 2" xfId="7971" xr:uid="{00000000-0005-0000-0000-0000DA300000}"/>
    <cellStyle name="Normal 5 98 2 2" xfId="7972" xr:uid="{00000000-0005-0000-0000-0000DB300000}"/>
    <cellStyle name="Normal 5 98 2 3" xfId="15816" xr:uid="{00000000-0005-0000-0000-0000DC300000}"/>
    <cellStyle name="Normal 5 98 3" xfId="7973" xr:uid="{00000000-0005-0000-0000-0000DD300000}"/>
    <cellStyle name="Normal 5 98 4" xfId="15817" xr:uid="{00000000-0005-0000-0000-0000DE300000}"/>
    <cellStyle name="Normal 5 99" xfId="7974" xr:uid="{00000000-0005-0000-0000-0000DF300000}"/>
    <cellStyle name="Normal 5 99 2" xfId="15818" xr:uid="{00000000-0005-0000-0000-0000E0300000}"/>
    <cellStyle name="Normal 5_Atmos Rebuttal Analyses" xfId="11332" xr:uid="{00000000-0005-0000-0000-0000E1300000}"/>
    <cellStyle name="Normal 50" xfId="7975" xr:uid="{00000000-0005-0000-0000-0000E2300000}"/>
    <cellStyle name="Normal 50 2" xfId="7976" xr:uid="{00000000-0005-0000-0000-0000E3300000}"/>
    <cellStyle name="Normal 50 2 2" xfId="15819" xr:uid="{00000000-0005-0000-0000-0000E4300000}"/>
    <cellStyle name="Normal 50 3" xfId="7977" xr:uid="{00000000-0005-0000-0000-0000E5300000}"/>
    <cellStyle name="Normal 50 3 2" xfId="15820" xr:uid="{00000000-0005-0000-0000-0000E6300000}"/>
    <cellStyle name="Normal 50 4" xfId="7978" xr:uid="{00000000-0005-0000-0000-0000E7300000}"/>
    <cellStyle name="Normal 50 4 2" xfId="15821" xr:uid="{00000000-0005-0000-0000-0000E8300000}"/>
    <cellStyle name="Normal 50 5" xfId="7979" xr:uid="{00000000-0005-0000-0000-0000E9300000}"/>
    <cellStyle name="Normal 50 5 2" xfId="15822" xr:uid="{00000000-0005-0000-0000-0000EA300000}"/>
    <cellStyle name="Normal 50 6" xfId="7980" xr:uid="{00000000-0005-0000-0000-0000EB300000}"/>
    <cellStyle name="Normal 50 6 2" xfId="15823" xr:uid="{00000000-0005-0000-0000-0000EC300000}"/>
    <cellStyle name="Normal 50 7" xfId="7981" xr:uid="{00000000-0005-0000-0000-0000ED300000}"/>
    <cellStyle name="Normal 50 7 2" xfId="15824" xr:uid="{00000000-0005-0000-0000-0000EE300000}"/>
    <cellStyle name="Normal 51" xfId="7982" xr:uid="{00000000-0005-0000-0000-0000EF300000}"/>
    <cellStyle name="Normal 51 2" xfId="7983" xr:uid="{00000000-0005-0000-0000-0000F0300000}"/>
    <cellStyle name="Normal 51 2 2" xfId="15825" xr:uid="{00000000-0005-0000-0000-0000F1300000}"/>
    <cellStyle name="Normal 51 3" xfId="7984" xr:uid="{00000000-0005-0000-0000-0000F2300000}"/>
    <cellStyle name="Normal 51 3 2" xfId="15826" xr:uid="{00000000-0005-0000-0000-0000F3300000}"/>
    <cellStyle name="Normal 51 4" xfId="7985" xr:uid="{00000000-0005-0000-0000-0000F4300000}"/>
    <cellStyle name="Normal 51 4 2" xfId="15827" xr:uid="{00000000-0005-0000-0000-0000F5300000}"/>
    <cellStyle name="Normal 51 5" xfId="7986" xr:uid="{00000000-0005-0000-0000-0000F6300000}"/>
    <cellStyle name="Normal 51 5 2" xfId="15828" xr:uid="{00000000-0005-0000-0000-0000F7300000}"/>
    <cellStyle name="Normal 51 6" xfId="7987" xr:uid="{00000000-0005-0000-0000-0000F8300000}"/>
    <cellStyle name="Normal 51 6 2" xfId="15829" xr:uid="{00000000-0005-0000-0000-0000F9300000}"/>
    <cellStyle name="Normal 51 7" xfId="7988" xr:uid="{00000000-0005-0000-0000-0000FA300000}"/>
    <cellStyle name="Normal 51 7 2" xfId="15830" xr:uid="{00000000-0005-0000-0000-0000FB300000}"/>
    <cellStyle name="Normal 52" xfId="7989" xr:uid="{00000000-0005-0000-0000-0000FC300000}"/>
    <cellStyle name="Normal 52 2" xfId="7990" xr:uid="{00000000-0005-0000-0000-0000FD300000}"/>
    <cellStyle name="Normal 52 2 2" xfId="15831" xr:uid="{00000000-0005-0000-0000-0000FE300000}"/>
    <cellStyle name="Normal 52 3" xfId="7991" xr:uid="{00000000-0005-0000-0000-0000FF300000}"/>
    <cellStyle name="Normal 52 3 2" xfId="15832" xr:uid="{00000000-0005-0000-0000-000000310000}"/>
    <cellStyle name="Normal 52 4" xfId="7992" xr:uid="{00000000-0005-0000-0000-000001310000}"/>
    <cellStyle name="Normal 52 4 2" xfId="15833" xr:uid="{00000000-0005-0000-0000-000002310000}"/>
    <cellStyle name="Normal 52 5" xfId="7993" xr:uid="{00000000-0005-0000-0000-000003310000}"/>
    <cellStyle name="Normal 52 5 2" xfId="15834" xr:uid="{00000000-0005-0000-0000-000004310000}"/>
    <cellStyle name="Normal 52 6" xfId="7994" xr:uid="{00000000-0005-0000-0000-000005310000}"/>
    <cellStyle name="Normal 52 6 2" xfId="15835" xr:uid="{00000000-0005-0000-0000-000006310000}"/>
    <cellStyle name="Normal 52 7" xfId="7995" xr:uid="{00000000-0005-0000-0000-000007310000}"/>
    <cellStyle name="Normal 52 7 2" xfId="15836" xr:uid="{00000000-0005-0000-0000-000008310000}"/>
    <cellStyle name="Normal 53" xfId="7996" xr:uid="{00000000-0005-0000-0000-000009310000}"/>
    <cellStyle name="Normal 53 2" xfId="7997" xr:uid="{00000000-0005-0000-0000-00000A310000}"/>
    <cellStyle name="Normal 53 2 2" xfId="15837" xr:uid="{00000000-0005-0000-0000-00000B310000}"/>
    <cellStyle name="Normal 53 3" xfId="7998" xr:uid="{00000000-0005-0000-0000-00000C310000}"/>
    <cellStyle name="Normal 53 3 2" xfId="15838" xr:uid="{00000000-0005-0000-0000-00000D310000}"/>
    <cellStyle name="Normal 53 4" xfId="7999" xr:uid="{00000000-0005-0000-0000-00000E310000}"/>
    <cellStyle name="Normal 53 4 2" xfId="15839" xr:uid="{00000000-0005-0000-0000-00000F310000}"/>
    <cellStyle name="Normal 53 5" xfId="8000" xr:uid="{00000000-0005-0000-0000-000010310000}"/>
    <cellStyle name="Normal 53 5 2" xfId="15840" xr:uid="{00000000-0005-0000-0000-000011310000}"/>
    <cellStyle name="Normal 53 6" xfId="8001" xr:uid="{00000000-0005-0000-0000-000012310000}"/>
    <cellStyle name="Normal 53 6 2" xfId="15841" xr:uid="{00000000-0005-0000-0000-000013310000}"/>
    <cellStyle name="Normal 53 7" xfId="8002" xr:uid="{00000000-0005-0000-0000-000014310000}"/>
    <cellStyle name="Normal 53 7 2" xfId="15842" xr:uid="{00000000-0005-0000-0000-000015310000}"/>
    <cellStyle name="Normal 54" xfId="8003" xr:uid="{00000000-0005-0000-0000-000016310000}"/>
    <cellStyle name="Normal 54 2" xfId="8004" xr:uid="{00000000-0005-0000-0000-000017310000}"/>
    <cellStyle name="Normal 54 2 2" xfId="15843" xr:uid="{00000000-0005-0000-0000-000018310000}"/>
    <cellStyle name="Normal 54 3" xfId="8005" xr:uid="{00000000-0005-0000-0000-000019310000}"/>
    <cellStyle name="Normal 54 3 2" xfId="15844" xr:uid="{00000000-0005-0000-0000-00001A310000}"/>
    <cellStyle name="Normal 54 4" xfId="8006" xr:uid="{00000000-0005-0000-0000-00001B310000}"/>
    <cellStyle name="Normal 54 4 2" xfId="15845" xr:uid="{00000000-0005-0000-0000-00001C310000}"/>
    <cellStyle name="Normal 54 5" xfId="8007" xr:uid="{00000000-0005-0000-0000-00001D310000}"/>
    <cellStyle name="Normal 54 5 2" xfId="15846" xr:uid="{00000000-0005-0000-0000-00001E310000}"/>
    <cellStyle name="Normal 54 6" xfId="8008" xr:uid="{00000000-0005-0000-0000-00001F310000}"/>
    <cellStyle name="Normal 54 6 2" xfId="15847" xr:uid="{00000000-0005-0000-0000-000020310000}"/>
    <cellStyle name="Normal 54 7" xfId="8009" xr:uid="{00000000-0005-0000-0000-000021310000}"/>
    <cellStyle name="Normal 54 7 2" xfId="15848" xr:uid="{00000000-0005-0000-0000-000022310000}"/>
    <cellStyle name="Normal 55" xfId="8010" xr:uid="{00000000-0005-0000-0000-000023310000}"/>
    <cellStyle name="Normal 55 2" xfId="8011" xr:uid="{00000000-0005-0000-0000-000024310000}"/>
    <cellStyle name="Normal 55 2 2" xfId="15849" xr:uid="{00000000-0005-0000-0000-000025310000}"/>
    <cellStyle name="Normal 55 3" xfId="8012" xr:uid="{00000000-0005-0000-0000-000026310000}"/>
    <cellStyle name="Normal 55 3 2" xfId="15850" xr:uid="{00000000-0005-0000-0000-000027310000}"/>
    <cellStyle name="Normal 55 4" xfId="8013" xr:uid="{00000000-0005-0000-0000-000028310000}"/>
    <cellStyle name="Normal 55 4 2" xfId="15851" xr:uid="{00000000-0005-0000-0000-000029310000}"/>
    <cellStyle name="Normal 55 5" xfId="8014" xr:uid="{00000000-0005-0000-0000-00002A310000}"/>
    <cellStyle name="Normal 55 5 2" xfId="15852" xr:uid="{00000000-0005-0000-0000-00002B310000}"/>
    <cellStyle name="Normal 55 6" xfId="8015" xr:uid="{00000000-0005-0000-0000-00002C310000}"/>
    <cellStyle name="Normal 55 6 2" xfId="15853" xr:uid="{00000000-0005-0000-0000-00002D310000}"/>
    <cellStyle name="Normal 55 7" xfId="8016" xr:uid="{00000000-0005-0000-0000-00002E310000}"/>
    <cellStyle name="Normal 55 7 2" xfId="15854" xr:uid="{00000000-0005-0000-0000-00002F310000}"/>
    <cellStyle name="Normal 56" xfId="8017" xr:uid="{00000000-0005-0000-0000-000030310000}"/>
    <cellStyle name="Normal 56 2" xfId="8018" xr:uid="{00000000-0005-0000-0000-000031310000}"/>
    <cellStyle name="Normal 56 2 2" xfId="15855" xr:uid="{00000000-0005-0000-0000-000032310000}"/>
    <cellStyle name="Normal 56 3" xfId="8019" xr:uid="{00000000-0005-0000-0000-000033310000}"/>
    <cellStyle name="Normal 56 3 2" xfId="15856" xr:uid="{00000000-0005-0000-0000-000034310000}"/>
    <cellStyle name="Normal 56 4" xfId="8020" xr:uid="{00000000-0005-0000-0000-000035310000}"/>
    <cellStyle name="Normal 56 4 2" xfId="15857" xr:uid="{00000000-0005-0000-0000-000036310000}"/>
    <cellStyle name="Normal 56 5" xfId="8021" xr:uid="{00000000-0005-0000-0000-000037310000}"/>
    <cellStyle name="Normal 56 5 2" xfId="15858" xr:uid="{00000000-0005-0000-0000-000038310000}"/>
    <cellStyle name="Normal 56 6" xfId="8022" xr:uid="{00000000-0005-0000-0000-000039310000}"/>
    <cellStyle name="Normal 56 6 2" xfId="15859" xr:uid="{00000000-0005-0000-0000-00003A310000}"/>
    <cellStyle name="Normal 56 7" xfId="8023" xr:uid="{00000000-0005-0000-0000-00003B310000}"/>
    <cellStyle name="Normal 56 7 2" xfId="15860" xr:uid="{00000000-0005-0000-0000-00003C310000}"/>
    <cellStyle name="Normal 57" xfId="8024" xr:uid="{00000000-0005-0000-0000-00003D310000}"/>
    <cellStyle name="Normal 57 2" xfId="8025" xr:uid="{00000000-0005-0000-0000-00003E310000}"/>
    <cellStyle name="Normal 57 2 2" xfId="15861" xr:uid="{00000000-0005-0000-0000-00003F310000}"/>
    <cellStyle name="Normal 57 3" xfId="8026" xr:uid="{00000000-0005-0000-0000-000040310000}"/>
    <cellStyle name="Normal 57 3 2" xfId="15862" xr:uid="{00000000-0005-0000-0000-000041310000}"/>
    <cellStyle name="Normal 57 4" xfId="8027" xr:uid="{00000000-0005-0000-0000-000042310000}"/>
    <cellStyle name="Normal 57 4 2" xfId="15863" xr:uid="{00000000-0005-0000-0000-000043310000}"/>
    <cellStyle name="Normal 57 5" xfId="8028" xr:uid="{00000000-0005-0000-0000-000044310000}"/>
    <cellStyle name="Normal 57 5 2" xfId="15864" xr:uid="{00000000-0005-0000-0000-000045310000}"/>
    <cellStyle name="Normal 57 6" xfId="8029" xr:uid="{00000000-0005-0000-0000-000046310000}"/>
    <cellStyle name="Normal 57 6 2" xfId="15865" xr:uid="{00000000-0005-0000-0000-000047310000}"/>
    <cellStyle name="Normal 57 7" xfId="8030" xr:uid="{00000000-0005-0000-0000-000048310000}"/>
    <cellStyle name="Normal 57 7 2" xfId="15866" xr:uid="{00000000-0005-0000-0000-000049310000}"/>
    <cellStyle name="Normal 58" xfId="8031" xr:uid="{00000000-0005-0000-0000-00004A310000}"/>
    <cellStyle name="Normal 58 2" xfId="8032" xr:uid="{00000000-0005-0000-0000-00004B310000}"/>
    <cellStyle name="Normal 58 2 2" xfId="15867" xr:uid="{00000000-0005-0000-0000-00004C310000}"/>
    <cellStyle name="Normal 58 3" xfId="8033" xr:uid="{00000000-0005-0000-0000-00004D310000}"/>
    <cellStyle name="Normal 58 3 2" xfId="15868" xr:uid="{00000000-0005-0000-0000-00004E310000}"/>
    <cellStyle name="Normal 58 4" xfId="8034" xr:uid="{00000000-0005-0000-0000-00004F310000}"/>
    <cellStyle name="Normal 58 4 2" xfId="15869" xr:uid="{00000000-0005-0000-0000-000050310000}"/>
    <cellStyle name="Normal 58 5" xfId="8035" xr:uid="{00000000-0005-0000-0000-000051310000}"/>
    <cellStyle name="Normal 58 5 2" xfId="15870" xr:uid="{00000000-0005-0000-0000-000052310000}"/>
    <cellStyle name="Normal 58 6" xfId="8036" xr:uid="{00000000-0005-0000-0000-000053310000}"/>
    <cellStyle name="Normal 58 6 2" xfId="15871" xr:uid="{00000000-0005-0000-0000-000054310000}"/>
    <cellStyle name="Normal 58 7" xfId="8037" xr:uid="{00000000-0005-0000-0000-000055310000}"/>
    <cellStyle name="Normal 58 7 2" xfId="15872" xr:uid="{00000000-0005-0000-0000-000056310000}"/>
    <cellStyle name="Normal 59" xfId="8038" xr:uid="{00000000-0005-0000-0000-000057310000}"/>
    <cellStyle name="Normal 59 2" xfId="8039" xr:uid="{00000000-0005-0000-0000-000058310000}"/>
    <cellStyle name="Normal 59 2 2" xfId="15873" xr:uid="{00000000-0005-0000-0000-000059310000}"/>
    <cellStyle name="Normal 59 3" xfId="8040" xr:uid="{00000000-0005-0000-0000-00005A310000}"/>
    <cellStyle name="Normal 59 3 2" xfId="15874" xr:uid="{00000000-0005-0000-0000-00005B310000}"/>
    <cellStyle name="Normal 59 4" xfId="8041" xr:uid="{00000000-0005-0000-0000-00005C310000}"/>
    <cellStyle name="Normal 59 4 2" xfId="15875" xr:uid="{00000000-0005-0000-0000-00005D310000}"/>
    <cellStyle name="Normal 59 5" xfId="8042" xr:uid="{00000000-0005-0000-0000-00005E310000}"/>
    <cellStyle name="Normal 59 5 2" xfId="15876" xr:uid="{00000000-0005-0000-0000-00005F310000}"/>
    <cellStyle name="Normal 59 6" xfId="8043" xr:uid="{00000000-0005-0000-0000-000060310000}"/>
    <cellStyle name="Normal 59 6 2" xfId="15877" xr:uid="{00000000-0005-0000-0000-000061310000}"/>
    <cellStyle name="Normal 59 7" xfId="8044" xr:uid="{00000000-0005-0000-0000-000062310000}"/>
    <cellStyle name="Normal 59 7 2" xfId="15878" xr:uid="{00000000-0005-0000-0000-000063310000}"/>
    <cellStyle name="Normal 6" xfId="56" xr:uid="{00000000-0005-0000-0000-000064310000}"/>
    <cellStyle name="Normal 6 10" xfId="8045" xr:uid="{00000000-0005-0000-0000-000065310000}"/>
    <cellStyle name="Normal 6 10 2" xfId="8046" xr:uid="{00000000-0005-0000-0000-000066310000}"/>
    <cellStyle name="Normal 6 11" xfId="8047" xr:uid="{00000000-0005-0000-0000-000067310000}"/>
    <cellStyle name="Normal 6 11 2" xfId="8048" xr:uid="{00000000-0005-0000-0000-000068310000}"/>
    <cellStyle name="Normal 6 12" xfId="8049" xr:uid="{00000000-0005-0000-0000-000069310000}"/>
    <cellStyle name="Normal 6 12 2" xfId="8050" xr:uid="{00000000-0005-0000-0000-00006A310000}"/>
    <cellStyle name="Normal 6 12 3" xfId="15879" xr:uid="{00000000-0005-0000-0000-00006B310000}"/>
    <cellStyle name="Normal 6 13" xfId="8051" xr:uid="{00000000-0005-0000-0000-00006C310000}"/>
    <cellStyle name="Normal 6 13 2" xfId="8052" xr:uid="{00000000-0005-0000-0000-00006D310000}"/>
    <cellStyle name="Normal 6 13 3" xfId="15880" xr:uid="{00000000-0005-0000-0000-00006E310000}"/>
    <cellStyle name="Normal 6 2" xfId="8053" xr:uid="{00000000-0005-0000-0000-00006F310000}"/>
    <cellStyle name="Normal 6 2 10" xfId="8054" xr:uid="{00000000-0005-0000-0000-000070310000}"/>
    <cellStyle name="Normal 6 2 10 2" xfId="8055" xr:uid="{00000000-0005-0000-0000-000071310000}"/>
    <cellStyle name="Normal 6 2 10 3" xfId="15881" xr:uid="{00000000-0005-0000-0000-000072310000}"/>
    <cellStyle name="Normal 6 2 11" xfId="15882" xr:uid="{00000000-0005-0000-0000-000073310000}"/>
    <cellStyle name="Normal 6 2 2" xfId="8056" xr:uid="{00000000-0005-0000-0000-000074310000}"/>
    <cellStyle name="Normal 6 2 2 10" xfId="8057" xr:uid="{00000000-0005-0000-0000-000075310000}"/>
    <cellStyle name="Normal 6 2 2 2" xfId="8058" xr:uid="{00000000-0005-0000-0000-000076310000}"/>
    <cellStyle name="Normal 6 2 2 2 2" xfId="8059" xr:uid="{00000000-0005-0000-0000-000077310000}"/>
    <cellStyle name="Normal 6 2 2 2 2 2" xfId="8060" xr:uid="{00000000-0005-0000-0000-000078310000}"/>
    <cellStyle name="Normal 6 2 2 2 2 2 2" xfId="8061" xr:uid="{00000000-0005-0000-0000-000079310000}"/>
    <cellStyle name="Normal 6 2 2 2 2 2 3" xfId="15883" xr:uid="{00000000-0005-0000-0000-00007A310000}"/>
    <cellStyle name="Normal 6 2 2 2 2 3" xfId="8062" xr:uid="{00000000-0005-0000-0000-00007B310000}"/>
    <cellStyle name="Normal 6 2 2 2 2 4" xfId="15884" xr:uid="{00000000-0005-0000-0000-00007C310000}"/>
    <cellStyle name="Normal 6 2 2 2 3" xfId="8063" xr:uid="{00000000-0005-0000-0000-00007D310000}"/>
    <cellStyle name="Normal 6 2 2 2 3 2" xfId="8064" xr:uid="{00000000-0005-0000-0000-00007E310000}"/>
    <cellStyle name="Normal 6 2 2 2 3 3" xfId="15885" xr:uid="{00000000-0005-0000-0000-00007F310000}"/>
    <cellStyle name="Normal 6 2 2 2 4" xfId="8065" xr:uid="{00000000-0005-0000-0000-000080310000}"/>
    <cellStyle name="Normal 6 2 2 2 5" xfId="15886" xr:uid="{00000000-0005-0000-0000-000081310000}"/>
    <cellStyle name="Normal 6 2 2 3" xfId="8066" xr:uid="{00000000-0005-0000-0000-000082310000}"/>
    <cellStyle name="Normal 6 2 2 3 2" xfId="8067" xr:uid="{00000000-0005-0000-0000-000083310000}"/>
    <cellStyle name="Normal 6 2 2 3 2 2" xfId="8068" xr:uid="{00000000-0005-0000-0000-000084310000}"/>
    <cellStyle name="Normal 6 2 2 3 2 3" xfId="15887" xr:uid="{00000000-0005-0000-0000-000085310000}"/>
    <cellStyle name="Normal 6 2 2 3 3" xfId="8069" xr:uid="{00000000-0005-0000-0000-000086310000}"/>
    <cellStyle name="Normal 6 2 2 3 4" xfId="15888" xr:uid="{00000000-0005-0000-0000-000087310000}"/>
    <cellStyle name="Normal 6 2 2 4" xfId="8070" xr:uid="{00000000-0005-0000-0000-000088310000}"/>
    <cellStyle name="Normal 6 2 2 4 2" xfId="8071" xr:uid="{00000000-0005-0000-0000-000089310000}"/>
    <cellStyle name="Normal 6 2 2 4 2 2" xfId="8072" xr:uid="{00000000-0005-0000-0000-00008A310000}"/>
    <cellStyle name="Normal 6 2 2 4 2 3" xfId="15889" xr:uid="{00000000-0005-0000-0000-00008B310000}"/>
    <cellStyle name="Normal 6 2 2 4 3" xfId="8073" xr:uid="{00000000-0005-0000-0000-00008C310000}"/>
    <cellStyle name="Normal 6 2 2 4 4" xfId="15890" xr:uid="{00000000-0005-0000-0000-00008D310000}"/>
    <cellStyle name="Normal 6 2 2 5" xfId="8074" xr:uid="{00000000-0005-0000-0000-00008E310000}"/>
    <cellStyle name="Normal 6 2 2 5 2" xfId="8075" xr:uid="{00000000-0005-0000-0000-00008F310000}"/>
    <cellStyle name="Normal 6 2 2 5 2 2" xfId="8076" xr:uid="{00000000-0005-0000-0000-000090310000}"/>
    <cellStyle name="Normal 6 2 2 5 2 3" xfId="15891" xr:uid="{00000000-0005-0000-0000-000091310000}"/>
    <cellStyle name="Normal 6 2 2 5 3" xfId="8077" xr:uid="{00000000-0005-0000-0000-000092310000}"/>
    <cellStyle name="Normal 6 2 2 5 4" xfId="15892" xr:uid="{00000000-0005-0000-0000-000093310000}"/>
    <cellStyle name="Normal 6 2 2 6" xfId="8078" xr:uid="{00000000-0005-0000-0000-000094310000}"/>
    <cellStyle name="Normal 6 2 2 6 2" xfId="8079" xr:uid="{00000000-0005-0000-0000-000095310000}"/>
    <cellStyle name="Normal 6 2 2 6 2 2" xfId="8080" xr:uid="{00000000-0005-0000-0000-000096310000}"/>
    <cellStyle name="Normal 6 2 2 6 2 3" xfId="15893" xr:uid="{00000000-0005-0000-0000-000097310000}"/>
    <cellStyle name="Normal 6 2 2 6 3" xfId="8081" xr:uid="{00000000-0005-0000-0000-000098310000}"/>
    <cellStyle name="Normal 6 2 2 6 4" xfId="15894" xr:uid="{00000000-0005-0000-0000-000099310000}"/>
    <cellStyle name="Normal 6 2 2 7" xfId="8082" xr:uid="{00000000-0005-0000-0000-00009A310000}"/>
    <cellStyle name="Normal 6 2 2 7 2" xfId="8083" xr:uid="{00000000-0005-0000-0000-00009B310000}"/>
    <cellStyle name="Normal 6 2 2 7 2 2" xfId="8084" xr:uid="{00000000-0005-0000-0000-00009C310000}"/>
    <cellStyle name="Normal 6 2 2 7 2 3" xfId="15895" xr:uid="{00000000-0005-0000-0000-00009D310000}"/>
    <cellStyle name="Normal 6 2 2 7 3" xfId="8085" xr:uid="{00000000-0005-0000-0000-00009E310000}"/>
    <cellStyle name="Normal 6 2 2 7 4" xfId="15896" xr:uid="{00000000-0005-0000-0000-00009F310000}"/>
    <cellStyle name="Normal 6 2 2 8" xfId="8086" xr:uid="{00000000-0005-0000-0000-0000A0310000}"/>
    <cellStyle name="Normal 6 2 2 8 2" xfId="8087" xr:uid="{00000000-0005-0000-0000-0000A1310000}"/>
    <cellStyle name="Normal 6 2 2 8 2 2" xfId="8088" xr:uid="{00000000-0005-0000-0000-0000A2310000}"/>
    <cellStyle name="Normal 6 2 2 8 2 3" xfId="15897" xr:uid="{00000000-0005-0000-0000-0000A3310000}"/>
    <cellStyle name="Normal 6 2 2 8 3" xfId="8089" xr:uid="{00000000-0005-0000-0000-0000A4310000}"/>
    <cellStyle name="Normal 6 2 2 8 4" xfId="15898" xr:uid="{00000000-0005-0000-0000-0000A5310000}"/>
    <cellStyle name="Normal 6 2 2 9" xfId="8090" xr:uid="{00000000-0005-0000-0000-0000A6310000}"/>
    <cellStyle name="Normal 6 2 2 9 2" xfId="8091" xr:uid="{00000000-0005-0000-0000-0000A7310000}"/>
    <cellStyle name="Normal 6 2 2 9 2 2" xfId="8092" xr:uid="{00000000-0005-0000-0000-0000A8310000}"/>
    <cellStyle name="Normal 6 2 2 9 2 3" xfId="15899" xr:uid="{00000000-0005-0000-0000-0000A9310000}"/>
    <cellStyle name="Normal 6 2 2 9 3" xfId="8093" xr:uid="{00000000-0005-0000-0000-0000AA310000}"/>
    <cellStyle name="Normal 6 2 2 9 4" xfId="15900" xr:uid="{00000000-0005-0000-0000-0000AB310000}"/>
    <cellStyle name="Normal 6 2 3" xfId="8094" xr:uid="{00000000-0005-0000-0000-0000AC310000}"/>
    <cellStyle name="Normal 6 2 3 2" xfId="8095" xr:uid="{00000000-0005-0000-0000-0000AD310000}"/>
    <cellStyle name="Normal 6 2 4" xfId="8096" xr:uid="{00000000-0005-0000-0000-0000AE310000}"/>
    <cellStyle name="Normal 6 2 4 2" xfId="8097" xr:uid="{00000000-0005-0000-0000-0000AF310000}"/>
    <cellStyle name="Normal 6 2 4 3" xfId="15901" xr:uid="{00000000-0005-0000-0000-0000B0310000}"/>
    <cellStyle name="Normal 6 2 5" xfId="8098" xr:uid="{00000000-0005-0000-0000-0000B1310000}"/>
    <cellStyle name="Normal 6 2 6" xfId="8099" xr:uid="{00000000-0005-0000-0000-0000B2310000}"/>
    <cellStyle name="Normal 6 2 7" xfId="8100" xr:uid="{00000000-0005-0000-0000-0000B3310000}"/>
    <cellStyle name="Normal 6 2 8" xfId="8101" xr:uid="{00000000-0005-0000-0000-0000B4310000}"/>
    <cellStyle name="Normal 6 2 9" xfId="8102" xr:uid="{00000000-0005-0000-0000-0000B5310000}"/>
    <cellStyle name="Normal 6 3" xfId="8103" xr:uid="{00000000-0005-0000-0000-0000B6310000}"/>
    <cellStyle name="Normal 6 3 2" xfId="8104" xr:uid="{00000000-0005-0000-0000-0000B7310000}"/>
    <cellStyle name="Normal 6 3 2 2" xfId="8105" xr:uid="{00000000-0005-0000-0000-0000B8310000}"/>
    <cellStyle name="Normal 6 3 2 2 2" xfId="8106" xr:uid="{00000000-0005-0000-0000-0000B9310000}"/>
    <cellStyle name="Normal 6 3 2 3" xfId="8107" xr:uid="{00000000-0005-0000-0000-0000BA310000}"/>
    <cellStyle name="Normal 6 3 2 4" xfId="15902" xr:uid="{00000000-0005-0000-0000-0000BB310000}"/>
    <cellStyle name="Normal 6 3 3" xfId="8108" xr:uid="{00000000-0005-0000-0000-0000BC310000}"/>
    <cellStyle name="Normal 6 3 3 2" xfId="8109" xr:uid="{00000000-0005-0000-0000-0000BD310000}"/>
    <cellStyle name="Normal 6 3 4" xfId="8110" xr:uid="{00000000-0005-0000-0000-0000BE310000}"/>
    <cellStyle name="Normal 6 4" xfId="8111" xr:uid="{00000000-0005-0000-0000-0000BF310000}"/>
    <cellStyle name="Normal 6 4 2" xfId="8112" xr:uid="{00000000-0005-0000-0000-0000C0310000}"/>
    <cellStyle name="Normal 6 5" xfId="8113" xr:uid="{00000000-0005-0000-0000-0000C1310000}"/>
    <cellStyle name="Normal 6 5 2" xfId="8114" xr:uid="{00000000-0005-0000-0000-0000C2310000}"/>
    <cellStyle name="Normal 6 6" xfId="8115" xr:uid="{00000000-0005-0000-0000-0000C3310000}"/>
    <cellStyle name="Normal 6 6 2" xfId="8116" xr:uid="{00000000-0005-0000-0000-0000C4310000}"/>
    <cellStyle name="Normal 6 7" xfId="8117" xr:uid="{00000000-0005-0000-0000-0000C5310000}"/>
    <cellStyle name="Normal 6 7 2" xfId="8118" xr:uid="{00000000-0005-0000-0000-0000C6310000}"/>
    <cellStyle name="Normal 6 8" xfId="8119" xr:uid="{00000000-0005-0000-0000-0000C7310000}"/>
    <cellStyle name="Normal 6 8 2" xfId="8120" xr:uid="{00000000-0005-0000-0000-0000C8310000}"/>
    <cellStyle name="Normal 6 9" xfId="8121" xr:uid="{00000000-0005-0000-0000-0000C9310000}"/>
    <cellStyle name="Normal 6 9 2" xfId="8122" xr:uid="{00000000-0005-0000-0000-0000CA310000}"/>
    <cellStyle name="Normal 6_Atmos Rebuttal Analyses" xfId="11333" xr:uid="{00000000-0005-0000-0000-0000CB310000}"/>
    <cellStyle name="Normal 60" xfId="8123" xr:uid="{00000000-0005-0000-0000-0000CC310000}"/>
    <cellStyle name="Normal 60 2" xfId="8124" xr:uid="{00000000-0005-0000-0000-0000CD310000}"/>
    <cellStyle name="Normal 60 2 2" xfId="15903" xr:uid="{00000000-0005-0000-0000-0000CE310000}"/>
    <cellStyle name="Normal 60 3" xfId="8125" xr:uid="{00000000-0005-0000-0000-0000CF310000}"/>
    <cellStyle name="Normal 60 3 2" xfId="15904" xr:uid="{00000000-0005-0000-0000-0000D0310000}"/>
    <cellStyle name="Normal 60 4" xfId="8126" xr:uid="{00000000-0005-0000-0000-0000D1310000}"/>
    <cellStyle name="Normal 60 4 2" xfId="15905" xr:uid="{00000000-0005-0000-0000-0000D2310000}"/>
    <cellStyle name="Normal 60 5" xfId="8127" xr:uid="{00000000-0005-0000-0000-0000D3310000}"/>
    <cellStyle name="Normal 60 5 2" xfId="15906" xr:uid="{00000000-0005-0000-0000-0000D4310000}"/>
    <cellStyle name="Normal 60 6" xfId="8128" xr:uid="{00000000-0005-0000-0000-0000D5310000}"/>
    <cellStyle name="Normal 60 6 2" xfId="15907" xr:uid="{00000000-0005-0000-0000-0000D6310000}"/>
    <cellStyle name="Normal 60 7" xfId="8129" xr:uid="{00000000-0005-0000-0000-0000D7310000}"/>
    <cellStyle name="Normal 60 7 2" xfId="15908" xr:uid="{00000000-0005-0000-0000-0000D8310000}"/>
    <cellStyle name="Normal 61" xfId="8130" xr:uid="{00000000-0005-0000-0000-0000D9310000}"/>
    <cellStyle name="Normal 61 2" xfId="8131" xr:uid="{00000000-0005-0000-0000-0000DA310000}"/>
    <cellStyle name="Normal 61 2 2" xfId="15909" xr:uid="{00000000-0005-0000-0000-0000DB310000}"/>
    <cellStyle name="Normal 61 3" xfId="8132" xr:uid="{00000000-0005-0000-0000-0000DC310000}"/>
    <cellStyle name="Normal 61 3 2" xfId="15910" xr:uid="{00000000-0005-0000-0000-0000DD310000}"/>
    <cellStyle name="Normal 61 4" xfId="8133" xr:uid="{00000000-0005-0000-0000-0000DE310000}"/>
    <cellStyle name="Normal 61 4 2" xfId="15911" xr:uid="{00000000-0005-0000-0000-0000DF310000}"/>
    <cellStyle name="Normal 61 5" xfId="8134" xr:uid="{00000000-0005-0000-0000-0000E0310000}"/>
    <cellStyle name="Normal 61 5 2" xfId="15912" xr:uid="{00000000-0005-0000-0000-0000E1310000}"/>
    <cellStyle name="Normal 61 6" xfId="8135" xr:uid="{00000000-0005-0000-0000-0000E2310000}"/>
    <cellStyle name="Normal 61 6 2" xfId="15913" xr:uid="{00000000-0005-0000-0000-0000E3310000}"/>
    <cellStyle name="Normal 61 7" xfId="8136" xr:uid="{00000000-0005-0000-0000-0000E4310000}"/>
    <cellStyle name="Normal 61 7 2" xfId="15914" xr:uid="{00000000-0005-0000-0000-0000E5310000}"/>
    <cellStyle name="Normal 62" xfId="8137" xr:uid="{00000000-0005-0000-0000-0000E6310000}"/>
    <cellStyle name="Normal 62 2" xfId="8138" xr:uid="{00000000-0005-0000-0000-0000E7310000}"/>
    <cellStyle name="Normal 62 2 2" xfId="15915" xr:uid="{00000000-0005-0000-0000-0000E8310000}"/>
    <cellStyle name="Normal 62 3" xfId="8139" xr:uid="{00000000-0005-0000-0000-0000E9310000}"/>
    <cellStyle name="Normal 62 3 2" xfId="15916" xr:uid="{00000000-0005-0000-0000-0000EA310000}"/>
    <cellStyle name="Normal 62 4" xfId="8140" xr:uid="{00000000-0005-0000-0000-0000EB310000}"/>
    <cellStyle name="Normal 62 4 2" xfId="15917" xr:uid="{00000000-0005-0000-0000-0000EC310000}"/>
    <cellStyle name="Normal 62 5" xfId="8141" xr:uid="{00000000-0005-0000-0000-0000ED310000}"/>
    <cellStyle name="Normal 62 5 2" xfId="15918" xr:uid="{00000000-0005-0000-0000-0000EE310000}"/>
    <cellStyle name="Normal 62 6" xfId="8142" xr:uid="{00000000-0005-0000-0000-0000EF310000}"/>
    <cellStyle name="Normal 62 6 2" xfId="15919" xr:uid="{00000000-0005-0000-0000-0000F0310000}"/>
    <cellStyle name="Normal 62 7" xfId="8143" xr:uid="{00000000-0005-0000-0000-0000F1310000}"/>
    <cellStyle name="Normal 62 7 2" xfId="15920" xr:uid="{00000000-0005-0000-0000-0000F2310000}"/>
    <cellStyle name="Normal 63" xfId="8144" xr:uid="{00000000-0005-0000-0000-0000F3310000}"/>
    <cellStyle name="Normal 63 2" xfId="8145" xr:uid="{00000000-0005-0000-0000-0000F4310000}"/>
    <cellStyle name="Normal 64" xfId="8146" xr:uid="{00000000-0005-0000-0000-0000F5310000}"/>
    <cellStyle name="Normal 64 2" xfId="8147" xr:uid="{00000000-0005-0000-0000-0000F6310000}"/>
    <cellStyle name="Normal 65" xfId="8148" xr:uid="{00000000-0005-0000-0000-0000F7310000}"/>
    <cellStyle name="Normal 65 2" xfId="8149" xr:uid="{00000000-0005-0000-0000-0000F8310000}"/>
    <cellStyle name="Normal 65 2 2" xfId="15921" xr:uid="{00000000-0005-0000-0000-0000F9310000}"/>
    <cellStyle name="Normal 65 3" xfId="8150" xr:uid="{00000000-0005-0000-0000-0000FA310000}"/>
    <cellStyle name="Normal 65 3 2" xfId="15922" xr:uid="{00000000-0005-0000-0000-0000FB310000}"/>
    <cellStyle name="Normal 65 4" xfId="8151" xr:uid="{00000000-0005-0000-0000-0000FC310000}"/>
    <cellStyle name="Normal 65 4 2" xfId="15923" xr:uid="{00000000-0005-0000-0000-0000FD310000}"/>
    <cellStyle name="Normal 66" xfId="8152" xr:uid="{00000000-0005-0000-0000-0000FE310000}"/>
    <cellStyle name="Normal 66 2" xfId="8153" xr:uid="{00000000-0005-0000-0000-0000FF310000}"/>
    <cellStyle name="Normal 66 2 2" xfId="8154" xr:uid="{00000000-0005-0000-0000-000000320000}"/>
    <cellStyle name="Normal 66 2 3" xfId="15924" xr:uid="{00000000-0005-0000-0000-000001320000}"/>
    <cellStyle name="Normal 66 3" xfId="8155" xr:uid="{00000000-0005-0000-0000-000002320000}"/>
    <cellStyle name="Normal 66 3 2" xfId="15925" xr:uid="{00000000-0005-0000-0000-000003320000}"/>
    <cellStyle name="Normal 66 4" xfId="8156" xr:uid="{00000000-0005-0000-0000-000004320000}"/>
    <cellStyle name="Normal 66 4 2" xfId="15926" xr:uid="{00000000-0005-0000-0000-000005320000}"/>
    <cellStyle name="Normal 67" xfId="8157" xr:uid="{00000000-0005-0000-0000-000006320000}"/>
    <cellStyle name="Normal 67 2" xfId="8158" xr:uid="{00000000-0005-0000-0000-000007320000}"/>
    <cellStyle name="Normal 67 2 2" xfId="8159" xr:uid="{00000000-0005-0000-0000-000008320000}"/>
    <cellStyle name="Normal 67 2 3" xfId="15927" xr:uid="{00000000-0005-0000-0000-000009320000}"/>
    <cellStyle name="Normal 67 3" xfId="8160" xr:uid="{00000000-0005-0000-0000-00000A320000}"/>
    <cellStyle name="Normal 67 3 2" xfId="15928" xr:uid="{00000000-0005-0000-0000-00000B320000}"/>
    <cellStyle name="Normal 67 4" xfId="8161" xr:uid="{00000000-0005-0000-0000-00000C320000}"/>
    <cellStyle name="Normal 67 4 2" xfId="15929" xr:uid="{00000000-0005-0000-0000-00000D320000}"/>
    <cellStyle name="Normal 68" xfId="8162" xr:uid="{00000000-0005-0000-0000-00000E320000}"/>
    <cellStyle name="Normal 68 2" xfId="8163" xr:uid="{00000000-0005-0000-0000-00000F320000}"/>
    <cellStyle name="Normal 68 2 2" xfId="15930" xr:uid="{00000000-0005-0000-0000-000010320000}"/>
    <cellStyle name="Normal 68 3" xfId="8164" xr:uid="{00000000-0005-0000-0000-000011320000}"/>
    <cellStyle name="Normal 68 3 2" xfId="15931" xr:uid="{00000000-0005-0000-0000-000012320000}"/>
    <cellStyle name="Normal 68 4" xfId="8165" xr:uid="{00000000-0005-0000-0000-000013320000}"/>
    <cellStyle name="Normal 68 4 2" xfId="15932" xr:uid="{00000000-0005-0000-0000-000014320000}"/>
    <cellStyle name="Normal 69" xfId="8166" xr:uid="{00000000-0005-0000-0000-000015320000}"/>
    <cellStyle name="Normal 69 2" xfId="8167" xr:uid="{00000000-0005-0000-0000-000016320000}"/>
    <cellStyle name="Normal 7" xfId="127" xr:uid="{00000000-0005-0000-0000-000017320000}"/>
    <cellStyle name="Normal 7 10" xfId="8168" xr:uid="{00000000-0005-0000-0000-000018320000}"/>
    <cellStyle name="Normal 7 10 2" xfId="15933" xr:uid="{00000000-0005-0000-0000-000019320000}"/>
    <cellStyle name="Normal 7 11" xfId="8169" xr:uid="{00000000-0005-0000-0000-00001A320000}"/>
    <cellStyle name="Normal 7 11 2" xfId="15934" xr:uid="{00000000-0005-0000-0000-00001B320000}"/>
    <cellStyle name="Normal 7 12" xfId="8170" xr:uid="{00000000-0005-0000-0000-00001C320000}"/>
    <cellStyle name="Normal 7 12 2" xfId="15935" xr:uid="{00000000-0005-0000-0000-00001D320000}"/>
    <cellStyle name="Normal 7 13" xfId="8171" xr:uid="{00000000-0005-0000-0000-00001E320000}"/>
    <cellStyle name="Normal 7 13 2" xfId="15936" xr:uid="{00000000-0005-0000-0000-00001F320000}"/>
    <cellStyle name="Normal 7 14" xfId="8172" xr:uid="{00000000-0005-0000-0000-000020320000}"/>
    <cellStyle name="Normal 7 14 2" xfId="15937" xr:uid="{00000000-0005-0000-0000-000021320000}"/>
    <cellStyle name="Normal 7 15" xfId="8173" xr:uid="{00000000-0005-0000-0000-000022320000}"/>
    <cellStyle name="Normal 7 15 2" xfId="15938" xr:uid="{00000000-0005-0000-0000-000023320000}"/>
    <cellStyle name="Normal 7 16" xfId="8174" xr:uid="{00000000-0005-0000-0000-000024320000}"/>
    <cellStyle name="Normal 7 16 2" xfId="15939" xr:uid="{00000000-0005-0000-0000-000025320000}"/>
    <cellStyle name="Normal 7 17" xfId="8175" xr:uid="{00000000-0005-0000-0000-000026320000}"/>
    <cellStyle name="Normal 7 17 2" xfId="15940" xr:uid="{00000000-0005-0000-0000-000027320000}"/>
    <cellStyle name="Normal 7 18" xfId="8176" xr:uid="{00000000-0005-0000-0000-000028320000}"/>
    <cellStyle name="Normal 7 18 2" xfId="15941" xr:uid="{00000000-0005-0000-0000-000029320000}"/>
    <cellStyle name="Normal 7 19" xfId="8177" xr:uid="{00000000-0005-0000-0000-00002A320000}"/>
    <cellStyle name="Normal 7 19 2" xfId="15942" xr:uid="{00000000-0005-0000-0000-00002B320000}"/>
    <cellStyle name="Normal 7 2" xfId="8178" xr:uid="{00000000-0005-0000-0000-00002C320000}"/>
    <cellStyle name="Normal 7 2 2" xfId="8179" xr:uid="{00000000-0005-0000-0000-00002D320000}"/>
    <cellStyle name="Normal 7 2 2 2" xfId="8180" xr:uid="{00000000-0005-0000-0000-00002E320000}"/>
    <cellStyle name="Normal 7 2 2 2 2" xfId="8181" xr:uid="{00000000-0005-0000-0000-00002F320000}"/>
    <cellStyle name="Normal 7 2 2 2 2 2" xfId="8182" xr:uid="{00000000-0005-0000-0000-000030320000}"/>
    <cellStyle name="Normal 7 2 2 2 3" xfId="8183" xr:uid="{00000000-0005-0000-0000-000031320000}"/>
    <cellStyle name="Normal 7 2 2 3" xfId="8184" xr:uid="{00000000-0005-0000-0000-000032320000}"/>
    <cellStyle name="Normal 7 2 2 3 2" xfId="8185" xr:uid="{00000000-0005-0000-0000-000033320000}"/>
    <cellStyle name="Normal 7 2 2 4" xfId="8186" xr:uid="{00000000-0005-0000-0000-000034320000}"/>
    <cellStyle name="Normal 7 2 2 4 2" xfId="8187" xr:uid="{00000000-0005-0000-0000-000035320000}"/>
    <cellStyle name="Normal 7 2 2 5" xfId="8188" xr:uid="{00000000-0005-0000-0000-000036320000}"/>
    <cellStyle name="Normal 7 2 2 5 2" xfId="8189" xr:uid="{00000000-0005-0000-0000-000037320000}"/>
    <cellStyle name="Normal 7 2 2 6" xfId="8190" xr:uid="{00000000-0005-0000-0000-000038320000}"/>
    <cellStyle name="Normal 7 2 3" xfId="8191" xr:uid="{00000000-0005-0000-0000-000039320000}"/>
    <cellStyle name="Normal 7 2 3 2" xfId="8192" xr:uid="{00000000-0005-0000-0000-00003A320000}"/>
    <cellStyle name="Normal 7 2 4" xfId="8193" xr:uid="{00000000-0005-0000-0000-00003B320000}"/>
    <cellStyle name="Normal 7 2 4 2" xfId="8194" xr:uid="{00000000-0005-0000-0000-00003C320000}"/>
    <cellStyle name="Normal 7 2 5" xfId="8195" xr:uid="{00000000-0005-0000-0000-00003D320000}"/>
    <cellStyle name="Normal 7 2 5 2" xfId="8196" xr:uid="{00000000-0005-0000-0000-00003E320000}"/>
    <cellStyle name="Normal 7 2 6" xfId="8197" xr:uid="{00000000-0005-0000-0000-00003F320000}"/>
    <cellStyle name="Normal 7 2 6 2" xfId="8198" xr:uid="{00000000-0005-0000-0000-000040320000}"/>
    <cellStyle name="Normal 7 2 7" xfId="8199" xr:uid="{00000000-0005-0000-0000-000041320000}"/>
    <cellStyle name="Normal 7 2 7 2" xfId="8200" xr:uid="{00000000-0005-0000-0000-000042320000}"/>
    <cellStyle name="Normal 7 2 8" xfId="8201" xr:uid="{00000000-0005-0000-0000-000043320000}"/>
    <cellStyle name="Normal 7 2 9" xfId="8202" xr:uid="{00000000-0005-0000-0000-000044320000}"/>
    <cellStyle name="Normal 7 20" xfId="8203" xr:uid="{00000000-0005-0000-0000-000045320000}"/>
    <cellStyle name="Normal 7 20 2" xfId="15943" xr:uid="{00000000-0005-0000-0000-000046320000}"/>
    <cellStyle name="Normal 7 21" xfId="8204" xr:uid="{00000000-0005-0000-0000-000047320000}"/>
    <cellStyle name="Normal 7 21 2" xfId="15944" xr:uid="{00000000-0005-0000-0000-000048320000}"/>
    <cellStyle name="Normal 7 22" xfId="8205" xr:uid="{00000000-0005-0000-0000-000049320000}"/>
    <cellStyle name="Normal 7 22 2" xfId="15945" xr:uid="{00000000-0005-0000-0000-00004A320000}"/>
    <cellStyle name="Normal 7 23" xfId="8206" xr:uid="{00000000-0005-0000-0000-00004B320000}"/>
    <cellStyle name="Normal 7 23 2" xfId="15946" xr:uid="{00000000-0005-0000-0000-00004C320000}"/>
    <cellStyle name="Normal 7 24" xfId="8207" xr:uid="{00000000-0005-0000-0000-00004D320000}"/>
    <cellStyle name="Normal 7 24 2" xfId="15947" xr:uid="{00000000-0005-0000-0000-00004E320000}"/>
    <cellStyle name="Normal 7 25" xfId="8208" xr:uid="{00000000-0005-0000-0000-00004F320000}"/>
    <cellStyle name="Normal 7 25 2" xfId="15948" xr:uid="{00000000-0005-0000-0000-000050320000}"/>
    <cellStyle name="Normal 7 26" xfId="8209" xr:uid="{00000000-0005-0000-0000-000051320000}"/>
    <cellStyle name="Normal 7 26 2" xfId="15949" xr:uid="{00000000-0005-0000-0000-000052320000}"/>
    <cellStyle name="Normal 7 27" xfId="8210" xr:uid="{00000000-0005-0000-0000-000053320000}"/>
    <cellStyle name="Normal 7 27 2" xfId="15950" xr:uid="{00000000-0005-0000-0000-000054320000}"/>
    <cellStyle name="Normal 7 28" xfId="8211" xr:uid="{00000000-0005-0000-0000-000055320000}"/>
    <cellStyle name="Normal 7 28 2" xfId="15951" xr:uid="{00000000-0005-0000-0000-000056320000}"/>
    <cellStyle name="Normal 7 29" xfId="8212" xr:uid="{00000000-0005-0000-0000-000057320000}"/>
    <cellStyle name="Normal 7 29 2" xfId="15952" xr:uid="{00000000-0005-0000-0000-000058320000}"/>
    <cellStyle name="Normal 7 3" xfId="8213" xr:uid="{00000000-0005-0000-0000-000059320000}"/>
    <cellStyle name="Normal 7 3 2" xfId="8214" xr:uid="{00000000-0005-0000-0000-00005A320000}"/>
    <cellStyle name="Normal 7 3 2 2" xfId="8215" xr:uid="{00000000-0005-0000-0000-00005B320000}"/>
    <cellStyle name="Normal 7 3 3" xfId="8216" xr:uid="{00000000-0005-0000-0000-00005C320000}"/>
    <cellStyle name="Normal 7 3 4" xfId="15953" xr:uid="{00000000-0005-0000-0000-00005D320000}"/>
    <cellStyle name="Normal 7 30" xfId="8217" xr:uid="{00000000-0005-0000-0000-00005E320000}"/>
    <cellStyle name="Normal 7 30 2" xfId="15954" xr:uid="{00000000-0005-0000-0000-00005F320000}"/>
    <cellStyle name="Normal 7 31" xfId="8218" xr:uid="{00000000-0005-0000-0000-000060320000}"/>
    <cellStyle name="Normal 7 31 2" xfId="15955" xr:uid="{00000000-0005-0000-0000-000061320000}"/>
    <cellStyle name="Normal 7 32" xfId="8219" xr:uid="{00000000-0005-0000-0000-000062320000}"/>
    <cellStyle name="Normal 7 32 2" xfId="15956" xr:uid="{00000000-0005-0000-0000-000063320000}"/>
    <cellStyle name="Normal 7 33" xfId="8220" xr:uid="{00000000-0005-0000-0000-000064320000}"/>
    <cellStyle name="Normal 7 33 2" xfId="15957" xr:uid="{00000000-0005-0000-0000-000065320000}"/>
    <cellStyle name="Normal 7 34" xfId="8221" xr:uid="{00000000-0005-0000-0000-000066320000}"/>
    <cellStyle name="Normal 7 34 2" xfId="15958" xr:uid="{00000000-0005-0000-0000-000067320000}"/>
    <cellStyle name="Normal 7 35" xfId="8222" xr:uid="{00000000-0005-0000-0000-000068320000}"/>
    <cellStyle name="Normal 7 35 2" xfId="15959" xr:uid="{00000000-0005-0000-0000-000069320000}"/>
    <cellStyle name="Normal 7 36" xfId="8223" xr:uid="{00000000-0005-0000-0000-00006A320000}"/>
    <cellStyle name="Normal 7 36 2" xfId="15960" xr:uid="{00000000-0005-0000-0000-00006B320000}"/>
    <cellStyle name="Normal 7 37" xfId="8224" xr:uid="{00000000-0005-0000-0000-00006C320000}"/>
    <cellStyle name="Normal 7 37 2" xfId="15961" xr:uid="{00000000-0005-0000-0000-00006D320000}"/>
    <cellStyle name="Normal 7 38" xfId="8225" xr:uid="{00000000-0005-0000-0000-00006E320000}"/>
    <cellStyle name="Normal 7 38 2" xfId="15962" xr:uid="{00000000-0005-0000-0000-00006F320000}"/>
    <cellStyle name="Normal 7 39" xfId="8226" xr:uid="{00000000-0005-0000-0000-000070320000}"/>
    <cellStyle name="Normal 7 39 2" xfId="8227" xr:uid="{00000000-0005-0000-0000-000071320000}"/>
    <cellStyle name="Normal 7 4" xfId="8228" xr:uid="{00000000-0005-0000-0000-000072320000}"/>
    <cellStyle name="Normal 7 4 2" xfId="8229" xr:uid="{00000000-0005-0000-0000-000073320000}"/>
    <cellStyle name="Normal 7 4 2 2" xfId="15963" xr:uid="{00000000-0005-0000-0000-000074320000}"/>
    <cellStyle name="Normal 7 4 3" xfId="15964" xr:uid="{00000000-0005-0000-0000-000075320000}"/>
    <cellStyle name="Normal 7 4 4" xfId="15965" xr:uid="{00000000-0005-0000-0000-000076320000}"/>
    <cellStyle name="Normal 7 4 5" xfId="15966" xr:uid="{00000000-0005-0000-0000-000077320000}"/>
    <cellStyle name="Normal 7 40" xfId="8230" xr:uid="{00000000-0005-0000-0000-000078320000}"/>
    <cellStyle name="Normal 7 40 2" xfId="8231" xr:uid="{00000000-0005-0000-0000-000079320000}"/>
    <cellStyle name="Normal 7 41" xfId="8232" xr:uid="{00000000-0005-0000-0000-00007A320000}"/>
    <cellStyle name="Normal 7 41 2" xfId="15967" xr:uid="{00000000-0005-0000-0000-00007B320000}"/>
    <cellStyle name="Normal 7 42" xfId="8233" xr:uid="{00000000-0005-0000-0000-00007C320000}"/>
    <cellStyle name="Normal 7 42 2" xfId="15968" xr:uid="{00000000-0005-0000-0000-00007D320000}"/>
    <cellStyle name="Normal 7 43" xfId="8234" xr:uid="{00000000-0005-0000-0000-00007E320000}"/>
    <cellStyle name="Normal 7 43 2" xfId="15969" xr:uid="{00000000-0005-0000-0000-00007F320000}"/>
    <cellStyle name="Normal 7 44" xfId="8235" xr:uid="{00000000-0005-0000-0000-000080320000}"/>
    <cellStyle name="Normal 7 44 2" xfId="15970" xr:uid="{00000000-0005-0000-0000-000081320000}"/>
    <cellStyle name="Normal 7 45" xfId="8236" xr:uid="{00000000-0005-0000-0000-000082320000}"/>
    <cellStyle name="Normal 7 45 2" xfId="15971" xr:uid="{00000000-0005-0000-0000-000083320000}"/>
    <cellStyle name="Normal 7 46" xfId="8237" xr:uid="{00000000-0005-0000-0000-000084320000}"/>
    <cellStyle name="Normal 7 46 2" xfId="15972" xr:uid="{00000000-0005-0000-0000-000085320000}"/>
    <cellStyle name="Normal 7 47" xfId="8238" xr:uid="{00000000-0005-0000-0000-000086320000}"/>
    <cellStyle name="Normal 7 47 2" xfId="15973" xr:uid="{00000000-0005-0000-0000-000087320000}"/>
    <cellStyle name="Normal 7 48" xfId="8239" xr:uid="{00000000-0005-0000-0000-000088320000}"/>
    <cellStyle name="Normal 7 48 2" xfId="15974" xr:uid="{00000000-0005-0000-0000-000089320000}"/>
    <cellStyle name="Normal 7 49" xfId="8240" xr:uid="{00000000-0005-0000-0000-00008A320000}"/>
    <cellStyle name="Normal 7 49 2" xfId="15975" xr:uid="{00000000-0005-0000-0000-00008B320000}"/>
    <cellStyle name="Normal 7 5" xfId="8241" xr:uid="{00000000-0005-0000-0000-00008C320000}"/>
    <cellStyle name="Normal 7 5 2" xfId="8242" xr:uid="{00000000-0005-0000-0000-00008D320000}"/>
    <cellStyle name="Normal 7 5 2 2" xfId="15976" xr:uid="{00000000-0005-0000-0000-00008E320000}"/>
    <cellStyle name="Normal 7 5 3" xfId="15977" xr:uid="{00000000-0005-0000-0000-00008F320000}"/>
    <cellStyle name="Normal 7 5 4" xfId="15978" xr:uid="{00000000-0005-0000-0000-000090320000}"/>
    <cellStyle name="Normal 7 5 5" xfId="15979" xr:uid="{00000000-0005-0000-0000-000091320000}"/>
    <cellStyle name="Normal 7 50" xfId="8243" xr:uid="{00000000-0005-0000-0000-000092320000}"/>
    <cellStyle name="Normal 7 50 2" xfId="15980" xr:uid="{00000000-0005-0000-0000-000093320000}"/>
    <cellStyle name="Normal 7 51" xfId="8244" xr:uid="{00000000-0005-0000-0000-000094320000}"/>
    <cellStyle name="Normal 7 51 2" xfId="15981" xr:uid="{00000000-0005-0000-0000-000095320000}"/>
    <cellStyle name="Normal 7 52" xfId="8245" xr:uid="{00000000-0005-0000-0000-000096320000}"/>
    <cellStyle name="Normal 7 52 2" xfId="15982" xr:uid="{00000000-0005-0000-0000-000097320000}"/>
    <cellStyle name="Normal 7 53" xfId="8246" xr:uid="{00000000-0005-0000-0000-000098320000}"/>
    <cellStyle name="Normal 7 53 2" xfId="15983" xr:uid="{00000000-0005-0000-0000-000099320000}"/>
    <cellStyle name="Normal 7 54" xfId="8247" xr:uid="{00000000-0005-0000-0000-00009A320000}"/>
    <cellStyle name="Normal 7 54 2" xfId="15984" xr:uid="{00000000-0005-0000-0000-00009B320000}"/>
    <cellStyle name="Normal 7 55" xfId="8248" xr:uid="{00000000-0005-0000-0000-00009C320000}"/>
    <cellStyle name="Normal 7 55 2" xfId="15985" xr:uid="{00000000-0005-0000-0000-00009D320000}"/>
    <cellStyle name="Normal 7 56" xfId="8249" xr:uid="{00000000-0005-0000-0000-00009E320000}"/>
    <cellStyle name="Normal 7 56 2" xfId="15986" xr:uid="{00000000-0005-0000-0000-00009F320000}"/>
    <cellStyle name="Normal 7 57" xfId="8250" xr:uid="{00000000-0005-0000-0000-0000A0320000}"/>
    <cellStyle name="Normal 7 57 2" xfId="15987" xr:uid="{00000000-0005-0000-0000-0000A1320000}"/>
    <cellStyle name="Normal 7 58" xfId="8251" xr:uid="{00000000-0005-0000-0000-0000A2320000}"/>
    <cellStyle name="Normal 7 58 2" xfId="15988" xr:uid="{00000000-0005-0000-0000-0000A3320000}"/>
    <cellStyle name="Normal 7 59" xfId="8252" xr:uid="{00000000-0005-0000-0000-0000A4320000}"/>
    <cellStyle name="Normal 7 59 2" xfId="15989" xr:uid="{00000000-0005-0000-0000-0000A5320000}"/>
    <cellStyle name="Normal 7 6" xfId="8253" xr:uid="{00000000-0005-0000-0000-0000A6320000}"/>
    <cellStyle name="Normal 7 6 2" xfId="8254" xr:uid="{00000000-0005-0000-0000-0000A7320000}"/>
    <cellStyle name="Normal 7 6 2 2" xfId="15990" xr:uid="{00000000-0005-0000-0000-0000A8320000}"/>
    <cellStyle name="Normal 7 6 3" xfId="15991" xr:uid="{00000000-0005-0000-0000-0000A9320000}"/>
    <cellStyle name="Normal 7 6 4" xfId="15992" xr:uid="{00000000-0005-0000-0000-0000AA320000}"/>
    <cellStyle name="Normal 7 6 5" xfId="15993" xr:uid="{00000000-0005-0000-0000-0000AB320000}"/>
    <cellStyle name="Normal 7 60" xfId="8255" xr:uid="{00000000-0005-0000-0000-0000AC320000}"/>
    <cellStyle name="Normal 7 60 2" xfId="15994" xr:uid="{00000000-0005-0000-0000-0000AD320000}"/>
    <cellStyle name="Normal 7 61" xfId="8256" xr:uid="{00000000-0005-0000-0000-0000AE320000}"/>
    <cellStyle name="Normal 7 61 2" xfId="15995" xr:uid="{00000000-0005-0000-0000-0000AF320000}"/>
    <cellStyle name="Normal 7 62" xfId="8257" xr:uid="{00000000-0005-0000-0000-0000B0320000}"/>
    <cellStyle name="Normal 7 62 2" xfId="15996" xr:uid="{00000000-0005-0000-0000-0000B1320000}"/>
    <cellStyle name="Normal 7 63" xfId="8258" xr:uid="{00000000-0005-0000-0000-0000B2320000}"/>
    <cellStyle name="Normal 7 63 2" xfId="15997" xr:uid="{00000000-0005-0000-0000-0000B3320000}"/>
    <cellStyle name="Normal 7 64" xfId="8259" xr:uid="{00000000-0005-0000-0000-0000B4320000}"/>
    <cellStyle name="Normal 7 64 2" xfId="15998" xr:uid="{00000000-0005-0000-0000-0000B5320000}"/>
    <cellStyle name="Normal 7 65" xfId="8260" xr:uid="{00000000-0005-0000-0000-0000B6320000}"/>
    <cellStyle name="Normal 7 65 2" xfId="15999" xr:uid="{00000000-0005-0000-0000-0000B7320000}"/>
    <cellStyle name="Normal 7 66" xfId="8261" xr:uid="{00000000-0005-0000-0000-0000B8320000}"/>
    <cellStyle name="Normal 7 66 2" xfId="16000" xr:uid="{00000000-0005-0000-0000-0000B9320000}"/>
    <cellStyle name="Normal 7 67" xfId="8262" xr:uid="{00000000-0005-0000-0000-0000BA320000}"/>
    <cellStyle name="Normal 7 67 2" xfId="16001" xr:uid="{00000000-0005-0000-0000-0000BB320000}"/>
    <cellStyle name="Normal 7 68" xfId="8263" xr:uid="{00000000-0005-0000-0000-0000BC320000}"/>
    <cellStyle name="Normal 7 68 2" xfId="16002" xr:uid="{00000000-0005-0000-0000-0000BD320000}"/>
    <cellStyle name="Normal 7 69" xfId="8264" xr:uid="{00000000-0005-0000-0000-0000BE320000}"/>
    <cellStyle name="Normal 7 69 2" xfId="16003" xr:uid="{00000000-0005-0000-0000-0000BF320000}"/>
    <cellStyle name="Normal 7 7" xfId="8265" xr:uid="{00000000-0005-0000-0000-0000C0320000}"/>
    <cellStyle name="Normal 7 7 2" xfId="8266" xr:uid="{00000000-0005-0000-0000-0000C1320000}"/>
    <cellStyle name="Normal 7 7 2 2" xfId="16004" xr:uid="{00000000-0005-0000-0000-0000C2320000}"/>
    <cellStyle name="Normal 7 7 3" xfId="16005" xr:uid="{00000000-0005-0000-0000-0000C3320000}"/>
    <cellStyle name="Normal 7 7 4" xfId="16006" xr:uid="{00000000-0005-0000-0000-0000C4320000}"/>
    <cellStyle name="Normal 7 7 5" xfId="16007" xr:uid="{00000000-0005-0000-0000-0000C5320000}"/>
    <cellStyle name="Normal 7 70" xfId="8267" xr:uid="{00000000-0005-0000-0000-0000C6320000}"/>
    <cellStyle name="Normal 7 70 2" xfId="16008" xr:uid="{00000000-0005-0000-0000-0000C7320000}"/>
    <cellStyle name="Normal 7 71" xfId="8268" xr:uid="{00000000-0005-0000-0000-0000C8320000}"/>
    <cellStyle name="Normal 7 71 2" xfId="16009" xr:uid="{00000000-0005-0000-0000-0000C9320000}"/>
    <cellStyle name="Normal 7 72" xfId="8269" xr:uid="{00000000-0005-0000-0000-0000CA320000}"/>
    <cellStyle name="Normal 7 72 2" xfId="16010" xr:uid="{00000000-0005-0000-0000-0000CB320000}"/>
    <cellStyle name="Normal 7 73" xfId="8270" xr:uid="{00000000-0005-0000-0000-0000CC320000}"/>
    <cellStyle name="Normal 7 73 2" xfId="16011" xr:uid="{00000000-0005-0000-0000-0000CD320000}"/>
    <cellStyle name="Normal 7 74" xfId="8271" xr:uid="{00000000-0005-0000-0000-0000CE320000}"/>
    <cellStyle name="Normal 7 74 2" xfId="16012" xr:uid="{00000000-0005-0000-0000-0000CF320000}"/>
    <cellStyle name="Normal 7 75" xfId="8272" xr:uid="{00000000-0005-0000-0000-0000D0320000}"/>
    <cellStyle name="Normal 7 75 2" xfId="16013" xr:uid="{00000000-0005-0000-0000-0000D1320000}"/>
    <cellStyle name="Normal 7 76" xfId="8273" xr:uid="{00000000-0005-0000-0000-0000D2320000}"/>
    <cellStyle name="Normal 7 76 2" xfId="16014" xr:uid="{00000000-0005-0000-0000-0000D3320000}"/>
    <cellStyle name="Normal 7 77" xfId="8274" xr:uid="{00000000-0005-0000-0000-0000D4320000}"/>
    <cellStyle name="Normal 7 77 2" xfId="16015" xr:uid="{00000000-0005-0000-0000-0000D5320000}"/>
    <cellStyle name="Normal 7 78" xfId="8275" xr:uid="{00000000-0005-0000-0000-0000D6320000}"/>
    <cellStyle name="Normal 7 78 2" xfId="16016" xr:uid="{00000000-0005-0000-0000-0000D7320000}"/>
    <cellStyle name="Normal 7 79" xfId="8276" xr:uid="{00000000-0005-0000-0000-0000D8320000}"/>
    <cellStyle name="Normal 7 79 2" xfId="16017" xr:uid="{00000000-0005-0000-0000-0000D9320000}"/>
    <cellStyle name="Normal 7 8" xfId="8277" xr:uid="{00000000-0005-0000-0000-0000DA320000}"/>
    <cellStyle name="Normal 7 8 2" xfId="8278" xr:uid="{00000000-0005-0000-0000-0000DB320000}"/>
    <cellStyle name="Normal 7 8 2 2" xfId="16018" xr:uid="{00000000-0005-0000-0000-0000DC320000}"/>
    <cellStyle name="Normal 7 8 3" xfId="16019" xr:uid="{00000000-0005-0000-0000-0000DD320000}"/>
    <cellStyle name="Normal 7 8 4" xfId="16020" xr:uid="{00000000-0005-0000-0000-0000DE320000}"/>
    <cellStyle name="Normal 7 8 5" xfId="16021" xr:uid="{00000000-0005-0000-0000-0000DF320000}"/>
    <cellStyle name="Normal 7 80" xfId="8279" xr:uid="{00000000-0005-0000-0000-0000E0320000}"/>
    <cellStyle name="Normal 7 80 2" xfId="16022" xr:uid="{00000000-0005-0000-0000-0000E1320000}"/>
    <cellStyle name="Normal 7 81" xfId="8280" xr:uid="{00000000-0005-0000-0000-0000E2320000}"/>
    <cellStyle name="Normal 7 81 2" xfId="16023" xr:uid="{00000000-0005-0000-0000-0000E3320000}"/>
    <cellStyle name="Normal 7 82" xfId="8281" xr:uid="{00000000-0005-0000-0000-0000E4320000}"/>
    <cellStyle name="Normal 7 82 2" xfId="16024" xr:uid="{00000000-0005-0000-0000-0000E5320000}"/>
    <cellStyle name="Normal 7 83" xfId="8282" xr:uid="{00000000-0005-0000-0000-0000E6320000}"/>
    <cellStyle name="Normal 7 83 2" xfId="16025" xr:uid="{00000000-0005-0000-0000-0000E7320000}"/>
    <cellStyle name="Normal 7 84" xfId="8283" xr:uid="{00000000-0005-0000-0000-0000E8320000}"/>
    <cellStyle name="Normal 7 84 2" xfId="16026" xr:uid="{00000000-0005-0000-0000-0000E9320000}"/>
    <cellStyle name="Normal 7 85" xfId="8284" xr:uid="{00000000-0005-0000-0000-0000EA320000}"/>
    <cellStyle name="Normal 7 85 2" xfId="16027" xr:uid="{00000000-0005-0000-0000-0000EB320000}"/>
    <cellStyle name="Normal 7 86" xfId="8285" xr:uid="{00000000-0005-0000-0000-0000EC320000}"/>
    <cellStyle name="Normal 7 86 2" xfId="16028" xr:uid="{00000000-0005-0000-0000-0000ED320000}"/>
    <cellStyle name="Normal 7 87" xfId="8286" xr:uid="{00000000-0005-0000-0000-0000EE320000}"/>
    <cellStyle name="Normal 7 87 2" xfId="16029" xr:uid="{00000000-0005-0000-0000-0000EF320000}"/>
    <cellStyle name="Normal 7 88" xfId="8287" xr:uid="{00000000-0005-0000-0000-0000F0320000}"/>
    <cellStyle name="Normal 7 88 2" xfId="16030" xr:uid="{00000000-0005-0000-0000-0000F1320000}"/>
    <cellStyle name="Normal 7 89" xfId="8288" xr:uid="{00000000-0005-0000-0000-0000F2320000}"/>
    <cellStyle name="Normal 7 89 2" xfId="16031" xr:uid="{00000000-0005-0000-0000-0000F3320000}"/>
    <cellStyle name="Normal 7 9" xfId="8289" xr:uid="{00000000-0005-0000-0000-0000F4320000}"/>
    <cellStyle name="Normal 7 9 2" xfId="8290" xr:uid="{00000000-0005-0000-0000-0000F5320000}"/>
    <cellStyle name="Normal 7 9 2 2" xfId="8291" xr:uid="{00000000-0005-0000-0000-0000F6320000}"/>
    <cellStyle name="Normal 7 9 3" xfId="8292" xr:uid="{00000000-0005-0000-0000-0000F7320000}"/>
    <cellStyle name="Normal 7 9 3 2" xfId="8293" xr:uid="{00000000-0005-0000-0000-0000F8320000}"/>
    <cellStyle name="Normal 7 9 4" xfId="8294" xr:uid="{00000000-0005-0000-0000-0000F9320000}"/>
    <cellStyle name="Normal 7 9 5" xfId="16032" xr:uid="{00000000-0005-0000-0000-0000FA320000}"/>
    <cellStyle name="Normal 7 90" xfId="8295" xr:uid="{00000000-0005-0000-0000-0000FB320000}"/>
    <cellStyle name="Normal 7 90 2" xfId="16033" xr:uid="{00000000-0005-0000-0000-0000FC320000}"/>
    <cellStyle name="Normal 7 91" xfId="8296" xr:uid="{00000000-0005-0000-0000-0000FD320000}"/>
    <cellStyle name="Normal 7 91 2" xfId="16034" xr:uid="{00000000-0005-0000-0000-0000FE320000}"/>
    <cellStyle name="Normal 7 92" xfId="8297" xr:uid="{00000000-0005-0000-0000-0000FF320000}"/>
    <cellStyle name="Normal 7 92 2" xfId="8298" xr:uid="{00000000-0005-0000-0000-000000330000}"/>
    <cellStyle name="Normal 7 93" xfId="8299" xr:uid="{00000000-0005-0000-0000-000001330000}"/>
    <cellStyle name="Normal 7 93 2" xfId="16035" xr:uid="{00000000-0005-0000-0000-000002330000}"/>
    <cellStyle name="Normal 7 94" xfId="16036" xr:uid="{00000000-0005-0000-0000-000003330000}"/>
    <cellStyle name="Normal 7 94 2" xfId="16902" xr:uid="{00000000-0005-0000-0000-000004330000}"/>
    <cellStyle name="Normal 7_Avera Rebuttal Analyses" xfId="11334" xr:uid="{00000000-0005-0000-0000-000005330000}"/>
    <cellStyle name="Normal 70" xfId="8300" xr:uid="{00000000-0005-0000-0000-000006330000}"/>
    <cellStyle name="Normal 70 2" xfId="8301" xr:uid="{00000000-0005-0000-0000-000007330000}"/>
    <cellStyle name="Normal 71" xfId="8302" xr:uid="{00000000-0005-0000-0000-000008330000}"/>
    <cellStyle name="Normal 71 2" xfId="8303" xr:uid="{00000000-0005-0000-0000-000009330000}"/>
    <cellStyle name="Normal 71 2 2" xfId="16037" xr:uid="{00000000-0005-0000-0000-00000A330000}"/>
    <cellStyle name="Normal 71 3" xfId="8304" xr:uid="{00000000-0005-0000-0000-00000B330000}"/>
    <cellStyle name="Normal 71 3 2" xfId="16038" xr:uid="{00000000-0005-0000-0000-00000C330000}"/>
    <cellStyle name="Normal 71 4" xfId="8305" xr:uid="{00000000-0005-0000-0000-00000D330000}"/>
    <cellStyle name="Normal 71 4 2" xfId="16039" xr:uid="{00000000-0005-0000-0000-00000E330000}"/>
    <cellStyle name="Normal 72" xfId="8306" xr:uid="{00000000-0005-0000-0000-00000F330000}"/>
    <cellStyle name="Normal 72 2" xfId="8307" xr:uid="{00000000-0005-0000-0000-000010330000}"/>
    <cellStyle name="Normal 72 2 2" xfId="16040" xr:uid="{00000000-0005-0000-0000-000011330000}"/>
    <cellStyle name="Normal 72 3" xfId="8308" xr:uid="{00000000-0005-0000-0000-000012330000}"/>
    <cellStyle name="Normal 72 3 2" xfId="16041" xr:uid="{00000000-0005-0000-0000-000013330000}"/>
    <cellStyle name="Normal 72 4" xfId="8309" xr:uid="{00000000-0005-0000-0000-000014330000}"/>
    <cellStyle name="Normal 72 4 2" xfId="16042" xr:uid="{00000000-0005-0000-0000-000015330000}"/>
    <cellStyle name="Normal 73" xfId="8310" xr:uid="{00000000-0005-0000-0000-000016330000}"/>
    <cellStyle name="Normal 73 2" xfId="8311" xr:uid="{00000000-0005-0000-0000-000017330000}"/>
    <cellStyle name="Normal 73 2 2" xfId="16043" xr:uid="{00000000-0005-0000-0000-000018330000}"/>
    <cellStyle name="Normal 73 3" xfId="8312" xr:uid="{00000000-0005-0000-0000-000019330000}"/>
    <cellStyle name="Normal 73 3 2" xfId="16044" xr:uid="{00000000-0005-0000-0000-00001A330000}"/>
    <cellStyle name="Normal 73 4" xfId="8313" xr:uid="{00000000-0005-0000-0000-00001B330000}"/>
    <cellStyle name="Normal 73 4 2" xfId="16045" xr:uid="{00000000-0005-0000-0000-00001C330000}"/>
    <cellStyle name="Normal 74" xfId="8314" xr:uid="{00000000-0005-0000-0000-00001D330000}"/>
    <cellStyle name="Normal 74 2" xfId="8315" xr:uid="{00000000-0005-0000-0000-00001E330000}"/>
    <cellStyle name="Normal 74 3" xfId="8316" xr:uid="{00000000-0005-0000-0000-00001F330000}"/>
    <cellStyle name="Normal 74 4" xfId="8317" xr:uid="{00000000-0005-0000-0000-000020330000}"/>
    <cellStyle name="Normal 75" xfId="8318" xr:uid="{00000000-0005-0000-0000-000021330000}"/>
    <cellStyle name="Normal 75 2" xfId="8319" xr:uid="{00000000-0005-0000-0000-000022330000}"/>
    <cellStyle name="Normal 75 3" xfId="8320" xr:uid="{00000000-0005-0000-0000-000023330000}"/>
    <cellStyle name="Normal 75 4" xfId="8321" xr:uid="{00000000-0005-0000-0000-000024330000}"/>
    <cellStyle name="Normal 76" xfId="8322" xr:uid="{00000000-0005-0000-0000-000025330000}"/>
    <cellStyle name="Normal 76 2" xfId="8323" xr:uid="{00000000-0005-0000-0000-000026330000}"/>
    <cellStyle name="Normal 76 2 2" xfId="16046" xr:uid="{00000000-0005-0000-0000-000027330000}"/>
    <cellStyle name="Normal 76 3" xfId="8324" xr:uid="{00000000-0005-0000-0000-000028330000}"/>
    <cellStyle name="Normal 76 3 2" xfId="16047" xr:uid="{00000000-0005-0000-0000-000029330000}"/>
    <cellStyle name="Normal 77" xfId="8325" xr:uid="{00000000-0005-0000-0000-00002A330000}"/>
    <cellStyle name="Normal 77 2" xfId="8326" xr:uid="{00000000-0005-0000-0000-00002B330000}"/>
    <cellStyle name="Normal 78" xfId="8327" xr:uid="{00000000-0005-0000-0000-00002C330000}"/>
    <cellStyle name="Normal 78 2" xfId="8328" xr:uid="{00000000-0005-0000-0000-00002D330000}"/>
    <cellStyle name="Normal 79" xfId="8329" xr:uid="{00000000-0005-0000-0000-00002E330000}"/>
    <cellStyle name="Normal 79 2" xfId="8330" xr:uid="{00000000-0005-0000-0000-00002F330000}"/>
    <cellStyle name="Normal 8" xfId="8331" xr:uid="{00000000-0005-0000-0000-000030330000}"/>
    <cellStyle name="Normal 8 10" xfId="8332" xr:uid="{00000000-0005-0000-0000-000031330000}"/>
    <cellStyle name="Normal 8 10 2" xfId="16048" xr:uid="{00000000-0005-0000-0000-000032330000}"/>
    <cellStyle name="Normal 8 11" xfId="8333" xr:uid="{00000000-0005-0000-0000-000033330000}"/>
    <cellStyle name="Normal 8 11 2" xfId="16049" xr:uid="{00000000-0005-0000-0000-000034330000}"/>
    <cellStyle name="Normal 8 12" xfId="8334" xr:uid="{00000000-0005-0000-0000-000035330000}"/>
    <cellStyle name="Normal 8 12 2" xfId="16050" xr:uid="{00000000-0005-0000-0000-000036330000}"/>
    <cellStyle name="Normal 8 13" xfId="8335" xr:uid="{00000000-0005-0000-0000-000037330000}"/>
    <cellStyle name="Normal 8 13 2" xfId="16051" xr:uid="{00000000-0005-0000-0000-000038330000}"/>
    <cellStyle name="Normal 8 14" xfId="8336" xr:uid="{00000000-0005-0000-0000-000039330000}"/>
    <cellStyle name="Normal 8 14 2" xfId="16052" xr:uid="{00000000-0005-0000-0000-00003A330000}"/>
    <cellStyle name="Normal 8 15" xfId="8337" xr:uid="{00000000-0005-0000-0000-00003B330000}"/>
    <cellStyle name="Normal 8 15 2" xfId="16053" xr:uid="{00000000-0005-0000-0000-00003C330000}"/>
    <cellStyle name="Normal 8 16" xfId="8338" xr:uid="{00000000-0005-0000-0000-00003D330000}"/>
    <cellStyle name="Normal 8 16 2" xfId="16054" xr:uid="{00000000-0005-0000-0000-00003E330000}"/>
    <cellStyle name="Normal 8 17" xfId="8339" xr:uid="{00000000-0005-0000-0000-00003F330000}"/>
    <cellStyle name="Normal 8 17 2" xfId="16055" xr:uid="{00000000-0005-0000-0000-000040330000}"/>
    <cellStyle name="Normal 8 18" xfId="8340" xr:uid="{00000000-0005-0000-0000-000041330000}"/>
    <cellStyle name="Normal 8 18 2" xfId="16056" xr:uid="{00000000-0005-0000-0000-000042330000}"/>
    <cellStyle name="Normal 8 19" xfId="8341" xr:uid="{00000000-0005-0000-0000-000043330000}"/>
    <cellStyle name="Normal 8 19 2" xfId="16057" xr:uid="{00000000-0005-0000-0000-000044330000}"/>
    <cellStyle name="Normal 8 2" xfId="8342" xr:uid="{00000000-0005-0000-0000-000045330000}"/>
    <cellStyle name="Normal 8 2 2" xfId="8343" xr:uid="{00000000-0005-0000-0000-000046330000}"/>
    <cellStyle name="Normal 8 2 2 2" xfId="8344" xr:uid="{00000000-0005-0000-0000-000047330000}"/>
    <cellStyle name="Normal 8 2 2 2 2" xfId="8345" xr:uid="{00000000-0005-0000-0000-000048330000}"/>
    <cellStyle name="Normal 8 2 2 2 2 2" xfId="16058" xr:uid="{00000000-0005-0000-0000-000049330000}"/>
    <cellStyle name="Normal 8 2 2 2 3" xfId="16059" xr:uid="{00000000-0005-0000-0000-00004A330000}"/>
    <cellStyle name="Normal 8 2 2 2 4" xfId="16060" xr:uid="{00000000-0005-0000-0000-00004B330000}"/>
    <cellStyle name="Normal 8 2 2 2 5" xfId="16061" xr:uid="{00000000-0005-0000-0000-00004C330000}"/>
    <cellStyle name="Normal 8 2 2 3" xfId="8346" xr:uid="{00000000-0005-0000-0000-00004D330000}"/>
    <cellStyle name="Normal 8 2 2 3 2" xfId="8347" xr:uid="{00000000-0005-0000-0000-00004E330000}"/>
    <cellStyle name="Normal 8 2 2 3 2 2" xfId="16062" xr:uid="{00000000-0005-0000-0000-00004F330000}"/>
    <cellStyle name="Normal 8 2 2 3 3" xfId="16063" xr:uid="{00000000-0005-0000-0000-000050330000}"/>
    <cellStyle name="Normal 8 2 2 3 4" xfId="16064" xr:uid="{00000000-0005-0000-0000-000051330000}"/>
    <cellStyle name="Normal 8 2 2 3 5" xfId="16065" xr:uid="{00000000-0005-0000-0000-000052330000}"/>
    <cellStyle name="Normal 8 2 2 4" xfId="8348" xr:uid="{00000000-0005-0000-0000-000053330000}"/>
    <cellStyle name="Normal 8 2 2 4 2" xfId="8349" xr:uid="{00000000-0005-0000-0000-000054330000}"/>
    <cellStyle name="Normal 8 2 2 4 2 2" xfId="16066" xr:uid="{00000000-0005-0000-0000-000055330000}"/>
    <cellStyle name="Normal 8 2 2 4 3" xfId="16067" xr:uid="{00000000-0005-0000-0000-000056330000}"/>
    <cellStyle name="Normal 8 2 2 4 4" xfId="16068" xr:uid="{00000000-0005-0000-0000-000057330000}"/>
    <cellStyle name="Normal 8 2 2 4 5" xfId="16069" xr:uid="{00000000-0005-0000-0000-000058330000}"/>
    <cellStyle name="Normal 8 2 2 5" xfId="8350" xr:uid="{00000000-0005-0000-0000-000059330000}"/>
    <cellStyle name="Normal 8 2 2 5 2" xfId="8351" xr:uid="{00000000-0005-0000-0000-00005A330000}"/>
    <cellStyle name="Normal 8 2 2 5 2 2" xfId="16070" xr:uid="{00000000-0005-0000-0000-00005B330000}"/>
    <cellStyle name="Normal 8 2 2 5 3" xfId="16071" xr:uid="{00000000-0005-0000-0000-00005C330000}"/>
    <cellStyle name="Normal 8 2 2 5 4" xfId="16072" xr:uid="{00000000-0005-0000-0000-00005D330000}"/>
    <cellStyle name="Normal 8 2 2 5 5" xfId="16073" xr:uid="{00000000-0005-0000-0000-00005E330000}"/>
    <cellStyle name="Normal 8 2 2 6" xfId="8352" xr:uid="{00000000-0005-0000-0000-00005F330000}"/>
    <cellStyle name="Normal 8 2 2 6 2" xfId="8353" xr:uid="{00000000-0005-0000-0000-000060330000}"/>
    <cellStyle name="Normal 8 2 2 6 3" xfId="16074" xr:uid="{00000000-0005-0000-0000-000061330000}"/>
    <cellStyle name="Normal 8 2 2 7" xfId="16075" xr:uid="{00000000-0005-0000-0000-000062330000}"/>
    <cellStyle name="Normal 8 2 3" xfId="8354" xr:uid="{00000000-0005-0000-0000-000063330000}"/>
    <cellStyle name="Normal 8 2 3 2" xfId="8355" xr:uid="{00000000-0005-0000-0000-000064330000}"/>
    <cellStyle name="Normal 8 2 3 2 2" xfId="8356" xr:uid="{00000000-0005-0000-0000-000065330000}"/>
    <cellStyle name="Normal 8 2 3 2 3" xfId="16076" xr:uid="{00000000-0005-0000-0000-000066330000}"/>
    <cellStyle name="Normal 8 2 3 3" xfId="8357" xr:uid="{00000000-0005-0000-0000-000067330000}"/>
    <cellStyle name="Normal 8 2 3 4" xfId="16077" xr:uid="{00000000-0005-0000-0000-000068330000}"/>
    <cellStyle name="Normal 8 2 4" xfId="8358" xr:uid="{00000000-0005-0000-0000-000069330000}"/>
    <cellStyle name="Normal 8 2 4 2" xfId="8359" xr:uid="{00000000-0005-0000-0000-00006A330000}"/>
    <cellStyle name="Normal 8 2 4 2 2" xfId="8360" xr:uid="{00000000-0005-0000-0000-00006B330000}"/>
    <cellStyle name="Normal 8 2 4 2 3" xfId="16078" xr:uid="{00000000-0005-0000-0000-00006C330000}"/>
    <cellStyle name="Normal 8 2 4 3" xfId="8361" xr:uid="{00000000-0005-0000-0000-00006D330000}"/>
    <cellStyle name="Normal 8 2 4 4" xfId="16079" xr:uid="{00000000-0005-0000-0000-00006E330000}"/>
    <cellStyle name="Normal 8 2 5" xfId="8362" xr:uid="{00000000-0005-0000-0000-00006F330000}"/>
    <cellStyle name="Normal 8 2 5 2" xfId="8363" xr:uid="{00000000-0005-0000-0000-000070330000}"/>
    <cellStyle name="Normal 8 2 5 2 2" xfId="8364" xr:uid="{00000000-0005-0000-0000-000071330000}"/>
    <cellStyle name="Normal 8 2 5 2 3" xfId="16080" xr:uid="{00000000-0005-0000-0000-000072330000}"/>
    <cellStyle name="Normal 8 2 5 3" xfId="8365" xr:uid="{00000000-0005-0000-0000-000073330000}"/>
    <cellStyle name="Normal 8 2 5 4" xfId="16081" xr:uid="{00000000-0005-0000-0000-000074330000}"/>
    <cellStyle name="Normal 8 2 6" xfId="8366" xr:uid="{00000000-0005-0000-0000-000075330000}"/>
    <cellStyle name="Normal 8 2 6 2" xfId="16082" xr:uid="{00000000-0005-0000-0000-000076330000}"/>
    <cellStyle name="Normal 8 2 7" xfId="8367" xr:uid="{00000000-0005-0000-0000-000077330000}"/>
    <cellStyle name="Normal 8 2 8" xfId="16083" xr:uid="{00000000-0005-0000-0000-000078330000}"/>
    <cellStyle name="Normal 8 2 9" xfId="16084" xr:uid="{00000000-0005-0000-0000-000079330000}"/>
    <cellStyle name="Normal 8 20" xfId="8368" xr:uid="{00000000-0005-0000-0000-00007A330000}"/>
    <cellStyle name="Normal 8 20 2" xfId="16085" xr:uid="{00000000-0005-0000-0000-00007B330000}"/>
    <cellStyle name="Normal 8 21" xfId="8369" xr:uid="{00000000-0005-0000-0000-00007C330000}"/>
    <cellStyle name="Normal 8 21 2" xfId="16086" xr:uid="{00000000-0005-0000-0000-00007D330000}"/>
    <cellStyle name="Normal 8 22" xfId="8370" xr:uid="{00000000-0005-0000-0000-00007E330000}"/>
    <cellStyle name="Normal 8 22 2" xfId="16087" xr:uid="{00000000-0005-0000-0000-00007F330000}"/>
    <cellStyle name="Normal 8 23" xfId="8371" xr:uid="{00000000-0005-0000-0000-000080330000}"/>
    <cellStyle name="Normal 8 23 2" xfId="16088" xr:uid="{00000000-0005-0000-0000-000081330000}"/>
    <cellStyle name="Normal 8 24" xfId="8372" xr:uid="{00000000-0005-0000-0000-000082330000}"/>
    <cellStyle name="Normal 8 24 2" xfId="16089" xr:uid="{00000000-0005-0000-0000-000083330000}"/>
    <cellStyle name="Normal 8 25" xfId="8373" xr:uid="{00000000-0005-0000-0000-000084330000}"/>
    <cellStyle name="Normal 8 25 2" xfId="16090" xr:uid="{00000000-0005-0000-0000-000085330000}"/>
    <cellStyle name="Normal 8 26" xfId="8374" xr:uid="{00000000-0005-0000-0000-000086330000}"/>
    <cellStyle name="Normal 8 26 2" xfId="16091" xr:uid="{00000000-0005-0000-0000-000087330000}"/>
    <cellStyle name="Normal 8 27" xfId="8375" xr:uid="{00000000-0005-0000-0000-000088330000}"/>
    <cellStyle name="Normal 8 27 2" xfId="16092" xr:uid="{00000000-0005-0000-0000-000089330000}"/>
    <cellStyle name="Normal 8 28" xfId="8376" xr:uid="{00000000-0005-0000-0000-00008A330000}"/>
    <cellStyle name="Normal 8 28 2" xfId="16093" xr:uid="{00000000-0005-0000-0000-00008B330000}"/>
    <cellStyle name="Normal 8 29" xfId="8377" xr:uid="{00000000-0005-0000-0000-00008C330000}"/>
    <cellStyle name="Normal 8 29 2" xfId="16094" xr:uid="{00000000-0005-0000-0000-00008D330000}"/>
    <cellStyle name="Normal 8 3" xfId="8378" xr:uid="{00000000-0005-0000-0000-00008E330000}"/>
    <cellStyle name="Normal 8 3 2" xfId="8379" xr:uid="{00000000-0005-0000-0000-00008F330000}"/>
    <cellStyle name="Normal 8 3 2 2" xfId="16095" xr:uid="{00000000-0005-0000-0000-000090330000}"/>
    <cellStyle name="Normal 8 3 3" xfId="16096" xr:uid="{00000000-0005-0000-0000-000091330000}"/>
    <cellStyle name="Normal 8 3 4" xfId="16097" xr:uid="{00000000-0005-0000-0000-000092330000}"/>
    <cellStyle name="Normal 8 3 5" xfId="16098" xr:uid="{00000000-0005-0000-0000-000093330000}"/>
    <cellStyle name="Normal 8 30" xfId="8380" xr:uid="{00000000-0005-0000-0000-000094330000}"/>
    <cellStyle name="Normal 8 30 2" xfId="16099" xr:uid="{00000000-0005-0000-0000-000095330000}"/>
    <cellStyle name="Normal 8 31" xfId="8381" xr:uid="{00000000-0005-0000-0000-000096330000}"/>
    <cellStyle name="Normal 8 31 2" xfId="16100" xr:uid="{00000000-0005-0000-0000-000097330000}"/>
    <cellStyle name="Normal 8 32" xfId="8382" xr:uid="{00000000-0005-0000-0000-000098330000}"/>
    <cellStyle name="Normal 8 32 2" xfId="16101" xr:uid="{00000000-0005-0000-0000-000099330000}"/>
    <cellStyle name="Normal 8 33" xfId="8383" xr:uid="{00000000-0005-0000-0000-00009A330000}"/>
    <cellStyle name="Normal 8 33 2" xfId="16102" xr:uid="{00000000-0005-0000-0000-00009B330000}"/>
    <cellStyle name="Normal 8 34" xfId="8384" xr:uid="{00000000-0005-0000-0000-00009C330000}"/>
    <cellStyle name="Normal 8 34 2" xfId="16103" xr:uid="{00000000-0005-0000-0000-00009D330000}"/>
    <cellStyle name="Normal 8 35" xfId="8385" xr:uid="{00000000-0005-0000-0000-00009E330000}"/>
    <cellStyle name="Normal 8 35 2" xfId="16104" xr:uid="{00000000-0005-0000-0000-00009F330000}"/>
    <cellStyle name="Normal 8 36" xfId="8386" xr:uid="{00000000-0005-0000-0000-0000A0330000}"/>
    <cellStyle name="Normal 8 36 2" xfId="16105" xr:uid="{00000000-0005-0000-0000-0000A1330000}"/>
    <cellStyle name="Normal 8 37" xfId="8387" xr:uid="{00000000-0005-0000-0000-0000A2330000}"/>
    <cellStyle name="Normal 8 37 2" xfId="16106" xr:uid="{00000000-0005-0000-0000-0000A3330000}"/>
    <cellStyle name="Normal 8 38" xfId="8388" xr:uid="{00000000-0005-0000-0000-0000A4330000}"/>
    <cellStyle name="Normal 8 38 2" xfId="16107" xr:uid="{00000000-0005-0000-0000-0000A5330000}"/>
    <cellStyle name="Normal 8 39" xfId="8389" xr:uid="{00000000-0005-0000-0000-0000A6330000}"/>
    <cellStyle name="Normal 8 39 2" xfId="8390" xr:uid="{00000000-0005-0000-0000-0000A7330000}"/>
    <cellStyle name="Normal 8 39 2 2" xfId="8391" xr:uid="{00000000-0005-0000-0000-0000A8330000}"/>
    <cellStyle name="Normal 8 39 2 3" xfId="16108" xr:uid="{00000000-0005-0000-0000-0000A9330000}"/>
    <cellStyle name="Normal 8 39 3" xfId="8392" xr:uid="{00000000-0005-0000-0000-0000AA330000}"/>
    <cellStyle name="Normal 8 39 4" xfId="16109" xr:uid="{00000000-0005-0000-0000-0000AB330000}"/>
    <cellStyle name="Normal 8 4" xfId="8393" xr:uid="{00000000-0005-0000-0000-0000AC330000}"/>
    <cellStyle name="Normal 8 4 2" xfId="8394" xr:uid="{00000000-0005-0000-0000-0000AD330000}"/>
    <cellStyle name="Normal 8 4 2 2" xfId="16110" xr:uid="{00000000-0005-0000-0000-0000AE330000}"/>
    <cellStyle name="Normal 8 4 3" xfId="16111" xr:uid="{00000000-0005-0000-0000-0000AF330000}"/>
    <cellStyle name="Normal 8 4 4" xfId="16112" xr:uid="{00000000-0005-0000-0000-0000B0330000}"/>
    <cellStyle name="Normal 8 4 5" xfId="16113" xr:uid="{00000000-0005-0000-0000-0000B1330000}"/>
    <cellStyle name="Normal 8 40" xfId="8395" xr:uid="{00000000-0005-0000-0000-0000B2330000}"/>
    <cellStyle name="Normal 8 40 2" xfId="8396" xr:uid="{00000000-0005-0000-0000-0000B3330000}"/>
    <cellStyle name="Normal 8 40 2 2" xfId="8397" xr:uid="{00000000-0005-0000-0000-0000B4330000}"/>
    <cellStyle name="Normal 8 40 2 3" xfId="16114" xr:uid="{00000000-0005-0000-0000-0000B5330000}"/>
    <cellStyle name="Normal 8 40 3" xfId="8398" xr:uid="{00000000-0005-0000-0000-0000B6330000}"/>
    <cellStyle name="Normal 8 40 4" xfId="16115" xr:uid="{00000000-0005-0000-0000-0000B7330000}"/>
    <cellStyle name="Normal 8 41" xfId="8399" xr:uid="{00000000-0005-0000-0000-0000B8330000}"/>
    <cellStyle name="Normal 8 41 2" xfId="16116" xr:uid="{00000000-0005-0000-0000-0000B9330000}"/>
    <cellStyle name="Normal 8 42" xfId="8400" xr:uid="{00000000-0005-0000-0000-0000BA330000}"/>
    <cellStyle name="Normal 8 42 2" xfId="16117" xr:uid="{00000000-0005-0000-0000-0000BB330000}"/>
    <cellStyle name="Normal 8 43" xfId="8401" xr:uid="{00000000-0005-0000-0000-0000BC330000}"/>
    <cellStyle name="Normal 8 43 2" xfId="16118" xr:uid="{00000000-0005-0000-0000-0000BD330000}"/>
    <cellStyle name="Normal 8 44" xfId="8402" xr:uid="{00000000-0005-0000-0000-0000BE330000}"/>
    <cellStyle name="Normal 8 44 2" xfId="16119" xr:uid="{00000000-0005-0000-0000-0000BF330000}"/>
    <cellStyle name="Normal 8 45" xfId="8403" xr:uid="{00000000-0005-0000-0000-0000C0330000}"/>
    <cellStyle name="Normal 8 45 2" xfId="16120" xr:uid="{00000000-0005-0000-0000-0000C1330000}"/>
    <cellStyle name="Normal 8 46" xfId="8404" xr:uid="{00000000-0005-0000-0000-0000C2330000}"/>
    <cellStyle name="Normal 8 46 2" xfId="16121" xr:uid="{00000000-0005-0000-0000-0000C3330000}"/>
    <cellStyle name="Normal 8 47" xfId="8405" xr:uid="{00000000-0005-0000-0000-0000C4330000}"/>
    <cellStyle name="Normal 8 47 2" xfId="16122" xr:uid="{00000000-0005-0000-0000-0000C5330000}"/>
    <cellStyle name="Normal 8 48" xfId="8406" xr:uid="{00000000-0005-0000-0000-0000C6330000}"/>
    <cellStyle name="Normal 8 48 2" xfId="16123" xr:uid="{00000000-0005-0000-0000-0000C7330000}"/>
    <cellStyle name="Normal 8 49" xfId="8407" xr:uid="{00000000-0005-0000-0000-0000C8330000}"/>
    <cellStyle name="Normal 8 49 2" xfId="16124" xr:uid="{00000000-0005-0000-0000-0000C9330000}"/>
    <cellStyle name="Normal 8 5" xfId="8408" xr:uid="{00000000-0005-0000-0000-0000CA330000}"/>
    <cellStyle name="Normal 8 5 2" xfId="8409" xr:uid="{00000000-0005-0000-0000-0000CB330000}"/>
    <cellStyle name="Normal 8 5 2 2" xfId="16125" xr:uid="{00000000-0005-0000-0000-0000CC330000}"/>
    <cellStyle name="Normal 8 5 3" xfId="16126" xr:uid="{00000000-0005-0000-0000-0000CD330000}"/>
    <cellStyle name="Normal 8 5 4" xfId="16127" xr:uid="{00000000-0005-0000-0000-0000CE330000}"/>
    <cellStyle name="Normal 8 5 5" xfId="16128" xr:uid="{00000000-0005-0000-0000-0000CF330000}"/>
    <cellStyle name="Normal 8 50" xfId="8410" xr:uid="{00000000-0005-0000-0000-0000D0330000}"/>
    <cellStyle name="Normal 8 50 2" xfId="16129" xr:uid="{00000000-0005-0000-0000-0000D1330000}"/>
    <cellStyle name="Normal 8 51" xfId="8411" xr:uid="{00000000-0005-0000-0000-0000D2330000}"/>
    <cellStyle name="Normal 8 51 2" xfId="16130" xr:uid="{00000000-0005-0000-0000-0000D3330000}"/>
    <cellStyle name="Normal 8 52" xfId="8412" xr:uid="{00000000-0005-0000-0000-0000D4330000}"/>
    <cellStyle name="Normal 8 52 2" xfId="16131" xr:uid="{00000000-0005-0000-0000-0000D5330000}"/>
    <cellStyle name="Normal 8 53" xfId="8413" xr:uid="{00000000-0005-0000-0000-0000D6330000}"/>
    <cellStyle name="Normal 8 53 2" xfId="16132" xr:uid="{00000000-0005-0000-0000-0000D7330000}"/>
    <cellStyle name="Normal 8 54" xfId="8414" xr:uid="{00000000-0005-0000-0000-0000D8330000}"/>
    <cellStyle name="Normal 8 54 2" xfId="16133" xr:uid="{00000000-0005-0000-0000-0000D9330000}"/>
    <cellStyle name="Normal 8 55" xfId="8415" xr:uid="{00000000-0005-0000-0000-0000DA330000}"/>
    <cellStyle name="Normal 8 55 2" xfId="16134" xr:uid="{00000000-0005-0000-0000-0000DB330000}"/>
    <cellStyle name="Normal 8 56" xfId="8416" xr:uid="{00000000-0005-0000-0000-0000DC330000}"/>
    <cellStyle name="Normal 8 56 2" xfId="16135" xr:uid="{00000000-0005-0000-0000-0000DD330000}"/>
    <cellStyle name="Normal 8 57" xfId="8417" xr:uid="{00000000-0005-0000-0000-0000DE330000}"/>
    <cellStyle name="Normal 8 57 2" xfId="16136" xr:uid="{00000000-0005-0000-0000-0000DF330000}"/>
    <cellStyle name="Normal 8 58" xfId="8418" xr:uid="{00000000-0005-0000-0000-0000E0330000}"/>
    <cellStyle name="Normal 8 58 2" xfId="16137" xr:uid="{00000000-0005-0000-0000-0000E1330000}"/>
    <cellStyle name="Normal 8 59" xfId="8419" xr:uid="{00000000-0005-0000-0000-0000E2330000}"/>
    <cellStyle name="Normal 8 59 2" xfId="16138" xr:uid="{00000000-0005-0000-0000-0000E3330000}"/>
    <cellStyle name="Normal 8 6" xfId="8420" xr:uid="{00000000-0005-0000-0000-0000E4330000}"/>
    <cellStyle name="Normal 8 6 2" xfId="8421" xr:uid="{00000000-0005-0000-0000-0000E5330000}"/>
    <cellStyle name="Normal 8 6 2 2" xfId="16139" xr:uid="{00000000-0005-0000-0000-0000E6330000}"/>
    <cellStyle name="Normal 8 6 3" xfId="16140" xr:uid="{00000000-0005-0000-0000-0000E7330000}"/>
    <cellStyle name="Normal 8 6 4" xfId="16141" xr:uid="{00000000-0005-0000-0000-0000E8330000}"/>
    <cellStyle name="Normal 8 6 5" xfId="16142" xr:uid="{00000000-0005-0000-0000-0000E9330000}"/>
    <cellStyle name="Normal 8 60" xfId="8422" xr:uid="{00000000-0005-0000-0000-0000EA330000}"/>
    <cellStyle name="Normal 8 60 2" xfId="16143" xr:uid="{00000000-0005-0000-0000-0000EB330000}"/>
    <cellStyle name="Normal 8 61" xfId="8423" xr:uid="{00000000-0005-0000-0000-0000EC330000}"/>
    <cellStyle name="Normal 8 61 2" xfId="16144" xr:uid="{00000000-0005-0000-0000-0000ED330000}"/>
    <cellStyle name="Normal 8 62" xfId="8424" xr:uid="{00000000-0005-0000-0000-0000EE330000}"/>
    <cellStyle name="Normal 8 62 2" xfId="16145" xr:uid="{00000000-0005-0000-0000-0000EF330000}"/>
    <cellStyle name="Normal 8 63" xfId="8425" xr:uid="{00000000-0005-0000-0000-0000F0330000}"/>
    <cellStyle name="Normal 8 63 2" xfId="16146" xr:uid="{00000000-0005-0000-0000-0000F1330000}"/>
    <cellStyle name="Normal 8 64" xfId="8426" xr:uid="{00000000-0005-0000-0000-0000F2330000}"/>
    <cellStyle name="Normal 8 64 2" xfId="16147" xr:uid="{00000000-0005-0000-0000-0000F3330000}"/>
    <cellStyle name="Normal 8 65" xfId="8427" xr:uid="{00000000-0005-0000-0000-0000F4330000}"/>
    <cellStyle name="Normal 8 65 2" xfId="16148" xr:uid="{00000000-0005-0000-0000-0000F5330000}"/>
    <cellStyle name="Normal 8 66" xfId="8428" xr:uid="{00000000-0005-0000-0000-0000F6330000}"/>
    <cellStyle name="Normal 8 66 2" xfId="16149" xr:uid="{00000000-0005-0000-0000-0000F7330000}"/>
    <cellStyle name="Normal 8 67" xfId="8429" xr:uid="{00000000-0005-0000-0000-0000F8330000}"/>
    <cellStyle name="Normal 8 67 2" xfId="16150" xr:uid="{00000000-0005-0000-0000-0000F9330000}"/>
    <cellStyle name="Normal 8 68" xfId="8430" xr:uid="{00000000-0005-0000-0000-0000FA330000}"/>
    <cellStyle name="Normal 8 68 2" xfId="16151" xr:uid="{00000000-0005-0000-0000-0000FB330000}"/>
    <cellStyle name="Normal 8 69" xfId="8431" xr:uid="{00000000-0005-0000-0000-0000FC330000}"/>
    <cellStyle name="Normal 8 69 2" xfId="16152" xr:uid="{00000000-0005-0000-0000-0000FD330000}"/>
    <cellStyle name="Normal 8 7" xfId="8432" xr:uid="{00000000-0005-0000-0000-0000FE330000}"/>
    <cellStyle name="Normal 8 7 2" xfId="8433" xr:uid="{00000000-0005-0000-0000-0000FF330000}"/>
    <cellStyle name="Normal 8 7 3" xfId="16153" xr:uid="{00000000-0005-0000-0000-000000340000}"/>
    <cellStyle name="Normal 8 70" xfId="8434" xr:uid="{00000000-0005-0000-0000-000001340000}"/>
    <cellStyle name="Normal 8 70 2" xfId="16154" xr:uid="{00000000-0005-0000-0000-000002340000}"/>
    <cellStyle name="Normal 8 71" xfId="8435" xr:uid="{00000000-0005-0000-0000-000003340000}"/>
    <cellStyle name="Normal 8 71 2" xfId="16155" xr:uid="{00000000-0005-0000-0000-000004340000}"/>
    <cellStyle name="Normal 8 72" xfId="8436" xr:uid="{00000000-0005-0000-0000-000005340000}"/>
    <cellStyle name="Normal 8 72 2" xfId="16156" xr:uid="{00000000-0005-0000-0000-000006340000}"/>
    <cellStyle name="Normal 8 73" xfId="8437" xr:uid="{00000000-0005-0000-0000-000007340000}"/>
    <cellStyle name="Normal 8 73 2" xfId="16157" xr:uid="{00000000-0005-0000-0000-000008340000}"/>
    <cellStyle name="Normal 8 74" xfId="8438" xr:uid="{00000000-0005-0000-0000-000009340000}"/>
    <cellStyle name="Normal 8 74 2" xfId="16158" xr:uid="{00000000-0005-0000-0000-00000A340000}"/>
    <cellStyle name="Normal 8 75" xfId="8439" xr:uid="{00000000-0005-0000-0000-00000B340000}"/>
    <cellStyle name="Normal 8 75 2" xfId="16159" xr:uid="{00000000-0005-0000-0000-00000C340000}"/>
    <cellStyle name="Normal 8 76" xfId="8440" xr:uid="{00000000-0005-0000-0000-00000D340000}"/>
    <cellStyle name="Normal 8 76 2" xfId="16160" xr:uid="{00000000-0005-0000-0000-00000E340000}"/>
    <cellStyle name="Normal 8 77" xfId="8441" xr:uid="{00000000-0005-0000-0000-00000F340000}"/>
    <cellStyle name="Normal 8 77 2" xfId="16161" xr:uid="{00000000-0005-0000-0000-000010340000}"/>
    <cellStyle name="Normal 8 78" xfId="8442" xr:uid="{00000000-0005-0000-0000-000011340000}"/>
    <cellStyle name="Normal 8 78 2" xfId="16162" xr:uid="{00000000-0005-0000-0000-000012340000}"/>
    <cellStyle name="Normal 8 79" xfId="8443" xr:uid="{00000000-0005-0000-0000-000013340000}"/>
    <cellStyle name="Normal 8 79 2" xfId="16163" xr:uid="{00000000-0005-0000-0000-000014340000}"/>
    <cellStyle name="Normal 8 8" xfId="8444" xr:uid="{00000000-0005-0000-0000-000015340000}"/>
    <cellStyle name="Normal 8 8 2" xfId="16164" xr:uid="{00000000-0005-0000-0000-000016340000}"/>
    <cellStyle name="Normal 8 80" xfId="8445" xr:uid="{00000000-0005-0000-0000-000017340000}"/>
    <cellStyle name="Normal 8 80 2" xfId="16165" xr:uid="{00000000-0005-0000-0000-000018340000}"/>
    <cellStyle name="Normal 8 81" xfId="8446" xr:uid="{00000000-0005-0000-0000-000019340000}"/>
    <cellStyle name="Normal 8 81 2" xfId="16166" xr:uid="{00000000-0005-0000-0000-00001A340000}"/>
    <cellStyle name="Normal 8 82" xfId="8447" xr:uid="{00000000-0005-0000-0000-00001B340000}"/>
    <cellStyle name="Normal 8 82 2" xfId="16167" xr:uid="{00000000-0005-0000-0000-00001C340000}"/>
    <cellStyle name="Normal 8 83" xfId="8448" xr:uid="{00000000-0005-0000-0000-00001D340000}"/>
    <cellStyle name="Normal 8 83 2" xfId="16168" xr:uid="{00000000-0005-0000-0000-00001E340000}"/>
    <cellStyle name="Normal 8 84" xfId="8449" xr:uid="{00000000-0005-0000-0000-00001F340000}"/>
    <cellStyle name="Normal 8 84 2" xfId="16169" xr:uid="{00000000-0005-0000-0000-000020340000}"/>
    <cellStyle name="Normal 8 85" xfId="8450" xr:uid="{00000000-0005-0000-0000-000021340000}"/>
    <cellStyle name="Normal 8 85 2" xfId="16170" xr:uid="{00000000-0005-0000-0000-000022340000}"/>
    <cellStyle name="Normal 8 86" xfId="8451" xr:uid="{00000000-0005-0000-0000-000023340000}"/>
    <cellStyle name="Normal 8 86 2" xfId="16171" xr:uid="{00000000-0005-0000-0000-000024340000}"/>
    <cellStyle name="Normal 8 87" xfId="8452" xr:uid="{00000000-0005-0000-0000-000025340000}"/>
    <cellStyle name="Normal 8 87 2" xfId="16172" xr:uid="{00000000-0005-0000-0000-000026340000}"/>
    <cellStyle name="Normal 8 88" xfId="8453" xr:uid="{00000000-0005-0000-0000-000027340000}"/>
    <cellStyle name="Normal 8 88 2" xfId="16173" xr:uid="{00000000-0005-0000-0000-000028340000}"/>
    <cellStyle name="Normal 8 89" xfId="8454" xr:uid="{00000000-0005-0000-0000-000029340000}"/>
    <cellStyle name="Normal 8 89 2" xfId="16174" xr:uid="{00000000-0005-0000-0000-00002A340000}"/>
    <cellStyle name="Normal 8 9" xfId="8455" xr:uid="{00000000-0005-0000-0000-00002B340000}"/>
    <cellStyle name="Normal 8 9 2" xfId="16175" xr:uid="{00000000-0005-0000-0000-00002C340000}"/>
    <cellStyle name="Normal 8 90" xfId="8456" xr:uid="{00000000-0005-0000-0000-00002D340000}"/>
    <cellStyle name="Normal 8 90 2" xfId="16176" xr:uid="{00000000-0005-0000-0000-00002E340000}"/>
    <cellStyle name="Normal 8 91" xfId="8457" xr:uid="{00000000-0005-0000-0000-00002F340000}"/>
    <cellStyle name="Normal 8 91 2" xfId="16177" xr:uid="{00000000-0005-0000-0000-000030340000}"/>
    <cellStyle name="Normal 8 92" xfId="8458" xr:uid="{00000000-0005-0000-0000-000031340000}"/>
    <cellStyle name="Normal 8 92 2" xfId="8459" xr:uid="{00000000-0005-0000-0000-000032340000}"/>
    <cellStyle name="Normal 8 92 3" xfId="16178" xr:uid="{00000000-0005-0000-0000-000033340000}"/>
    <cellStyle name="Normal 8 93" xfId="8460" xr:uid="{00000000-0005-0000-0000-000034340000}"/>
    <cellStyle name="Normal 8 93 2" xfId="16179" xr:uid="{00000000-0005-0000-0000-000035340000}"/>
    <cellStyle name="Normal 8 94" xfId="16180" xr:uid="{00000000-0005-0000-0000-000036340000}"/>
    <cellStyle name="Normal 8 95" xfId="16181" xr:uid="{00000000-0005-0000-0000-000037340000}"/>
    <cellStyle name="Normal 8_Avera Rebuttal Analyses" xfId="11335" xr:uid="{00000000-0005-0000-0000-000038340000}"/>
    <cellStyle name="Normal 80" xfId="8461" xr:uid="{00000000-0005-0000-0000-000039340000}"/>
    <cellStyle name="Normal 80 2" xfId="8462" xr:uid="{00000000-0005-0000-0000-00003A340000}"/>
    <cellStyle name="Normal 81" xfId="8463" xr:uid="{00000000-0005-0000-0000-00003B340000}"/>
    <cellStyle name="Normal 81 2" xfId="8464" xr:uid="{00000000-0005-0000-0000-00003C340000}"/>
    <cellStyle name="Normal 81 2 2" xfId="8465" xr:uid="{00000000-0005-0000-0000-00003D340000}"/>
    <cellStyle name="Normal 81 3" xfId="8466" xr:uid="{00000000-0005-0000-0000-00003E340000}"/>
    <cellStyle name="Normal 82" xfId="8467" xr:uid="{00000000-0005-0000-0000-00003F340000}"/>
    <cellStyle name="Normal 82 2" xfId="8468" xr:uid="{00000000-0005-0000-0000-000040340000}"/>
    <cellStyle name="Normal 83" xfId="8469" xr:uid="{00000000-0005-0000-0000-000041340000}"/>
    <cellStyle name="Normal 83 2" xfId="8470" xr:uid="{00000000-0005-0000-0000-000042340000}"/>
    <cellStyle name="Normal 84" xfId="8471" xr:uid="{00000000-0005-0000-0000-000043340000}"/>
    <cellStyle name="Normal 84 2" xfId="8472" xr:uid="{00000000-0005-0000-0000-000044340000}"/>
    <cellStyle name="Normal 85" xfId="8473" xr:uid="{00000000-0005-0000-0000-000045340000}"/>
    <cellStyle name="Normal 85 2" xfId="8474" xr:uid="{00000000-0005-0000-0000-000046340000}"/>
    <cellStyle name="Normal 86" xfId="8475" xr:uid="{00000000-0005-0000-0000-000047340000}"/>
    <cellStyle name="Normal 86 2" xfId="8476" xr:uid="{00000000-0005-0000-0000-000048340000}"/>
    <cellStyle name="Normal 87" xfId="8477" xr:uid="{00000000-0005-0000-0000-000049340000}"/>
    <cellStyle name="Normal 87 2" xfId="8478" xr:uid="{00000000-0005-0000-0000-00004A340000}"/>
    <cellStyle name="Normal 87 2 2" xfId="8479" xr:uid="{00000000-0005-0000-0000-00004B340000}"/>
    <cellStyle name="Normal 87 3" xfId="8480" xr:uid="{00000000-0005-0000-0000-00004C340000}"/>
    <cellStyle name="Normal 88" xfId="8481" xr:uid="{00000000-0005-0000-0000-00004D340000}"/>
    <cellStyle name="Normal 88 2" xfId="8482" xr:uid="{00000000-0005-0000-0000-00004E340000}"/>
    <cellStyle name="Normal 89" xfId="8483" xr:uid="{00000000-0005-0000-0000-00004F340000}"/>
    <cellStyle name="Normal 89 2" xfId="8484" xr:uid="{00000000-0005-0000-0000-000050340000}"/>
    <cellStyle name="Normal 89 2 2" xfId="8485" xr:uid="{00000000-0005-0000-0000-000051340000}"/>
    <cellStyle name="Normal 9" xfId="8486" xr:uid="{00000000-0005-0000-0000-000052340000}"/>
    <cellStyle name="Normal 9 10" xfId="8487" xr:uid="{00000000-0005-0000-0000-000053340000}"/>
    <cellStyle name="Normal 9 10 2" xfId="16182" xr:uid="{00000000-0005-0000-0000-000054340000}"/>
    <cellStyle name="Normal 9 11" xfId="8488" xr:uid="{00000000-0005-0000-0000-000055340000}"/>
    <cellStyle name="Normal 9 11 2" xfId="16183" xr:uid="{00000000-0005-0000-0000-000056340000}"/>
    <cellStyle name="Normal 9 12" xfId="8489" xr:uid="{00000000-0005-0000-0000-000057340000}"/>
    <cellStyle name="Normal 9 12 2" xfId="16184" xr:uid="{00000000-0005-0000-0000-000058340000}"/>
    <cellStyle name="Normal 9 13" xfId="8490" xr:uid="{00000000-0005-0000-0000-000059340000}"/>
    <cellStyle name="Normal 9 13 2" xfId="16185" xr:uid="{00000000-0005-0000-0000-00005A340000}"/>
    <cellStyle name="Normal 9 14" xfId="8491" xr:uid="{00000000-0005-0000-0000-00005B340000}"/>
    <cellStyle name="Normal 9 14 2" xfId="16186" xr:uid="{00000000-0005-0000-0000-00005C340000}"/>
    <cellStyle name="Normal 9 15" xfId="8492" xr:uid="{00000000-0005-0000-0000-00005D340000}"/>
    <cellStyle name="Normal 9 15 2" xfId="16187" xr:uid="{00000000-0005-0000-0000-00005E340000}"/>
    <cellStyle name="Normal 9 16" xfId="8493" xr:uid="{00000000-0005-0000-0000-00005F340000}"/>
    <cellStyle name="Normal 9 16 2" xfId="16188" xr:uid="{00000000-0005-0000-0000-000060340000}"/>
    <cellStyle name="Normal 9 17" xfId="8494" xr:uid="{00000000-0005-0000-0000-000061340000}"/>
    <cellStyle name="Normal 9 17 2" xfId="16189" xr:uid="{00000000-0005-0000-0000-000062340000}"/>
    <cellStyle name="Normal 9 18" xfId="8495" xr:uid="{00000000-0005-0000-0000-000063340000}"/>
    <cellStyle name="Normal 9 18 2" xfId="16190" xr:uid="{00000000-0005-0000-0000-000064340000}"/>
    <cellStyle name="Normal 9 19" xfId="8496" xr:uid="{00000000-0005-0000-0000-000065340000}"/>
    <cellStyle name="Normal 9 19 2" xfId="16191" xr:uid="{00000000-0005-0000-0000-000066340000}"/>
    <cellStyle name="Normal 9 2" xfId="8497" xr:uid="{00000000-0005-0000-0000-000067340000}"/>
    <cellStyle name="Normal 9 2 2" xfId="8498" xr:uid="{00000000-0005-0000-0000-000068340000}"/>
    <cellStyle name="Normal 9 2 3" xfId="16192" xr:uid="{00000000-0005-0000-0000-000069340000}"/>
    <cellStyle name="Normal 9 20" xfId="8499" xr:uid="{00000000-0005-0000-0000-00006A340000}"/>
    <cellStyle name="Normal 9 20 2" xfId="16193" xr:uid="{00000000-0005-0000-0000-00006B340000}"/>
    <cellStyle name="Normal 9 21" xfId="8500" xr:uid="{00000000-0005-0000-0000-00006C340000}"/>
    <cellStyle name="Normal 9 21 2" xfId="16194" xr:uid="{00000000-0005-0000-0000-00006D340000}"/>
    <cellStyle name="Normal 9 22" xfId="8501" xr:uid="{00000000-0005-0000-0000-00006E340000}"/>
    <cellStyle name="Normal 9 22 2" xfId="16195" xr:uid="{00000000-0005-0000-0000-00006F340000}"/>
    <cellStyle name="Normal 9 23" xfId="8502" xr:uid="{00000000-0005-0000-0000-000070340000}"/>
    <cellStyle name="Normal 9 23 2" xfId="16196" xr:uid="{00000000-0005-0000-0000-000071340000}"/>
    <cellStyle name="Normal 9 24" xfId="8503" xr:uid="{00000000-0005-0000-0000-000072340000}"/>
    <cellStyle name="Normal 9 24 2" xfId="16197" xr:uid="{00000000-0005-0000-0000-000073340000}"/>
    <cellStyle name="Normal 9 25" xfId="8504" xr:uid="{00000000-0005-0000-0000-000074340000}"/>
    <cellStyle name="Normal 9 25 2" xfId="16198" xr:uid="{00000000-0005-0000-0000-000075340000}"/>
    <cellStyle name="Normal 9 26" xfId="8505" xr:uid="{00000000-0005-0000-0000-000076340000}"/>
    <cellStyle name="Normal 9 26 2" xfId="16199" xr:uid="{00000000-0005-0000-0000-000077340000}"/>
    <cellStyle name="Normal 9 27" xfId="8506" xr:uid="{00000000-0005-0000-0000-000078340000}"/>
    <cellStyle name="Normal 9 27 2" xfId="16200" xr:uid="{00000000-0005-0000-0000-000079340000}"/>
    <cellStyle name="Normal 9 28" xfId="8507" xr:uid="{00000000-0005-0000-0000-00007A340000}"/>
    <cellStyle name="Normal 9 28 2" xfId="16201" xr:uid="{00000000-0005-0000-0000-00007B340000}"/>
    <cellStyle name="Normal 9 29" xfId="8508" xr:uid="{00000000-0005-0000-0000-00007C340000}"/>
    <cellStyle name="Normal 9 29 2" xfId="16202" xr:uid="{00000000-0005-0000-0000-00007D340000}"/>
    <cellStyle name="Normal 9 3" xfId="8509" xr:uid="{00000000-0005-0000-0000-00007E340000}"/>
    <cellStyle name="Normal 9 3 2" xfId="16203" xr:uid="{00000000-0005-0000-0000-00007F340000}"/>
    <cellStyle name="Normal 9 3 3" xfId="16204" xr:uid="{00000000-0005-0000-0000-000080340000}"/>
    <cellStyle name="Normal 9 30" xfId="8510" xr:uid="{00000000-0005-0000-0000-000081340000}"/>
    <cellStyle name="Normal 9 30 2" xfId="16205" xr:uid="{00000000-0005-0000-0000-000082340000}"/>
    <cellStyle name="Normal 9 31" xfId="8511" xr:uid="{00000000-0005-0000-0000-000083340000}"/>
    <cellStyle name="Normal 9 31 2" xfId="16206" xr:uid="{00000000-0005-0000-0000-000084340000}"/>
    <cellStyle name="Normal 9 32" xfId="8512" xr:uid="{00000000-0005-0000-0000-000085340000}"/>
    <cellStyle name="Normal 9 32 2" xfId="16207" xr:uid="{00000000-0005-0000-0000-000086340000}"/>
    <cellStyle name="Normal 9 33" xfId="8513" xr:uid="{00000000-0005-0000-0000-000087340000}"/>
    <cellStyle name="Normal 9 33 2" xfId="16208" xr:uid="{00000000-0005-0000-0000-000088340000}"/>
    <cellStyle name="Normal 9 34" xfId="8514" xr:uid="{00000000-0005-0000-0000-000089340000}"/>
    <cellStyle name="Normal 9 34 2" xfId="16209" xr:uid="{00000000-0005-0000-0000-00008A340000}"/>
    <cellStyle name="Normal 9 35" xfId="8515" xr:uid="{00000000-0005-0000-0000-00008B340000}"/>
    <cellStyle name="Normal 9 35 2" xfId="16210" xr:uid="{00000000-0005-0000-0000-00008C340000}"/>
    <cellStyle name="Normal 9 36" xfId="8516" xr:uid="{00000000-0005-0000-0000-00008D340000}"/>
    <cellStyle name="Normal 9 36 2" xfId="16211" xr:uid="{00000000-0005-0000-0000-00008E340000}"/>
    <cellStyle name="Normal 9 37" xfId="8517" xr:uid="{00000000-0005-0000-0000-00008F340000}"/>
    <cellStyle name="Normal 9 37 2" xfId="16212" xr:uid="{00000000-0005-0000-0000-000090340000}"/>
    <cellStyle name="Normal 9 38" xfId="8518" xr:uid="{00000000-0005-0000-0000-000091340000}"/>
    <cellStyle name="Normal 9 38 2" xfId="16213" xr:uid="{00000000-0005-0000-0000-000092340000}"/>
    <cellStyle name="Normal 9 39" xfId="8519" xr:uid="{00000000-0005-0000-0000-000093340000}"/>
    <cellStyle name="Normal 9 39 2" xfId="8520" xr:uid="{00000000-0005-0000-0000-000094340000}"/>
    <cellStyle name="Normal 9 4" xfId="8521" xr:uid="{00000000-0005-0000-0000-000095340000}"/>
    <cellStyle name="Normal 9 4 2" xfId="16214" xr:uid="{00000000-0005-0000-0000-000096340000}"/>
    <cellStyle name="Normal 9 40" xfId="8522" xr:uid="{00000000-0005-0000-0000-000097340000}"/>
    <cellStyle name="Normal 9 40 2" xfId="16215" xr:uid="{00000000-0005-0000-0000-000098340000}"/>
    <cellStyle name="Normal 9 41" xfId="8523" xr:uid="{00000000-0005-0000-0000-000099340000}"/>
    <cellStyle name="Normal 9 41 2" xfId="16216" xr:uid="{00000000-0005-0000-0000-00009A340000}"/>
    <cellStyle name="Normal 9 42" xfId="8524" xr:uid="{00000000-0005-0000-0000-00009B340000}"/>
    <cellStyle name="Normal 9 42 2" xfId="16217" xr:uid="{00000000-0005-0000-0000-00009C340000}"/>
    <cellStyle name="Normal 9 43" xfId="8525" xr:uid="{00000000-0005-0000-0000-00009D340000}"/>
    <cellStyle name="Normal 9 43 2" xfId="16218" xr:uid="{00000000-0005-0000-0000-00009E340000}"/>
    <cellStyle name="Normal 9 44" xfId="8526" xr:uid="{00000000-0005-0000-0000-00009F340000}"/>
    <cellStyle name="Normal 9 44 2" xfId="16219" xr:uid="{00000000-0005-0000-0000-0000A0340000}"/>
    <cellStyle name="Normal 9 45" xfId="8527" xr:uid="{00000000-0005-0000-0000-0000A1340000}"/>
    <cellStyle name="Normal 9 45 2" xfId="16220" xr:uid="{00000000-0005-0000-0000-0000A2340000}"/>
    <cellStyle name="Normal 9 46" xfId="8528" xr:uid="{00000000-0005-0000-0000-0000A3340000}"/>
    <cellStyle name="Normal 9 46 2" xfId="16221" xr:uid="{00000000-0005-0000-0000-0000A4340000}"/>
    <cellStyle name="Normal 9 47" xfId="8529" xr:uid="{00000000-0005-0000-0000-0000A5340000}"/>
    <cellStyle name="Normal 9 47 2" xfId="16222" xr:uid="{00000000-0005-0000-0000-0000A6340000}"/>
    <cellStyle name="Normal 9 48" xfId="8530" xr:uid="{00000000-0005-0000-0000-0000A7340000}"/>
    <cellStyle name="Normal 9 48 2" xfId="16223" xr:uid="{00000000-0005-0000-0000-0000A8340000}"/>
    <cellStyle name="Normal 9 49" xfId="8531" xr:uid="{00000000-0005-0000-0000-0000A9340000}"/>
    <cellStyle name="Normal 9 49 2" xfId="16224" xr:uid="{00000000-0005-0000-0000-0000AA340000}"/>
    <cellStyle name="Normal 9 5" xfId="8532" xr:uid="{00000000-0005-0000-0000-0000AB340000}"/>
    <cellStyle name="Normal 9 5 2" xfId="16225" xr:uid="{00000000-0005-0000-0000-0000AC340000}"/>
    <cellStyle name="Normal 9 50" xfId="8533" xr:uid="{00000000-0005-0000-0000-0000AD340000}"/>
    <cellStyle name="Normal 9 50 2" xfId="16226" xr:uid="{00000000-0005-0000-0000-0000AE340000}"/>
    <cellStyle name="Normal 9 51" xfId="8534" xr:uid="{00000000-0005-0000-0000-0000AF340000}"/>
    <cellStyle name="Normal 9 51 2" xfId="16227" xr:uid="{00000000-0005-0000-0000-0000B0340000}"/>
    <cellStyle name="Normal 9 52" xfId="8535" xr:uid="{00000000-0005-0000-0000-0000B1340000}"/>
    <cellStyle name="Normal 9 52 2" xfId="16228" xr:uid="{00000000-0005-0000-0000-0000B2340000}"/>
    <cellStyle name="Normal 9 53" xfId="8536" xr:uid="{00000000-0005-0000-0000-0000B3340000}"/>
    <cellStyle name="Normal 9 53 2" xfId="16229" xr:uid="{00000000-0005-0000-0000-0000B4340000}"/>
    <cellStyle name="Normal 9 54" xfId="8537" xr:uid="{00000000-0005-0000-0000-0000B5340000}"/>
    <cellStyle name="Normal 9 54 2" xfId="16230" xr:uid="{00000000-0005-0000-0000-0000B6340000}"/>
    <cellStyle name="Normal 9 55" xfId="8538" xr:uid="{00000000-0005-0000-0000-0000B7340000}"/>
    <cellStyle name="Normal 9 55 2" xfId="16231" xr:uid="{00000000-0005-0000-0000-0000B8340000}"/>
    <cellStyle name="Normal 9 56" xfId="8539" xr:uid="{00000000-0005-0000-0000-0000B9340000}"/>
    <cellStyle name="Normal 9 56 2" xfId="16232" xr:uid="{00000000-0005-0000-0000-0000BA340000}"/>
    <cellStyle name="Normal 9 57" xfId="8540" xr:uid="{00000000-0005-0000-0000-0000BB340000}"/>
    <cellStyle name="Normal 9 57 2" xfId="16233" xr:uid="{00000000-0005-0000-0000-0000BC340000}"/>
    <cellStyle name="Normal 9 58" xfId="8541" xr:uid="{00000000-0005-0000-0000-0000BD340000}"/>
    <cellStyle name="Normal 9 58 2" xfId="16234" xr:uid="{00000000-0005-0000-0000-0000BE340000}"/>
    <cellStyle name="Normal 9 59" xfId="8542" xr:uid="{00000000-0005-0000-0000-0000BF340000}"/>
    <cellStyle name="Normal 9 59 2" xfId="16235" xr:uid="{00000000-0005-0000-0000-0000C0340000}"/>
    <cellStyle name="Normal 9 6" xfId="8543" xr:uid="{00000000-0005-0000-0000-0000C1340000}"/>
    <cellStyle name="Normal 9 6 2" xfId="16236" xr:uid="{00000000-0005-0000-0000-0000C2340000}"/>
    <cellStyle name="Normal 9 60" xfId="8544" xr:uid="{00000000-0005-0000-0000-0000C3340000}"/>
    <cellStyle name="Normal 9 60 2" xfId="16237" xr:uid="{00000000-0005-0000-0000-0000C4340000}"/>
    <cellStyle name="Normal 9 61" xfId="8545" xr:uid="{00000000-0005-0000-0000-0000C5340000}"/>
    <cellStyle name="Normal 9 61 2" xfId="16238" xr:uid="{00000000-0005-0000-0000-0000C6340000}"/>
    <cellStyle name="Normal 9 62" xfId="8546" xr:uid="{00000000-0005-0000-0000-0000C7340000}"/>
    <cellStyle name="Normal 9 62 2" xfId="16239" xr:uid="{00000000-0005-0000-0000-0000C8340000}"/>
    <cellStyle name="Normal 9 63" xfId="8547" xr:uid="{00000000-0005-0000-0000-0000C9340000}"/>
    <cellStyle name="Normal 9 63 2" xfId="16240" xr:uid="{00000000-0005-0000-0000-0000CA340000}"/>
    <cellStyle name="Normal 9 64" xfId="8548" xr:uid="{00000000-0005-0000-0000-0000CB340000}"/>
    <cellStyle name="Normal 9 64 2" xfId="16241" xr:uid="{00000000-0005-0000-0000-0000CC340000}"/>
    <cellStyle name="Normal 9 65" xfId="8549" xr:uid="{00000000-0005-0000-0000-0000CD340000}"/>
    <cellStyle name="Normal 9 65 2" xfId="16242" xr:uid="{00000000-0005-0000-0000-0000CE340000}"/>
    <cellStyle name="Normal 9 66" xfId="8550" xr:uid="{00000000-0005-0000-0000-0000CF340000}"/>
    <cellStyle name="Normal 9 66 2" xfId="16243" xr:uid="{00000000-0005-0000-0000-0000D0340000}"/>
    <cellStyle name="Normal 9 67" xfId="8551" xr:uid="{00000000-0005-0000-0000-0000D1340000}"/>
    <cellStyle name="Normal 9 67 2" xfId="16244" xr:uid="{00000000-0005-0000-0000-0000D2340000}"/>
    <cellStyle name="Normal 9 68" xfId="8552" xr:uid="{00000000-0005-0000-0000-0000D3340000}"/>
    <cellStyle name="Normal 9 68 2" xfId="16245" xr:uid="{00000000-0005-0000-0000-0000D4340000}"/>
    <cellStyle name="Normal 9 69" xfId="8553" xr:uid="{00000000-0005-0000-0000-0000D5340000}"/>
    <cellStyle name="Normal 9 69 2" xfId="16246" xr:uid="{00000000-0005-0000-0000-0000D6340000}"/>
    <cellStyle name="Normal 9 7" xfId="8554" xr:uid="{00000000-0005-0000-0000-0000D7340000}"/>
    <cellStyle name="Normal 9 7 2" xfId="16247" xr:uid="{00000000-0005-0000-0000-0000D8340000}"/>
    <cellStyle name="Normal 9 70" xfId="8555" xr:uid="{00000000-0005-0000-0000-0000D9340000}"/>
    <cellStyle name="Normal 9 70 2" xfId="16248" xr:uid="{00000000-0005-0000-0000-0000DA340000}"/>
    <cellStyle name="Normal 9 71" xfId="8556" xr:uid="{00000000-0005-0000-0000-0000DB340000}"/>
    <cellStyle name="Normal 9 71 2" xfId="16249" xr:uid="{00000000-0005-0000-0000-0000DC340000}"/>
    <cellStyle name="Normal 9 72" xfId="8557" xr:uid="{00000000-0005-0000-0000-0000DD340000}"/>
    <cellStyle name="Normal 9 72 2" xfId="16250" xr:uid="{00000000-0005-0000-0000-0000DE340000}"/>
    <cellStyle name="Normal 9 73" xfId="8558" xr:uid="{00000000-0005-0000-0000-0000DF340000}"/>
    <cellStyle name="Normal 9 73 2" xfId="16251" xr:uid="{00000000-0005-0000-0000-0000E0340000}"/>
    <cellStyle name="Normal 9 74" xfId="8559" xr:uid="{00000000-0005-0000-0000-0000E1340000}"/>
    <cellStyle name="Normal 9 74 2" xfId="16252" xr:uid="{00000000-0005-0000-0000-0000E2340000}"/>
    <cellStyle name="Normal 9 75" xfId="8560" xr:uid="{00000000-0005-0000-0000-0000E3340000}"/>
    <cellStyle name="Normal 9 75 2" xfId="16253" xr:uid="{00000000-0005-0000-0000-0000E4340000}"/>
    <cellStyle name="Normal 9 76" xfId="8561" xr:uid="{00000000-0005-0000-0000-0000E5340000}"/>
    <cellStyle name="Normal 9 76 2" xfId="16254" xr:uid="{00000000-0005-0000-0000-0000E6340000}"/>
    <cellStyle name="Normal 9 77" xfId="8562" xr:uid="{00000000-0005-0000-0000-0000E7340000}"/>
    <cellStyle name="Normal 9 77 2" xfId="16255" xr:uid="{00000000-0005-0000-0000-0000E8340000}"/>
    <cellStyle name="Normal 9 78" xfId="8563" xr:uid="{00000000-0005-0000-0000-0000E9340000}"/>
    <cellStyle name="Normal 9 78 2" xfId="16256" xr:uid="{00000000-0005-0000-0000-0000EA340000}"/>
    <cellStyle name="Normal 9 79" xfId="8564" xr:uid="{00000000-0005-0000-0000-0000EB340000}"/>
    <cellStyle name="Normal 9 79 2" xfId="16257" xr:uid="{00000000-0005-0000-0000-0000EC340000}"/>
    <cellStyle name="Normal 9 8" xfId="8565" xr:uid="{00000000-0005-0000-0000-0000ED340000}"/>
    <cellStyle name="Normal 9 8 2" xfId="16258" xr:uid="{00000000-0005-0000-0000-0000EE340000}"/>
    <cellStyle name="Normal 9 80" xfId="8566" xr:uid="{00000000-0005-0000-0000-0000EF340000}"/>
    <cellStyle name="Normal 9 80 2" xfId="16259" xr:uid="{00000000-0005-0000-0000-0000F0340000}"/>
    <cellStyle name="Normal 9 81" xfId="8567" xr:uid="{00000000-0005-0000-0000-0000F1340000}"/>
    <cellStyle name="Normal 9 81 2" xfId="16260" xr:uid="{00000000-0005-0000-0000-0000F2340000}"/>
    <cellStyle name="Normal 9 82" xfId="8568" xr:uid="{00000000-0005-0000-0000-0000F3340000}"/>
    <cellStyle name="Normal 9 82 2" xfId="16261" xr:uid="{00000000-0005-0000-0000-0000F4340000}"/>
    <cellStyle name="Normal 9 83" xfId="8569" xr:uid="{00000000-0005-0000-0000-0000F5340000}"/>
    <cellStyle name="Normal 9 83 2" xfId="16262" xr:uid="{00000000-0005-0000-0000-0000F6340000}"/>
    <cellStyle name="Normal 9 84" xfId="8570" xr:uid="{00000000-0005-0000-0000-0000F7340000}"/>
    <cellStyle name="Normal 9 84 2" xfId="16263" xr:uid="{00000000-0005-0000-0000-0000F8340000}"/>
    <cellStyle name="Normal 9 85" xfId="8571" xr:uid="{00000000-0005-0000-0000-0000F9340000}"/>
    <cellStyle name="Normal 9 85 2" xfId="16264" xr:uid="{00000000-0005-0000-0000-0000FA340000}"/>
    <cellStyle name="Normal 9 86" xfId="8572" xr:uid="{00000000-0005-0000-0000-0000FB340000}"/>
    <cellStyle name="Normal 9 86 2" xfId="16265" xr:uid="{00000000-0005-0000-0000-0000FC340000}"/>
    <cellStyle name="Normal 9 87" xfId="8573" xr:uid="{00000000-0005-0000-0000-0000FD340000}"/>
    <cellStyle name="Normal 9 87 2" xfId="16266" xr:uid="{00000000-0005-0000-0000-0000FE340000}"/>
    <cellStyle name="Normal 9 88" xfId="8574" xr:uid="{00000000-0005-0000-0000-0000FF340000}"/>
    <cellStyle name="Normal 9 88 2" xfId="16267" xr:uid="{00000000-0005-0000-0000-000000350000}"/>
    <cellStyle name="Normal 9 89" xfId="8575" xr:uid="{00000000-0005-0000-0000-000001350000}"/>
    <cellStyle name="Normal 9 89 2" xfId="16268" xr:uid="{00000000-0005-0000-0000-000002350000}"/>
    <cellStyle name="Normal 9 9" xfId="8576" xr:uid="{00000000-0005-0000-0000-000003350000}"/>
    <cellStyle name="Normal 9 9 2" xfId="16269" xr:uid="{00000000-0005-0000-0000-000004350000}"/>
    <cellStyle name="Normal 9 90" xfId="8577" xr:uid="{00000000-0005-0000-0000-000005350000}"/>
    <cellStyle name="Normal 9 90 2" xfId="16270" xr:uid="{00000000-0005-0000-0000-000006350000}"/>
    <cellStyle name="Normal 9 91" xfId="8578" xr:uid="{00000000-0005-0000-0000-000007350000}"/>
    <cellStyle name="Normal 9 91 2" xfId="16271" xr:uid="{00000000-0005-0000-0000-000008350000}"/>
    <cellStyle name="Normal 9 92" xfId="16272" xr:uid="{00000000-0005-0000-0000-000009350000}"/>
    <cellStyle name="Normal 9_Avera Rebuttal Analyses" xfId="11336" xr:uid="{00000000-0005-0000-0000-00000A350000}"/>
    <cellStyle name="Normal 90" xfId="8579" xr:uid="{00000000-0005-0000-0000-00000B350000}"/>
    <cellStyle name="Normal 90 2" xfId="8580" xr:uid="{00000000-0005-0000-0000-00000C350000}"/>
    <cellStyle name="Normal 90 2 2" xfId="8581" xr:uid="{00000000-0005-0000-0000-00000D350000}"/>
    <cellStyle name="Normal 90 3" xfId="8582" xr:uid="{00000000-0005-0000-0000-00000E350000}"/>
    <cellStyle name="Normal 91" xfId="8583" xr:uid="{00000000-0005-0000-0000-00000F350000}"/>
    <cellStyle name="Normal 91 2" xfId="8584" xr:uid="{00000000-0005-0000-0000-000010350000}"/>
    <cellStyle name="Normal 91 2 2" xfId="8585" xr:uid="{00000000-0005-0000-0000-000011350000}"/>
    <cellStyle name="Normal 91 3" xfId="8586" xr:uid="{00000000-0005-0000-0000-000012350000}"/>
    <cellStyle name="Normal 92" xfId="8587" xr:uid="{00000000-0005-0000-0000-000013350000}"/>
    <cellStyle name="Normal 92 2" xfId="8588" xr:uid="{00000000-0005-0000-0000-000014350000}"/>
    <cellStyle name="Normal 93" xfId="8589" xr:uid="{00000000-0005-0000-0000-000015350000}"/>
    <cellStyle name="Normal 93 2" xfId="8590" xr:uid="{00000000-0005-0000-0000-000016350000}"/>
    <cellStyle name="Normal 94" xfId="8591" xr:uid="{00000000-0005-0000-0000-000017350000}"/>
    <cellStyle name="Normal 94 2" xfId="8592" xr:uid="{00000000-0005-0000-0000-000018350000}"/>
    <cellStyle name="Normal 95" xfId="8593" xr:uid="{00000000-0005-0000-0000-000019350000}"/>
    <cellStyle name="Normal 95 2" xfId="8594" xr:uid="{00000000-0005-0000-0000-00001A350000}"/>
    <cellStyle name="Normal 95 2 2" xfId="8595" xr:uid="{00000000-0005-0000-0000-00001B350000}"/>
    <cellStyle name="Normal 95 3" xfId="8596" xr:uid="{00000000-0005-0000-0000-00001C350000}"/>
    <cellStyle name="Normal 96" xfId="8597" xr:uid="{00000000-0005-0000-0000-00001D350000}"/>
    <cellStyle name="Normal 96 2" xfId="8598" xr:uid="{00000000-0005-0000-0000-00001E350000}"/>
    <cellStyle name="Normal 97" xfId="8599" xr:uid="{00000000-0005-0000-0000-00001F350000}"/>
    <cellStyle name="Normal 97 2" xfId="8600" xr:uid="{00000000-0005-0000-0000-000020350000}"/>
    <cellStyle name="Normal 98" xfId="8601" xr:uid="{00000000-0005-0000-0000-000021350000}"/>
    <cellStyle name="Normal 98 2" xfId="8602" xr:uid="{00000000-0005-0000-0000-000022350000}"/>
    <cellStyle name="Normal 99" xfId="8603" xr:uid="{00000000-0005-0000-0000-000023350000}"/>
    <cellStyle name="Normal 99 2" xfId="8604" xr:uid="{00000000-0005-0000-0000-000024350000}"/>
    <cellStyle name="Normal FICA" xfId="8605" xr:uid="{00000000-0005-0000-0000-000025350000}"/>
    <cellStyle name="Normal FICA 2" xfId="8606" xr:uid="{00000000-0005-0000-0000-000026350000}"/>
    <cellStyle name="Normal FUI" xfId="8607" xr:uid="{00000000-0005-0000-0000-000027350000}"/>
    <cellStyle name="Normal FUI 2" xfId="8608" xr:uid="{00000000-0005-0000-0000-000028350000}"/>
    <cellStyle name="Normal Other Benefits" xfId="8609" xr:uid="{00000000-0005-0000-0000-000029350000}"/>
    <cellStyle name="Normal Other Benefits 2" xfId="8610" xr:uid="{00000000-0005-0000-0000-00002A350000}"/>
    <cellStyle name="Note 2" xfId="8611" xr:uid="{00000000-0005-0000-0000-00002B350000}"/>
    <cellStyle name="Note 2 2" xfId="8612" xr:uid="{00000000-0005-0000-0000-00002C350000}"/>
    <cellStyle name="Note 2 2 2" xfId="8613" xr:uid="{00000000-0005-0000-0000-00002D350000}"/>
    <cellStyle name="Note 2 2 2 2" xfId="8614" xr:uid="{00000000-0005-0000-0000-00002E350000}"/>
    <cellStyle name="Note 2 2 2 3" xfId="16273" xr:uid="{00000000-0005-0000-0000-00002F350000}"/>
    <cellStyle name="Note 2 2 3" xfId="8615" xr:uid="{00000000-0005-0000-0000-000030350000}"/>
    <cellStyle name="Note 2 2 4" xfId="16274" xr:uid="{00000000-0005-0000-0000-000031350000}"/>
    <cellStyle name="Note 2 3" xfId="8616" xr:uid="{00000000-0005-0000-0000-000032350000}"/>
    <cellStyle name="Note 2 3 2" xfId="8617" xr:uid="{00000000-0005-0000-0000-000033350000}"/>
    <cellStyle name="Note 2 3 2 2" xfId="8618" xr:uid="{00000000-0005-0000-0000-000034350000}"/>
    <cellStyle name="Note 2 3 2 3" xfId="16275" xr:uid="{00000000-0005-0000-0000-000035350000}"/>
    <cellStyle name="Note 2 3 3" xfId="8619" xr:uid="{00000000-0005-0000-0000-000036350000}"/>
    <cellStyle name="Note 2 3 4" xfId="16276" xr:uid="{00000000-0005-0000-0000-000037350000}"/>
    <cellStyle name="Note 2 4" xfId="8620" xr:uid="{00000000-0005-0000-0000-000038350000}"/>
    <cellStyle name="Note 2 4 2" xfId="8621" xr:uid="{00000000-0005-0000-0000-000039350000}"/>
    <cellStyle name="Note 2 4 2 2" xfId="8622" xr:uid="{00000000-0005-0000-0000-00003A350000}"/>
    <cellStyle name="Note 2 4 2 3" xfId="16277" xr:uid="{00000000-0005-0000-0000-00003B350000}"/>
    <cellStyle name="Note 2 4 3" xfId="8623" xr:uid="{00000000-0005-0000-0000-00003C350000}"/>
    <cellStyle name="Note 2 4 4" xfId="16278" xr:uid="{00000000-0005-0000-0000-00003D350000}"/>
    <cellStyle name="Note 2 5" xfId="8624" xr:uid="{00000000-0005-0000-0000-00003E350000}"/>
    <cellStyle name="Note 2 5 2" xfId="8625" xr:uid="{00000000-0005-0000-0000-00003F350000}"/>
    <cellStyle name="Note 2 5 3" xfId="16279" xr:uid="{00000000-0005-0000-0000-000040350000}"/>
    <cellStyle name="Note 2 6" xfId="8626" xr:uid="{00000000-0005-0000-0000-000041350000}"/>
    <cellStyle name="Note 2 7" xfId="16280" xr:uid="{00000000-0005-0000-0000-000042350000}"/>
    <cellStyle name="Note 3" xfId="8627" xr:uid="{00000000-0005-0000-0000-000043350000}"/>
    <cellStyle name="Note 3 2" xfId="8628" xr:uid="{00000000-0005-0000-0000-000044350000}"/>
    <cellStyle name="Note 3 2 2" xfId="8629" xr:uid="{00000000-0005-0000-0000-000045350000}"/>
    <cellStyle name="Note 3 3" xfId="8630" xr:uid="{00000000-0005-0000-0000-000046350000}"/>
    <cellStyle name="Note 3 4" xfId="8631" xr:uid="{00000000-0005-0000-0000-000047350000}"/>
    <cellStyle name="Note 3 5" xfId="16281" xr:uid="{00000000-0005-0000-0000-000048350000}"/>
    <cellStyle name="Note 4" xfId="8632" xr:uid="{00000000-0005-0000-0000-000049350000}"/>
    <cellStyle name="Note 4 2" xfId="8633" xr:uid="{00000000-0005-0000-0000-00004A350000}"/>
    <cellStyle name="Note 4 2 2" xfId="8634" xr:uid="{00000000-0005-0000-0000-00004B350000}"/>
    <cellStyle name="Note 4 3" xfId="8635" xr:uid="{00000000-0005-0000-0000-00004C350000}"/>
    <cellStyle name="Note 4 4" xfId="16282" xr:uid="{00000000-0005-0000-0000-00004D350000}"/>
    <cellStyle name="Note 5" xfId="11337" xr:uid="{00000000-0005-0000-0000-00004E350000}"/>
    <cellStyle name="Note 6" xfId="11338" xr:uid="{00000000-0005-0000-0000-00004F350000}"/>
    <cellStyle name="Output 2" xfId="8636" xr:uid="{00000000-0005-0000-0000-000050350000}"/>
    <cellStyle name="Output 2 2" xfId="8637" xr:uid="{00000000-0005-0000-0000-000051350000}"/>
    <cellStyle name="Output 3" xfId="8638" xr:uid="{00000000-0005-0000-0000-000052350000}"/>
    <cellStyle name="Output 3 2" xfId="8639" xr:uid="{00000000-0005-0000-0000-000053350000}"/>
    <cellStyle name="Output 4" xfId="8640" xr:uid="{00000000-0005-0000-0000-000054350000}"/>
    <cellStyle name="Output 4 2" xfId="8641" xr:uid="{00000000-0005-0000-0000-000055350000}"/>
    <cellStyle name="Output 5" xfId="8642" xr:uid="{00000000-0005-0000-0000-000056350000}"/>
    <cellStyle name="Output 5 2" xfId="8643" xr:uid="{00000000-0005-0000-0000-000057350000}"/>
    <cellStyle name="Output 6" xfId="8644" xr:uid="{00000000-0005-0000-0000-000058350000}"/>
    <cellStyle name="Output Amounts" xfId="57" xr:uid="{00000000-0005-0000-0000-000059350000}"/>
    <cellStyle name="Output Amounts 2" xfId="8645" xr:uid="{00000000-0005-0000-0000-00005A350000}"/>
    <cellStyle name="Output Column Headings" xfId="58" xr:uid="{00000000-0005-0000-0000-00005B350000}"/>
    <cellStyle name="Output Column Headings 2" xfId="8646" xr:uid="{00000000-0005-0000-0000-00005C350000}"/>
    <cellStyle name="Output Line Items" xfId="59" xr:uid="{00000000-0005-0000-0000-00005D350000}"/>
    <cellStyle name="Output Line Items 2" xfId="8647" xr:uid="{00000000-0005-0000-0000-00005E350000}"/>
    <cellStyle name="Output Report Heading" xfId="60" xr:uid="{00000000-0005-0000-0000-00005F350000}"/>
    <cellStyle name="Output Report Heading 2" xfId="8648" xr:uid="{00000000-0005-0000-0000-000060350000}"/>
    <cellStyle name="Output Report Title" xfId="61" xr:uid="{00000000-0005-0000-0000-000061350000}"/>
    <cellStyle name="Output Report Title 2" xfId="8649" xr:uid="{00000000-0005-0000-0000-000062350000}"/>
    <cellStyle name="Percent" xfId="62" builtinId="5"/>
    <cellStyle name="Percent 10" xfId="8650" xr:uid="{00000000-0005-0000-0000-000064350000}"/>
    <cellStyle name="Percent 10 2" xfId="8651" xr:uid="{00000000-0005-0000-0000-000065350000}"/>
    <cellStyle name="Percent 10 2 2" xfId="8652" xr:uid="{00000000-0005-0000-0000-000066350000}"/>
    <cellStyle name="Percent 10 3" xfId="8653" xr:uid="{00000000-0005-0000-0000-000067350000}"/>
    <cellStyle name="Percent 10 4" xfId="16905" xr:uid="{00000000-0005-0000-0000-000068350000}"/>
    <cellStyle name="Percent 10 5" xfId="16944" xr:uid="{FB590DA3-486E-2043-AD70-AA6C440EA385}"/>
    <cellStyle name="Percent 11" xfId="8654" xr:uid="{00000000-0005-0000-0000-000069350000}"/>
    <cellStyle name="Percent 11 2" xfId="8655" xr:uid="{00000000-0005-0000-0000-00006A350000}"/>
    <cellStyle name="Percent 11 2 2" xfId="8656" xr:uid="{00000000-0005-0000-0000-00006B350000}"/>
    <cellStyle name="Percent 11 3" xfId="8657" xr:uid="{00000000-0005-0000-0000-00006C350000}"/>
    <cellStyle name="Percent 12" xfId="8658" xr:uid="{00000000-0005-0000-0000-00006D350000}"/>
    <cellStyle name="Percent 12 2" xfId="8659" xr:uid="{00000000-0005-0000-0000-00006E350000}"/>
    <cellStyle name="Percent 12 2 2" xfId="8660" xr:uid="{00000000-0005-0000-0000-00006F350000}"/>
    <cellStyle name="Percent 12 3" xfId="8661" xr:uid="{00000000-0005-0000-0000-000070350000}"/>
    <cellStyle name="Percent 13" xfId="8662" xr:uid="{00000000-0005-0000-0000-000071350000}"/>
    <cellStyle name="Percent 13 2" xfId="8663" xr:uid="{00000000-0005-0000-0000-000072350000}"/>
    <cellStyle name="Percent 13 2 2" xfId="8664" xr:uid="{00000000-0005-0000-0000-000073350000}"/>
    <cellStyle name="Percent 13 3" xfId="8665" xr:uid="{00000000-0005-0000-0000-000074350000}"/>
    <cellStyle name="Percent 14" xfId="8666" xr:uid="{00000000-0005-0000-0000-000075350000}"/>
    <cellStyle name="Percent 14 2" xfId="8667" xr:uid="{00000000-0005-0000-0000-000076350000}"/>
    <cellStyle name="Percent 14 2 2" xfId="8668" xr:uid="{00000000-0005-0000-0000-000077350000}"/>
    <cellStyle name="Percent 14 3" xfId="8669" xr:uid="{00000000-0005-0000-0000-000078350000}"/>
    <cellStyle name="Percent 15" xfId="8670" xr:uid="{00000000-0005-0000-0000-000079350000}"/>
    <cellStyle name="Percent 15 2" xfId="8671" xr:uid="{00000000-0005-0000-0000-00007A350000}"/>
    <cellStyle name="Percent 15 2 2" xfId="8672" xr:uid="{00000000-0005-0000-0000-00007B350000}"/>
    <cellStyle name="Percent 15 3" xfId="8673" xr:uid="{00000000-0005-0000-0000-00007C350000}"/>
    <cellStyle name="Percent 16" xfId="8674" xr:uid="{00000000-0005-0000-0000-00007D350000}"/>
    <cellStyle name="Percent 16 2" xfId="8675" xr:uid="{00000000-0005-0000-0000-00007E350000}"/>
    <cellStyle name="Percent 16 2 2" xfId="8676" xr:uid="{00000000-0005-0000-0000-00007F350000}"/>
    <cellStyle name="Percent 16 3" xfId="8677" xr:uid="{00000000-0005-0000-0000-000080350000}"/>
    <cellStyle name="Percent 17" xfId="8678" xr:uid="{00000000-0005-0000-0000-000081350000}"/>
    <cellStyle name="Percent 17 2" xfId="8679" xr:uid="{00000000-0005-0000-0000-000082350000}"/>
    <cellStyle name="Percent 17 2 2" xfId="8680" xr:uid="{00000000-0005-0000-0000-000083350000}"/>
    <cellStyle name="Percent 17 3" xfId="8681" xr:uid="{00000000-0005-0000-0000-000084350000}"/>
    <cellStyle name="Percent 18" xfId="8682" xr:uid="{00000000-0005-0000-0000-000085350000}"/>
    <cellStyle name="Percent 18 2" xfId="8683" xr:uid="{00000000-0005-0000-0000-000086350000}"/>
    <cellStyle name="Percent 18 2 2" xfId="8684" xr:uid="{00000000-0005-0000-0000-000087350000}"/>
    <cellStyle name="Percent 18 3" xfId="8685" xr:uid="{00000000-0005-0000-0000-000088350000}"/>
    <cellStyle name="Percent 19" xfId="8686" xr:uid="{00000000-0005-0000-0000-000089350000}"/>
    <cellStyle name="Percent 19 2" xfId="8687" xr:uid="{00000000-0005-0000-0000-00008A350000}"/>
    <cellStyle name="Percent 19 2 2" xfId="8688" xr:uid="{00000000-0005-0000-0000-00008B350000}"/>
    <cellStyle name="Percent 19 3" xfId="8689" xr:uid="{00000000-0005-0000-0000-00008C350000}"/>
    <cellStyle name="Percent 19 4" xfId="16283" xr:uid="{00000000-0005-0000-0000-00008D350000}"/>
    <cellStyle name="Percent 2" xfId="63" xr:uid="{00000000-0005-0000-0000-00008E350000}"/>
    <cellStyle name="Percent 2 10" xfId="8690" xr:uid="{00000000-0005-0000-0000-00008F350000}"/>
    <cellStyle name="Percent 2 10 2" xfId="8691" xr:uid="{00000000-0005-0000-0000-000090350000}"/>
    <cellStyle name="Percent 2 10 2 2" xfId="8692" xr:uid="{00000000-0005-0000-0000-000091350000}"/>
    <cellStyle name="Percent 2 10 3" xfId="8693" xr:uid="{00000000-0005-0000-0000-000092350000}"/>
    <cellStyle name="Percent 2 10 3 2" xfId="8694" xr:uid="{00000000-0005-0000-0000-000093350000}"/>
    <cellStyle name="Percent 2 10 4" xfId="8695" xr:uid="{00000000-0005-0000-0000-000094350000}"/>
    <cellStyle name="Percent 2 100" xfId="8696" xr:uid="{00000000-0005-0000-0000-000095350000}"/>
    <cellStyle name="Percent 2 100 2" xfId="8697" xr:uid="{00000000-0005-0000-0000-000096350000}"/>
    <cellStyle name="Percent 2 101" xfId="8698" xr:uid="{00000000-0005-0000-0000-000097350000}"/>
    <cellStyle name="Percent 2 101 2" xfId="8699" xr:uid="{00000000-0005-0000-0000-000098350000}"/>
    <cellStyle name="Percent 2 102" xfId="8700" xr:uid="{00000000-0005-0000-0000-000099350000}"/>
    <cellStyle name="Percent 2 102 2" xfId="8701" xr:uid="{00000000-0005-0000-0000-00009A350000}"/>
    <cellStyle name="Percent 2 103" xfId="8702" xr:uid="{00000000-0005-0000-0000-00009B350000}"/>
    <cellStyle name="Percent 2 103 2" xfId="8703" xr:uid="{00000000-0005-0000-0000-00009C350000}"/>
    <cellStyle name="Percent 2 104" xfId="8704" xr:uid="{00000000-0005-0000-0000-00009D350000}"/>
    <cellStyle name="Percent 2 104 2" xfId="8705" xr:uid="{00000000-0005-0000-0000-00009E350000}"/>
    <cellStyle name="Percent 2 105" xfId="8706" xr:uid="{00000000-0005-0000-0000-00009F350000}"/>
    <cellStyle name="Percent 2 105 2" xfId="8707" xr:uid="{00000000-0005-0000-0000-0000A0350000}"/>
    <cellStyle name="Percent 2 105 3 2" xfId="16938" xr:uid="{00000000-0005-0000-0000-0000A1350000}"/>
    <cellStyle name="Percent 2 106" xfId="8708" xr:uid="{00000000-0005-0000-0000-0000A2350000}"/>
    <cellStyle name="Percent 2 106 2" xfId="8709" xr:uid="{00000000-0005-0000-0000-0000A3350000}"/>
    <cellStyle name="Percent 2 107" xfId="8710" xr:uid="{00000000-0005-0000-0000-0000A4350000}"/>
    <cellStyle name="Percent 2 107 2" xfId="8711" xr:uid="{00000000-0005-0000-0000-0000A5350000}"/>
    <cellStyle name="Percent 2 108" xfId="8712" xr:uid="{00000000-0005-0000-0000-0000A6350000}"/>
    <cellStyle name="Percent 2 108 2" xfId="8713" xr:uid="{00000000-0005-0000-0000-0000A7350000}"/>
    <cellStyle name="Percent 2 109" xfId="8714" xr:uid="{00000000-0005-0000-0000-0000A8350000}"/>
    <cellStyle name="Percent 2 109 2" xfId="8715" xr:uid="{00000000-0005-0000-0000-0000A9350000}"/>
    <cellStyle name="Percent 2 11" xfId="8716" xr:uid="{00000000-0005-0000-0000-0000AA350000}"/>
    <cellStyle name="Percent 2 11 2" xfId="8717" xr:uid="{00000000-0005-0000-0000-0000AB350000}"/>
    <cellStyle name="Percent 2 11 2 2" xfId="8718" xr:uid="{00000000-0005-0000-0000-0000AC350000}"/>
    <cellStyle name="Percent 2 11 3" xfId="8719" xr:uid="{00000000-0005-0000-0000-0000AD350000}"/>
    <cellStyle name="Percent 2 11 3 2" xfId="8720" xr:uid="{00000000-0005-0000-0000-0000AE350000}"/>
    <cellStyle name="Percent 2 11 4" xfId="8721" xr:uid="{00000000-0005-0000-0000-0000AF350000}"/>
    <cellStyle name="Percent 2 110" xfId="8722" xr:uid="{00000000-0005-0000-0000-0000B0350000}"/>
    <cellStyle name="Percent 2 110 2" xfId="8723" xr:uid="{00000000-0005-0000-0000-0000B1350000}"/>
    <cellStyle name="Percent 2 111" xfId="8724" xr:uid="{00000000-0005-0000-0000-0000B2350000}"/>
    <cellStyle name="Percent 2 111 2" xfId="8725" xr:uid="{00000000-0005-0000-0000-0000B3350000}"/>
    <cellStyle name="Percent 2 112" xfId="8726" xr:uid="{00000000-0005-0000-0000-0000B4350000}"/>
    <cellStyle name="Percent 2 112 2" xfId="8727" xr:uid="{00000000-0005-0000-0000-0000B5350000}"/>
    <cellStyle name="Percent 2 113" xfId="8728" xr:uid="{00000000-0005-0000-0000-0000B6350000}"/>
    <cellStyle name="Percent 2 113 2" xfId="8729" xr:uid="{00000000-0005-0000-0000-0000B7350000}"/>
    <cellStyle name="Percent 2 114" xfId="8730" xr:uid="{00000000-0005-0000-0000-0000B8350000}"/>
    <cellStyle name="Percent 2 114 2" xfId="8731" xr:uid="{00000000-0005-0000-0000-0000B9350000}"/>
    <cellStyle name="Percent 2 115" xfId="8732" xr:uid="{00000000-0005-0000-0000-0000BA350000}"/>
    <cellStyle name="Percent 2 115 2" xfId="8733" xr:uid="{00000000-0005-0000-0000-0000BB350000}"/>
    <cellStyle name="Percent 2 116" xfId="8734" xr:uid="{00000000-0005-0000-0000-0000BC350000}"/>
    <cellStyle name="Percent 2 116 2" xfId="8735" xr:uid="{00000000-0005-0000-0000-0000BD350000}"/>
    <cellStyle name="Percent 2 117" xfId="8736" xr:uid="{00000000-0005-0000-0000-0000BE350000}"/>
    <cellStyle name="Percent 2 117 2" xfId="8737" xr:uid="{00000000-0005-0000-0000-0000BF350000}"/>
    <cellStyle name="Percent 2 118" xfId="8738" xr:uid="{00000000-0005-0000-0000-0000C0350000}"/>
    <cellStyle name="Percent 2 118 2" xfId="8739" xr:uid="{00000000-0005-0000-0000-0000C1350000}"/>
    <cellStyle name="Percent 2 119" xfId="8740" xr:uid="{00000000-0005-0000-0000-0000C2350000}"/>
    <cellStyle name="Percent 2 119 2" xfId="8741" xr:uid="{00000000-0005-0000-0000-0000C3350000}"/>
    <cellStyle name="Percent 2 12" xfId="8742" xr:uid="{00000000-0005-0000-0000-0000C4350000}"/>
    <cellStyle name="Percent 2 12 2" xfId="8743" xr:uid="{00000000-0005-0000-0000-0000C5350000}"/>
    <cellStyle name="Percent 2 12 2 2" xfId="8744" xr:uid="{00000000-0005-0000-0000-0000C6350000}"/>
    <cellStyle name="Percent 2 12 3" xfId="8745" xr:uid="{00000000-0005-0000-0000-0000C7350000}"/>
    <cellStyle name="Percent 2 12 3 2" xfId="8746" xr:uid="{00000000-0005-0000-0000-0000C8350000}"/>
    <cellStyle name="Percent 2 12 4" xfId="8747" xr:uid="{00000000-0005-0000-0000-0000C9350000}"/>
    <cellStyle name="Percent 2 120" xfId="8748" xr:uid="{00000000-0005-0000-0000-0000CA350000}"/>
    <cellStyle name="Percent 2 120 2" xfId="8749" xr:uid="{00000000-0005-0000-0000-0000CB350000}"/>
    <cellStyle name="Percent 2 121" xfId="8750" xr:uid="{00000000-0005-0000-0000-0000CC350000}"/>
    <cellStyle name="Percent 2 121 2" xfId="8751" xr:uid="{00000000-0005-0000-0000-0000CD350000}"/>
    <cellStyle name="Percent 2 122" xfId="8752" xr:uid="{00000000-0005-0000-0000-0000CE350000}"/>
    <cellStyle name="Percent 2 122 2" xfId="8753" xr:uid="{00000000-0005-0000-0000-0000CF350000}"/>
    <cellStyle name="Percent 2 123" xfId="8754" xr:uid="{00000000-0005-0000-0000-0000D0350000}"/>
    <cellStyle name="Percent 2 123 2" xfId="8755" xr:uid="{00000000-0005-0000-0000-0000D1350000}"/>
    <cellStyle name="Percent 2 124" xfId="8756" xr:uid="{00000000-0005-0000-0000-0000D2350000}"/>
    <cellStyle name="Percent 2 124 2" xfId="8757" xr:uid="{00000000-0005-0000-0000-0000D3350000}"/>
    <cellStyle name="Percent 2 125" xfId="8758" xr:uid="{00000000-0005-0000-0000-0000D4350000}"/>
    <cellStyle name="Percent 2 125 2" xfId="8759" xr:uid="{00000000-0005-0000-0000-0000D5350000}"/>
    <cellStyle name="Percent 2 126" xfId="8760" xr:uid="{00000000-0005-0000-0000-0000D6350000}"/>
    <cellStyle name="Percent 2 126 2" xfId="8761" xr:uid="{00000000-0005-0000-0000-0000D7350000}"/>
    <cellStyle name="Percent 2 127" xfId="8762" xr:uid="{00000000-0005-0000-0000-0000D8350000}"/>
    <cellStyle name="Percent 2 127 2" xfId="8763" xr:uid="{00000000-0005-0000-0000-0000D9350000}"/>
    <cellStyle name="Percent 2 128" xfId="8764" xr:uid="{00000000-0005-0000-0000-0000DA350000}"/>
    <cellStyle name="Percent 2 128 2" xfId="8765" xr:uid="{00000000-0005-0000-0000-0000DB350000}"/>
    <cellStyle name="Percent 2 129" xfId="8766" xr:uid="{00000000-0005-0000-0000-0000DC350000}"/>
    <cellStyle name="Percent 2 129 2" xfId="8767" xr:uid="{00000000-0005-0000-0000-0000DD350000}"/>
    <cellStyle name="Percent 2 13" xfId="8768" xr:uid="{00000000-0005-0000-0000-0000DE350000}"/>
    <cellStyle name="Percent 2 13 2" xfId="8769" xr:uid="{00000000-0005-0000-0000-0000DF350000}"/>
    <cellStyle name="Percent 2 13 2 2" xfId="8770" xr:uid="{00000000-0005-0000-0000-0000E0350000}"/>
    <cellStyle name="Percent 2 13 3" xfId="8771" xr:uid="{00000000-0005-0000-0000-0000E1350000}"/>
    <cellStyle name="Percent 2 13 3 2" xfId="8772" xr:uid="{00000000-0005-0000-0000-0000E2350000}"/>
    <cellStyle name="Percent 2 13 4" xfId="8773" xr:uid="{00000000-0005-0000-0000-0000E3350000}"/>
    <cellStyle name="Percent 2 130" xfId="8774" xr:uid="{00000000-0005-0000-0000-0000E4350000}"/>
    <cellStyle name="Percent 2 130 2" xfId="8775" xr:uid="{00000000-0005-0000-0000-0000E5350000}"/>
    <cellStyle name="Percent 2 131" xfId="8776" xr:uid="{00000000-0005-0000-0000-0000E6350000}"/>
    <cellStyle name="Percent 2 131 2" xfId="8777" xr:uid="{00000000-0005-0000-0000-0000E7350000}"/>
    <cellStyle name="Percent 2 132" xfId="8778" xr:uid="{00000000-0005-0000-0000-0000E8350000}"/>
    <cellStyle name="Percent 2 132 2" xfId="8779" xr:uid="{00000000-0005-0000-0000-0000E9350000}"/>
    <cellStyle name="Percent 2 133" xfId="8780" xr:uid="{00000000-0005-0000-0000-0000EA350000}"/>
    <cellStyle name="Percent 2 133 2" xfId="8781" xr:uid="{00000000-0005-0000-0000-0000EB350000}"/>
    <cellStyle name="Percent 2 134" xfId="8782" xr:uid="{00000000-0005-0000-0000-0000EC350000}"/>
    <cellStyle name="Percent 2 134 2" xfId="8783" xr:uid="{00000000-0005-0000-0000-0000ED350000}"/>
    <cellStyle name="Percent 2 135" xfId="8784" xr:uid="{00000000-0005-0000-0000-0000EE350000}"/>
    <cellStyle name="Percent 2 135 2" xfId="8785" xr:uid="{00000000-0005-0000-0000-0000EF350000}"/>
    <cellStyle name="Percent 2 136" xfId="8786" xr:uid="{00000000-0005-0000-0000-0000F0350000}"/>
    <cellStyle name="Percent 2 136 2" xfId="8787" xr:uid="{00000000-0005-0000-0000-0000F1350000}"/>
    <cellStyle name="Percent 2 137" xfId="8788" xr:uid="{00000000-0005-0000-0000-0000F2350000}"/>
    <cellStyle name="Percent 2 137 2" xfId="8789" xr:uid="{00000000-0005-0000-0000-0000F3350000}"/>
    <cellStyle name="Percent 2 138" xfId="8790" xr:uid="{00000000-0005-0000-0000-0000F4350000}"/>
    <cellStyle name="Percent 2 138 2" xfId="8791" xr:uid="{00000000-0005-0000-0000-0000F5350000}"/>
    <cellStyle name="Percent 2 139" xfId="8792" xr:uid="{00000000-0005-0000-0000-0000F6350000}"/>
    <cellStyle name="Percent 2 139 2" xfId="8793" xr:uid="{00000000-0005-0000-0000-0000F7350000}"/>
    <cellStyle name="Percent 2 14" xfId="8794" xr:uid="{00000000-0005-0000-0000-0000F8350000}"/>
    <cellStyle name="Percent 2 14 2" xfId="8795" xr:uid="{00000000-0005-0000-0000-0000F9350000}"/>
    <cellStyle name="Percent 2 14 2 2" xfId="8796" xr:uid="{00000000-0005-0000-0000-0000FA350000}"/>
    <cellStyle name="Percent 2 14 3" xfId="8797" xr:uid="{00000000-0005-0000-0000-0000FB350000}"/>
    <cellStyle name="Percent 2 14 3 2" xfId="8798" xr:uid="{00000000-0005-0000-0000-0000FC350000}"/>
    <cellStyle name="Percent 2 14 4" xfId="8799" xr:uid="{00000000-0005-0000-0000-0000FD350000}"/>
    <cellStyle name="Percent 2 140" xfId="8800" xr:uid="{00000000-0005-0000-0000-0000FE350000}"/>
    <cellStyle name="Percent 2 140 2" xfId="8801" xr:uid="{00000000-0005-0000-0000-0000FF350000}"/>
    <cellStyle name="Percent 2 141" xfId="8802" xr:uid="{00000000-0005-0000-0000-000000360000}"/>
    <cellStyle name="Percent 2 141 2" xfId="8803" xr:uid="{00000000-0005-0000-0000-000001360000}"/>
    <cellStyle name="Percent 2 142" xfId="8804" xr:uid="{00000000-0005-0000-0000-000002360000}"/>
    <cellStyle name="Percent 2 142 2" xfId="8805" xr:uid="{00000000-0005-0000-0000-000003360000}"/>
    <cellStyle name="Percent 2 143" xfId="8806" xr:uid="{00000000-0005-0000-0000-000004360000}"/>
    <cellStyle name="Percent 2 143 2" xfId="8807" xr:uid="{00000000-0005-0000-0000-000005360000}"/>
    <cellStyle name="Percent 2 144" xfId="8808" xr:uid="{00000000-0005-0000-0000-000006360000}"/>
    <cellStyle name="Percent 2 144 2" xfId="8809" xr:uid="{00000000-0005-0000-0000-000007360000}"/>
    <cellStyle name="Percent 2 145" xfId="8810" xr:uid="{00000000-0005-0000-0000-000008360000}"/>
    <cellStyle name="Percent 2 145 2" xfId="8811" xr:uid="{00000000-0005-0000-0000-000009360000}"/>
    <cellStyle name="Percent 2 146" xfId="8812" xr:uid="{00000000-0005-0000-0000-00000A360000}"/>
    <cellStyle name="Percent 2 146 2" xfId="8813" xr:uid="{00000000-0005-0000-0000-00000B360000}"/>
    <cellStyle name="Percent 2 147" xfId="8814" xr:uid="{00000000-0005-0000-0000-00000C360000}"/>
    <cellStyle name="Percent 2 147 2" xfId="8815" xr:uid="{00000000-0005-0000-0000-00000D360000}"/>
    <cellStyle name="Percent 2 148" xfId="8816" xr:uid="{00000000-0005-0000-0000-00000E360000}"/>
    <cellStyle name="Percent 2 148 2" xfId="8817" xr:uid="{00000000-0005-0000-0000-00000F360000}"/>
    <cellStyle name="Percent 2 149" xfId="8818" xr:uid="{00000000-0005-0000-0000-000010360000}"/>
    <cellStyle name="Percent 2 149 2" xfId="8819" xr:uid="{00000000-0005-0000-0000-000011360000}"/>
    <cellStyle name="Percent 2 15" xfId="8820" xr:uid="{00000000-0005-0000-0000-000012360000}"/>
    <cellStyle name="Percent 2 15 2" xfId="8821" xr:uid="{00000000-0005-0000-0000-000013360000}"/>
    <cellStyle name="Percent 2 15 2 2" xfId="8822" xr:uid="{00000000-0005-0000-0000-000014360000}"/>
    <cellStyle name="Percent 2 15 3" xfId="8823" xr:uid="{00000000-0005-0000-0000-000015360000}"/>
    <cellStyle name="Percent 2 15 3 2" xfId="8824" xr:uid="{00000000-0005-0000-0000-000016360000}"/>
    <cellStyle name="Percent 2 15 4" xfId="8825" xr:uid="{00000000-0005-0000-0000-000017360000}"/>
    <cellStyle name="Percent 2 150" xfId="8826" xr:uid="{00000000-0005-0000-0000-000018360000}"/>
    <cellStyle name="Percent 2 150 2" xfId="8827" xr:uid="{00000000-0005-0000-0000-000019360000}"/>
    <cellStyle name="Percent 2 151" xfId="8828" xr:uid="{00000000-0005-0000-0000-00001A360000}"/>
    <cellStyle name="Percent 2 151 2" xfId="8829" xr:uid="{00000000-0005-0000-0000-00001B360000}"/>
    <cellStyle name="Percent 2 151 3" xfId="16284" xr:uid="{00000000-0005-0000-0000-00001C360000}"/>
    <cellStyle name="Percent 2 151 3 2" xfId="16285" xr:uid="{00000000-0005-0000-0000-00001D360000}"/>
    <cellStyle name="Percent 2 152" xfId="8830" xr:uid="{00000000-0005-0000-0000-00001E360000}"/>
    <cellStyle name="Percent 2 152 2" xfId="189" xr:uid="{00000000-0005-0000-0000-00001F360000}"/>
    <cellStyle name="Percent 2 153" xfId="186" xr:uid="{00000000-0005-0000-0000-000020360000}"/>
    <cellStyle name="Percent 2 154" xfId="16286" xr:uid="{00000000-0005-0000-0000-000021360000}"/>
    <cellStyle name="Percent 2 155" xfId="16287" xr:uid="{00000000-0005-0000-0000-000022360000}"/>
    <cellStyle name="Percent 2 155 2" xfId="16288" xr:uid="{00000000-0005-0000-0000-000023360000}"/>
    <cellStyle name="Percent 2 155 3" xfId="16289" xr:uid="{00000000-0005-0000-0000-000024360000}"/>
    <cellStyle name="Percent 2 155 4" xfId="16290" xr:uid="{00000000-0005-0000-0000-000025360000}"/>
    <cellStyle name="Percent 2 156" xfId="16291" xr:uid="{00000000-0005-0000-0000-000026360000}"/>
    <cellStyle name="Percent 2 16" xfId="190" xr:uid="{00000000-0005-0000-0000-000027360000}"/>
    <cellStyle name="Percent 2 16 2" xfId="8831" xr:uid="{00000000-0005-0000-0000-000028360000}"/>
    <cellStyle name="Percent 2 16 2 2" xfId="8832" xr:uid="{00000000-0005-0000-0000-000029360000}"/>
    <cellStyle name="Percent 2 16 3" xfId="8833" xr:uid="{00000000-0005-0000-0000-00002A360000}"/>
    <cellStyle name="Percent 2 16 3 2" xfId="8834" xr:uid="{00000000-0005-0000-0000-00002B360000}"/>
    <cellStyle name="Percent 2 16 4" xfId="8835" xr:uid="{00000000-0005-0000-0000-00002C360000}"/>
    <cellStyle name="Percent 2 17" xfId="8836" xr:uid="{00000000-0005-0000-0000-00002D360000}"/>
    <cellStyle name="Percent 2 17 2" xfId="8837" xr:uid="{00000000-0005-0000-0000-00002E360000}"/>
    <cellStyle name="Percent 2 17 2 2" xfId="8838" xr:uid="{00000000-0005-0000-0000-00002F360000}"/>
    <cellStyle name="Percent 2 17 3" xfId="8839" xr:uid="{00000000-0005-0000-0000-000030360000}"/>
    <cellStyle name="Percent 2 17 3 2" xfId="8840" xr:uid="{00000000-0005-0000-0000-000031360000}"/>
    <cellStyle name="Percent 2 17 4" xfId="8841" xr:uid="{00000000-0005-0000-0000-000032360000}"/>
    <cellStyle name="Percent 2 18" xfId="8842" xr:uid="{00000000-0005-0000-0000-000033360000}"/>
    <cellStyle name="Percent 2 18 2" xfId="8843" xr:uid="{00000000-0005-0000-0000-000034360000}"/>
    <cellStyle name="Percent 2 18 2 2" xfId="8844" xr:uid="{00000000-0005-0000-0000-000035360000}"/>
    <cellStyle name="Percent 2 18 3" xfId="8845" xr:uid="{00000000-0005-0000-0000-000036360000}"/>
    <cellStyle name="Percent 2 18 3 2" xfId="8846" xr:uid="{00000000-0005-0000-0000-000037360000}"/>
    <cellStyle name="Percent 2 18 4" xfId="8847" xr:uid="{00000000-0005-0000-0000-000038360000}"/>
    <cellStyle name="Percent 2 19" xfId="8848" xr:uid="{00000000-0005-0000-0000-000039360000}"/>
    <cellStyle name="Percent 2 19 2" xfId="8849" xr:uid="{00000000-0005-0000-0000-00003A360000}"/>
    <cellStyle name="Percent 2 19 2 2" xfId="8850" xr:uid="{00000000-0005-0000-0000-00003B360000}"/>
    <cellStyle name="Percent 2 19 3" xfId="8851" xr:uid="{00000000-0005-0000-0000-00003C360000}"/>
    <cellStyle name="Percent 2 19 3 2" xfId="8852" xr:uid="{00000000-0005-0000-0000-00003D360000}"/>
    <cellStyle name="Percent 2 19 4" xfId="8853" xr:uid="{00000000-0005-0000-0000-00003E360000}"/>
    <cellStyle name="Percent 2 2" xfId="64" xr:uid="{00000000-0005-0000-0000-00003F360000}"/>
    <cellStyle name="Percent 2 2 10" xfId="191" xr:uid="{00000000-0005-0000-0000-000040360000}"/>
    <cellStyle name="Percent 2 2 10 2" xfId="8854" xr:uid="{00000000-0005-0000-0000-000041360000}"/>
    <cellStyle name="Percent 2 2 11" xfId="8855" xr:uid="{00000000-0005-0000-0000-000042360000}"/>
    <cellStyle name="Percent 2 2 11 2" xfId="8856" xr:uid="{00000000-0005-0000-0000-000043360000}"/>
    <cellStyle name="Percent 2 2 12" xfId="8857" xr:uid="{00000000-0005-0000-0000-000044360000}"/>
    <cellStyle name="Percent 2 2 12 2" xfId="8858" xr:uid="{00000000-0005-0000-0000-000045360000}"/>
    <cellStyle name="Percent 2 2 12 2 2" xfId="8859" xr:uid="{00000000-0005-0000-0000-000046360000}"/>
    <cellStyle name="Percent 2 2 12 2 3" xfId="16292" xr:uid="{00000000-0005-0000-0000-000047360000}"/>
    <cellStyle name="Percent 2 2 12 3" xfId="8860" xr:uid="{00000000-0005-0000-0000-000048360000}"/>
    <cellStyle name="Percent 2 2 12 3 2" xfId="8861" xr:uid="{00000000-0005-0000-0000-000049360000}"/>
    <cellStyle name="Percent 2 2 12 4" xfId="8862" xr:uid="{00000000-0005-0000-0000-00004A360000}"/>
    <cellStyle name="Percent 2 2 12 5" xfId="16293" xr:uid="{00000000-0005-0000-0000-00004B360000}"/>
    <cellStyle name="Percent 2 2 13" xfId="8863" xr:uid="{00000000-0005-0000-0000-00004C360000}"/>
    <cellStyle name="Percent 2 2 13 2" xfId="8864" xr:uid="{00000000-0005-0000-0000-00004D360000}"/>
    <cellStyle name="Percent 2 2 13 2 2" xfId="8865" xr:uid="{00000000-0005-0000-0000-00004E360000}"/>
    <cellStyle name="Percent 2 2 13 2 3" xfId="16294" xr:uid="{00000000-0005-0000-0000-00004F360000}"/>
    <cellStyle name="Percent 2 2 13 3" xfId="8866" xr:uid="{00000000-0005-0000-0000-000050360000}"/>
    <cellStyle name="Percent 2 2 13 3 2" xfId="8867" xr:uid="{00000000-0005-0000-0000-000051360000}"/>
    <cellStyle name="Percent 2 2 13 4" xfId="8868" xr:uid="{00000000-0005-0000-0000-000052360000}"/>
    <cellStyle name="Percent 2 2 13 5" xfId="16295" xr:uid="{00000000-0005-0000-0000-000053360000}"/>
    <cellStyle name="Percent 2 2 14" xfId="8869" xr:uid="{00000000-0005-0000-0000-000054360000}"/>
    <cellStyle name="Percent 2 2 14 2" xfId="8870" xr:uid="{00000000-0005-0000-0000-000055360000}"/>
    <cellStyle name="Percent 2 2 14 2 2" xfId="8871" xr:uid="{00000000-0005-0000-0000-000056360000}"/>
    <cellStyle name="Percent 2 2 14 2 3" xfId="16296" xr:uid="{00000000-0005-0000-0000-000057360000}"/>
    <cellStyle name="Percent 2 2 14 3" xfId="8872" xr:uid="{00000000-0005-0000-0000-000058360000}"/>
    <cellStyle name="Percent 2 2 14 3 2" xfId="8873" xr:uid="{00000000-0005-0000-0000-000059360000}"/>
    <cellStyle name="Percent 2 2 14 4" xfId="8874" xr:uid="{00000000-0005-0000-0000-00005A360000}"/>
    <cellStyle name="Percent 2 2 14 5" xfId="16297" xr:uid="{00000000-0005-0000-0000-00005B360000}"/>
    <cellStyle name="Percent 2 2 15" xfId="8875" xr:uid="{00000000-0005-0000-0000-00005C360000}"/>
    <cellStyle name="Percent 2 2 15 2" xfId="8876" xr:uid="{00000000-0005-0000-0000-00005D360000}"/>
    <cellStyle name="Percent 2 2 15 2 2" xfId="8877" xr:uid="{00000000-0005-0000-0000-00005E360000}"/>
    <cellStyle name="Percent 2 2 15 2 3" xfId="16298" xr:uid="{00000000-0005-0000-0000-00005F360000}"/>
    <cellStyle name="Percent 2 2 15 3" xfId="8878" xr:uid="{00000000-0005-0000-0000-000060360000}"/>
    <cellStyle name="Percent 2 2 15 3 2" xfId="8879" xr:uid="{00000000-0005-0000-0000-000061360000}"/>
    <cellStyle name="Percent 2 2 15 4" xfId="8880" xr:uid="{00000000-0005-0000-0000-000062360000}"/>
    <cellStyle name="Percent 2 2 15 5" xfId="16299" xr:uid="{00000000-0005-0000-0000-000063360000}"/>
    <cellStyle name="Percent 2 2 16" xfId="8881" xr:uid="{00000000-0005-0000-0000-000064360000}"/>
    <cellStyle name="Percent 2 2 16 2" xfId="8882" xr:uid="{00000000-0005-0000-0000-000065360000}"/>
    <cellStyle name="Percent 2 2 16 2 2" xfId="8883" xr:uid="{00000000-0005-0000-0000-000066360000}"/>
    <cellStyle name="Percent 2 2 16 2 3" xfId="16300" xr:uid="{00000000-0005-0000-0000-000067360000}"/>
    <cellStyle name="Percent 2 2 16 3" xfId="8884" xr:uid="{00000000-0005-0000-0000-000068360000}"/>
    <cellStyle name="Percent 2 2 16 3 2" xfId="8885" xr:uid="{00000000-0005-0000-0000-000069360000}"/>
    <cellStyle name="Percent 2 2 16 4" xfId="8886" xr:uid="{00000000-0005-0000-0000-00006A360000}"/>
    <cellStyle name="Percent 2 2 16 5" xfId="16301" xr:uid="{00000000-0005-0000-0000-00006B360000}"/>
    <cellStyle name="Percent 2 2 17" xfId="8887" xr:uid="{00000000-0005-0000-0000-00006C360000}"/>
    <cellStyle name="Percent 2 2 17 2" xfId="8888" xr:uid="{00000000-0005-0000-0000-00006D360000}"/>
    <cellStyle name="Percent 2 2 17 2 2" xfId="8889" xr:uid="{00000000-0005-0000-0000-00006E360000}"/>
    <cellStyle name="Percent 2 2 17 2 3" xfId="16302" xr:uid="{00000000-0005-0000-0000-00006F360000}"/>
    <cellStyle name="Percent 2 2 17 3" xfId="8890" xr:uid="{00000000-0005-0000-0000-000070360000}"/>
    <cellStyle name="Percent 2 2 17 3 2" xfId="8891" xr:uid="{00000000-0005-0000-0000-000071360000}"/>
    <cellStyle name="Percent 2 2 17 4" xfId="8892" xr:uid="{00000000-0005-0000-0000-000072360000}"/>
    <cellStyle name="Percent 2 2 17 5" xfId="16303" xr:uid="{00000000-0005-0000-0000-000073360000}"/>
    <cellStyle name="Percent 2 2 18" xfId="8893" xr:uid="{00000000-0005-0000-0000-000074360000}"/>
    <cellStyle name="Percent 2 2 18 2" xfId="8894" xr:uid="{00000000-0005-0000-0000-000075360000}"/>
    <cellStyle name="Percent 2 2 18 2 2" xfId="8895" xr:uid="{00000000-0005-0000-0000-000076360000}"/>
    <cellStyle name="Percent 2 2 18 2 3" xfId="16304" xr:uid="{00000000-0005-0000-0000-000077360000}"/>
    <cellStyle name="Percent 2 2 18 3" xfId="8896" xr:uid="{00000000-0005-0000-0000-000078360000}"/>
    <cellStyle name="Percent 2 2 18 4" xfId="16305" xr:uid="{00000000-0005-0000-0000-000079360000}"/>
    <cellStyle name="Percent 2 2 19" xfId="8897" xr:uid="{00000000-0005-0000-0000-00007A360000}"/>
    <cellStyle name="Percent 2 2 19 2" xfId="8898" xr:uid="{00000000-0005-0000-0000-00007B360000}"/>
    <cellStyle name="Percent 2 2 19 2 2" xfId="8899" xr:uid="{00000000-0005-0000-0000-00007C360000}"/>
    <cellStyle name="Percent 2 2 19 2 3" xfId="16306" xr:uid="{00000000-0005-0000-0000-00007D360000}"/>
    <cellStyle name="Percent 2 2 19 3" xfId="8900" xr:uid="{00000000-0005-0000-0000-00007E360000}"/>
    <cellStyle name="Percent 2 2 19 4" xfId="16307" xr:uid="{00000000-0005-0000-0000-00007F360000}"/>
    <cellStyle name="Percent 2 2 2" xfId="65" xr:uid="{00000000-0005-0000-0000-000080360000}"/>
    <cellStyle name="Percent 2 2 2 10" xfId="8901" xr:uid="{00000000-0005-0000-0000-000081360000}"/>
    <cellStyle name="Percent 2 2 2 10 2" xfId="8902" xr:uid="{00000000-0005-0000-0000-000082360000}"/>
    <cellStyle name="Percent 2 2 2 10 2 2" xfId="8903" xr:uid="{00000000-0005-0000-0000-000083360000}"/>
    <cellStyle name="Percent 2 2 2 10 2 3" xfId="16308" xr:uid="{00000000-0005-0000-0000-000084360000}"/>
    <cellStyle name="Percent 2 2 2 10 3" xfId="8904" xr:uid="{00000000-0005-0000-0000-000085360000}"/>
    <cellStyle name="Percent 2 2 2 10 4" xfId="16309" xr:uid="{00000000-0005-0000-0000-000086360000}"/>
    <cellStyle name="Percent 2 2 2 11" xfId="8905" xr:uid="{00000000-0005-0000-0000-000087360000}"/>
    <cellStyle name="Percent 2 2 2 11 2" xfId="8906" xr:uid="{00000000-0005-0000-0000-000088360000}"/>
    <cellStyle name="Percent 2 2 2 12" xfId="8907" xr:uid="{00000000-0005-0000-0000-000089360000}"/>
    <cellStyle name="Percent 2 2 2 12 2" xfId="8908" xr:uid="{00000000-0005-0000-0000-00008A360000}"/>
    <cellStyle name="Percent 2 2 2 13" xfId="8909" xr:uid="{00000000-0005-0000-0000-00008B360000}"/>
    <cellStyle name="Percent 2 2 2 13 2" xfId="8910" xr:uid="{00000000-0005-0000-0000-00008C360000}"/>
    <cellStyle name="Percent 2 2 2 14" xfId="8911" xr:uid="{00000000-0005-0000-0000-00008D360000}"/>
    <cellStyle name="Percent 2 2 2 14 2" xfId="8912" xr:uid="{00000000-0005-0000-0000-00008E360000}"/>
    <cellStyle name="Percent 2 2 2 15" xfId="8913" xr:uid="{00000000-0005-0000-0000-00008F360000}"/>
    <cellStyle name="Percent 2 2 2 15 2" xfId="8914" xr:uid="{00000000-0005-0000-0000-000090360000}"/>
    <cellStyle name="Percent 2 2 2 16" xfId="8915" xr:uid="{00000000-0005-0000-0000-000091360000}"/>
    <cellStyle name="Percent 2 2 2 16 2" xfId="8916" xr:uid="{00000000-0005-0000-0000-000092360000}"/>
    <cellStyle name="Percent 2 2 2 17" xfId="8917" xr:uid="{00000000-0005-0000-0000-000093360000}"/>
    <cellStyle name="Percent 2 2 2 17 2" xfId="8918" xr:uid="{00000000-0005-0000-0000-000094360000}"/>
    <cellStyle name="Percent 2 2 2 18" xfId="8919" xr:uid="{00000000-0005-0000-0000-000095360000}"/>
    <cellStyle name="Percent 2 2 2 18 2" xfId="8920" xr:uid="{00000000-0005-0000-0000-000096360000}"/>
    <cellStyle name="Percent 2 2 2 19" xfId="8921" xr:uid="{00000000-0005-0000-0000-000097360000}"/>
    <cellStyle name="Percent 2 2 2 19 2" xfId="8922" xr:uid="{00000000-0005-0000-0000-000098360000}"/>
    <cellStyle name="Percent 2 2 2 2" xfId="8923" xr:uid="{00000000-0005-0000-0000-000099360000}"/>
    <cellStyle name="Percent 2 2 2 2 10" xfId="8924" xr:uid="{00000000-0005-0000-0000-00009A360000}"/>
    <cellStyle name="Percent 2 2 2 2 10 2" xfId="8925" xr:uid="{00000000-0005-0000-0000-00009B360000}"/>
    <cellStyle name="Percent 2 2 2 2 11" xfId="8926" xr:uid="{00000000-0005-0000-0000-00009C360000}"/>
    <cellStyle name="Percent 2 2 2 2 11 2" xfId="8927" xr:uid="{00000000-0005-0000-0000-00009D360000}"/>
    <cellStyle name="Percent 2 2 2 2 11 2 2" xfId="8928" xr:uid="{00000000-0005-0000-0000-00009E360000}"/>
    <cellStyle name="Percent 2 2 2 2 11 2 3" xfId="16310" xr:uid="{00000000-0005-0000-0000-00009F360000}"/>
    <cellStyle name="Percent 2 2 2 2 11 3" xfId="8929" xr:uid="{00000000-0005-0000-0000-0000A0360000}"/>
    <cellStyle name="Percent 2 2 2 2 11 4" xfId="16311" xr:uid="{00000000-0005-0000-0000-0000A1360000}"/>
    <cellStyle name="Percent 2 2 2 2 12" xfId="8930" xr:uid="{00000000-0005-0000-0000-0000A2360000}"/>
    <cellStyle name="Percent 2 2 2 2 12 2" xfId="8931" xr:uid="{00000000-0005-0000-0000-0000A3360000}"/>
    <cellStyle name="Percent 2 2 2 2 12 2 2" xfId="8932" xr:uid="{00000000-0005-0000-0000-0000A4360000}"/>
    <cellStyle name="Percent 2 2 2 2 12 2 3" xfId="16312" xr:uid="{00000000-0005-0000-0000-0000A5360000}"/>
    <cellStyle name="Percent 2 2 2 2 12 3" xfId="8933" xr:uid="{00000000-0005-0000-0000-0000A6360000}"/>
    <cellStyle name="Percent 2 2 2 2 12 4" xfId="16313" xr:uid="{00000000-0005-0000-0000-0000A7360000}"/>
    <cellStyle name="Percent 2 2 2 2 13" xfId="8934" xr:uid="{00000000-0005-0000-0000-0000A8360000}"/>
    <cellStyle name="Percent 2 2 2 2 13 2" xfId="8935" xr:uid="{00000000-0005-0000-0000-0000A9360000}"/>
    <cellStyle name="Percent 2 2 2 2 13 2 2" xfId="8936" xr:uid="{00000000-0005-0000-0000-0000AA360000}"/>
    <cellStyle name="Percent 2 2 2 2 13 2 3" xfId="16314" xr:uid="{00000000-0005-0000-0000-0000AB360000}"/>
    <cellStyle name="Percent 2 2 2 2 13 3" xfId="8937" xr:uid="{00000000-0005-0000-0000-0000AC360000}"/>
    <cellStyle name="Percent 2 2 2 2 13 4" xfId="16315" xr:uid="{00000000-0005-0000-0000-0000AD360000}"/>
    <cellStyle name="Percent 2 2 2 2 14" xfId="8938" xr:uid="{00000000-0005-0000-0000-0000AE360000}"/>
    <cellStyle name="Percent 2 2 2 2 14 2" xfId="8939" xr:uid="{00000000-0005-0000-0000-0000AF360000}"/>
    <cellStyle name="Percent 2 2 2 2 14 2 2" xfId="8940" xr:uid="{00000000-0005-0000-0000-0000B0360000}"/>
    <cellStyle name="Percent 2 2 2 2 14 2 3" xfId="16316" xr:uid="{00000000-0005-0000-0000-0000B1360000}"/>
    <cellStyle name="Percent 2 2 2 2 14 3" xfId="8941" xr:uid="{00000000-0005-0000-0000-0000B2360000}"/>
    <cellStyle name="Percent 2 2 2 2 14 4" xfId="16317" xr:uid="{00000000-0005-0000-0000-0000B3360000}"/>
    <cellStyle name="Percent 2 2 2 2 15" xfId="8942" xr:uid="{00000000-0005-0000-0000-0000B4360000}"/>
    <cellStyle name="Percent 2 2 2 2 15 2" xfId="8943" xr:uid="{00000000-0005-0000-0000-0000B5360000}"/>
    <cellStyle name="Percent 2 2 2 2 15 2 2" xfId="8944" xr:uid="{00000000-0005-0000-0000-0000B6360000}"/>
    <cellStyle name="Percent 2 2 2 2 15 2 3" xfId="16318" xr:uid="{00000000-0005-0000-0000-0000B7360000}"/>
    <cellStyle name="Percent 2 2 2 2 15 3" xfId="8945" xr:uid="{00000000-0005-0000-0000-0000B8360000}"/>
    <cellStyle name="Percent 2 2 2 2 15 4" xfId="16319" xr:uid="{00000000-0005-0000-0000-0000B9360000}"/>
    <cellStyle name="Percent 2 2 2 2 16" xfId="8946" xr:uid="{00000000-0005-0000-0000-0000BA360000}"/>
    <cellStyle name="Percent 2 2 2 2 16 2" xfId="8947" xr:uid="{00000000-0005-0000-0000-0000BB360000}"/>
    <cellStyle name="Percent 2 2 2 2 16 2 2" xfId="8948" xr:uid="{00000000-0005-0000-0000-0000BC360000}"/>
    <cellStyle name="Percent 2 2 2 2 16 2 3" xfId="16320" xr:uid="{00000000-0005-0000-0000-0000BD360000}"/>
    <cellStyle name="Percent 2 2 2 2 16 3" xfId="8949" xr:uid="{00000000-0005-0000-0000-0000BE360000}"/>
    <cellStyle name="Percent 2 2 2 2 16 4" xfId="16321" xr:uid="{00000000-0005-0000-0000-0000BF360000}"/>
    <cellStyle name="Percent 2 2 2 2 17" xfId="8950" xr:uid="{00000000-0005-0000-0000-0000C0360000}"/>
    <cellStyle name="Percent 2 2 2 2 17 2" xfId="8951" xr:uid="{00000000-0005-0000-0000-0000C1360000}"/>
    <cellStyle name="Percent 2 2 2 2 17 2 2" xfId="8952" xr:uid="{00000000-0005-0000-0000-0000C2360000}"/>
    <cellStyle name="Percent 2 2 2 2 17 2 3" xfId="16322" xr:uid="{00000000-0005-0000-0000-0000C3360000}"/>
    <cellStyle name="Percent 2 2 2 2 17 3" xfId="8953" xr:uid="{00000000-0005-0000-0000-0000C4360000}"/>
    <cellStyle name="Percent 2 2 2 2 17 4" xfId="16323" xr:uid="{00000000-0005-0000-0000-0000C5360000}"/>
    <cellStyle name="Percent 2 2 2 2 18" xfId="8954" xr:uid="{00000000-0005-0000-0000-0000C6360000}"/>
    <cellStyle name="Percent 2 2 2 2 18 2" xfId="8955" xr:uid="{00000000-0005-0000-0000-0000C7360000}"/>
    <cellStyle name="Percent 2 2 2 2 18 2 2" xfId="8956" xr:uid="{00000000-0005-0000-0000-0000C8360000}"/>
    <cellStyle name="Percent 2 2 2 2 18 2 3" xfId="16324" xr:uid="{00000000-0005-0000-0000-0000C9360000}"/>
    <cellStyle name="Percent 2 2 2 2 18 3" xfId="8957" xr:uid="{00000000-0005-0000-0000-0000CA360000}"/>
    <cellStyle name="Percent 2 2 2 2 18 4" xfId="16325" xr:uid="{00000000-0005-0000-0000-0000CB360000}"/>
    <cellStyle name="Percent 2 2 2 2 19" xfId="8958" xr:uid="{00000000-0005-0000-0000-0000CC360000}"/>
    <cellStyle name="Percent 2 2 2 2 19 2" xfId="8959" xr:uid="{00000000-0005-0000-0000-0000CD360000}"/>
    <cellStyle name="Percent 2 2 2 2 19 2 2" xfId="8960" xr:uid="{00000000-0005-0000-0000-0000CE360000}"/>
    <cellStyle name="Percent 2 2 2 2 19 2 3" xfId="16326" xr:uid="{00000000-0005-0000-0000-0000CF360000}"/>
    <cellStyle name="Percent 2 2 2 2 19 3" xfId="8961" xr:uid="{00000000-0005-0000-0000-0000D0360000}"/>
    <cellStyle name="Percent 2 2 2 2 19 4" xfId="16327" xr:uid="{00000000-0005-0000-0000-0000D1360000}"/>
    <cellStyle name="Percent 2 2 2 2 2" xfId="8962" xr:uid="{00000000-0005-0000-0000-0000D2360000}"/>
    <cellStyle name="Percent 2 2 2 2 2 10" xfId="8963" xr:uid="{00000000-0005-0000-0000-0000D3360000}"/>
    <cellStyle name="Percent 2 2 2 2 2 10 2" xfId="8964" xr:uid="{00000000-0005-0000-0000-0000D4360000}"/>
    <cellStyle name="Percent 2 2 2 2 2 11" xfId="8965" xr:uid="{00000000-0005-0000-0000-0000D5360000}"/>
    <cellStyle name="Percent 2 2 2 2 2 11 2" xfId="8966" xr:uid="{00000000-0005-0000-0000-0000D6360000}"/>
    <cellStyle name="Percent 2 2 2 2 2 12" xfId="8967" xr:uid="{00000000-0005-0000-0000-0000D7360000}"/>
    <cellStyle name="Percent 2 2 2 2 2 12 2" xfId="8968" xr:uid="{00000000-0005-0000-0000-0000D8360000}"/>
    <cellStyle name="Percent 2 2 2 2 2 13" xfId="8969" xr:uid="{00000000-0005-0000-0000-0000D9360000}"/>
    <cellStyle name="Percent 2 2 2 2 2 13 2" xfId="8970" xr:uid="{00000000-0005-0000-0000-0000DA360000}"/>
    <cellStyle name="Percent 2 2 2 2 2 14" xfId="8971" xr:uid="{00000000-0005-0000-0000-0000DB360000}"/>
    <cellStyle name="Percent 2 2 2 2 2 14 2" xfId="8972" xr:uid="{00000000-0005-0000-0000-0000DC360000}"/>
    <cellStyle name="Percent 2 2 2 2 2 15" xfId="8973" xr:uid="{00000000-0005-0000-0000-0000DD360000}"/>
    <cellStyle name="Percent 2 2 2 2 2 15 2" xfId="8974" xr:uid="{00000000-0005-0000-0000-0000DE360000}"/>
    <cellStyle name="Percent 2 2 2 2 2 16" xfId="8975" xr:uid="{00000000-0005-0000-0000-0000DF360000}"/>
    <cellStyle name="Percent 2 2 2 2 2 16 2" xfId="8976" xr:uid="{00000000-0005-0000-0000-0000E0360000}"/>
    <cellStyle name="Percent 2 2 2 2 2 17" xfId="8977" xr:uid="{00000000-0005-0000-0000-0000E1360000}"/>
    <cellStyle name="Percent 2 2 2 2 2 17 2" xfId="8978" xr:uid="{00000000-0005-0000-0000-0000E2360000}"/>
    <cellStyle name="Percent 2 2 2 2 2 18" xfId="8979" xr:uid="{00000000-0005-0000-0000-0000E3360000}"/>
    <cellStyle name="Percent 2 2 2 2 2 18 2" xfId="8980" xr:uid="{00000000-0005-0000-0000-0000E4360000}"/>
    <cellStyle name="Percent 2 2 2 2 2 19" xfId="8981" xr:uid="{00000000-0005-0000-0000-0000E5360000}"/>
    <cellStyle name="Percent 2 2 2 2 2 19 2" xfId="8982" xr:uid="{00000000-0005-0000-0000-0000E6360000}"/>
    <cellStyle name="Percent 2 2 2 2 2 19 3" xfId="16328" xr:uid="{00000000-0005-0000-0000-0000E7360000}"/>
    <cellStyle name="Percent 2 2 2 2 2 2" xfId="8983" xr:uid="{00000000-0005-0000-0000-0000E8360000}"/>
    <cellStyle name="Percent 2 2 2 2 2 2 2" xfId="8984" xr:uid="{00000000-0005-0000-0000-0000E9360000}"/>
    <cellStyle name="Percent 2 2 2 2 2 20" xfId="8985" xr:uid="{00000000-0005-0000-0000-0000EA360000}"/>
    <cellStyle name="Percent 2 2 2 2 2 21" xfId="16329" xr:uid="{00000000-0005-0000-0000-0000EB360000}"/>
    <cellStyle name="Percent 2 2 2 2 2 3" xfId="8986" xr:uid="{00000000-0005-0000-0000-0000EC360000}"/>
    <cellStyle name="Percent 2 2 2 2 2 3 2" xfId="8987" xr:uid="{00000000-0005-0000-0000-0000ED360000}"/>
    <cellStyle name="Percent 2 2 2 2 2 4" xfId="8988" xr:uid="{00000000-0005-0000-0000-0000EE360000}"/>
    <cellStyle name="Percent 2 2 2 2 2 4 2" xfId="8989" xr:uid="{00000000-0005-0000-0000-0000EF360000}"/>
    <cellStyle name="Percent 2 2 2 2 2 5" xfId="8990" xr:uid="{00000000-0005-0000-0000-0000F0360000}"/>
    <cellStyle name="Percent 2 2 2 2 2 5 2" xfId="8991" xr:uid="{00000000-0005-0000-0000-0000F1360000}"/>
    <cellStyle name="Percent 2 2 2 2 2 6" xfId="8992" xr:uid="{00000000-0005-0000-0000-0000F2360000}"/>
    <cellStyle name="Percent 2 2 2 2 2 6 2" xfId="8993" xr:uid="{00000000-0005-0000-0000-0000F3360000}"/>
    <cellStyle name="Percent 2 2 2 2 2 7" xfId="8994" xr:uid="{00000000-0005-0000-0000-0000F4360000}"/>
    <cellStyle name="Percent 2 2 2 2 2 7 2" xfId="8995" xr:uid="{00000000-0005-0000-0000-0000F5360000}"/>
    <cellStyle name="Percent 2 2 2 2 2 8" xfId="8996" xr:uid="{00000000-0005-0000-0000-0000F6360000}"/>
    <cellStyle name="Percent 2 2 2 2 2 8 2" xfId="8997" xr:uid="{00000000-0005-0000-0000-0000F7360000}"/>
    <cellStyle name="Percent 2 2 2 2 2 9" xfId="8998" xr:uid="{00000000-0005-0000-0000-0000F8360000}"/>
    <cellStyle name="Percent 2 2 2 2 2 9 2" xfId="8999" xr:uid="{00000000-0005-0000-0000-0000F9360000}"/>
    <cellStyle name="Percent 2 2 2 2 20" xfId="9000" xr:uid="{00000000-0005-0000-0000-0000FA360000}"/>
    <cellStyle name="Percent 2 2 2 2 20 2" xfId="9001" xr:uid="{00000000-0005-0000-0000-0000FB360000}"/>
    <cellStyle name="Percent 2 2 2 2 20 2 2" xfId="9002" xr:uid="{00000000-0005-0000-0000-0000FC360000}"/>
    <cellStyle name="Percent 2 2 2 2 20 2 3" xfId="16330" xr:uid="{00000000-0005-0000-0000-0000FD360000}"/>
    <cellStyle name="Percent 2 2 2 2 20 3" xfId="9003" xr:uid="{00000000-0005-0000-0000-0000FE360000}"/>
    <cellStyle name="Percent 2 2 2 2 20 4" xfId="16331" xr:uid="{00000000-0005-0000-0000-0000FF360000}"/>
    <cellStyle name="Percent 2 2 2 2 21" xfId="9004" xr:uid="{00000000-0005-0000-0000-000000370000}"/>
    <cellStyle name="Percent 2 2 2 2 21 2" xfId="9005" xr:uid="{00000000-0005-0000-0000-000001370000}"/>
    <cellStyle name="Percent 2 2 2 2 21 2 2" xfId="9006" xr:uid="{00000000-0005-0000-0000-000002370000}"/>
    <cellStyle name="Percent 2 2 2 2 21 2 3" xfId="16332" xr:uid="{00000000-0005-0000-0000-000003370000}"/>
    <cellStyle name="Percent 2 2 2 2 21 3" xfId="9007" xr:uid="{00000000-0005-0000-0000-000004370000}"/>
    <cellStyle name="Percent 2 2 2 2 21 4" xfId="16333" xr:uid="{00000000-0005-0000-0000-000005370000}"/>
    <cellStyle name="Percent 2 2 2 2 22" xfId="9008" xr:uid="{00000000-0005-0000-0000-000006370000}"/>
    <cellStyle name="Percent 2 2 2 2 22 2" xfId="9009" xr:uid="{00000000-0005-0000-0000-000007370000}"/>
    <cellStyle name="Percent 2 2 2 2 22 2 2" xfId="9010" xr:uid="{00000000-0005-0000-0000-000008370000}"/>
    <cellStyle name="Percent 2 2 2 2 22 2 3" xfId="16334" xr:uid="{00000000-0005-0000-0000-000009370000}"/>
    <cellStyle name="Percent 2 2 2 2 22 3" xfId="9011" xr:uid="{00000000-0005-0000-0000-00000A370000}"/>
    <cellStyle name="Percent 2 2 2 2 22 4" xfId="16335" xr:uid="{00000000-0005-0000-0000-00000B370000}"/>
    <cellStyle name="Percent 2 2 2 2 23" xfId="9012" xr:uid="{00000000-0005-0000-0000-00000C370000}"/>
    <cellStyle name="Percent 2 2 2 2 23 2" xfId="9013" xr:uid="{00000000-0005-0000-0000-00000D370000}"/>
    <cellStyle name="Percent 2 2 2 2 23 2 2" xfId="9014" xr:uid="{00000000-0005-0000-0000-00000E370000}"/>
    <cellStyle name="Percent 2 2 2 2 23 2 3" xfId="16336" xr:uid="{00000000-0005-0000-0000-00000F370000}"/>
    <cellStyle name="Percent 2 2 2 2 23 3" xfId="9015" xr:uid="{00000000-0005-0000-0000-000010370000}"/>
    <cellStyle name="Percent 2 2 2 2 23 4" xfId="16337" xr:uid="{00000000-0005-0000-0000-000011370000}"/>
    <cellStyle name="Percent 2 2 2 2 24" xfId="9016" xr:uid="{00000000-0005-0000-0000-000012370000}"/>
    <cellStyle name="Percent 2 2 2 2 24 2" xfId="9017" xr:uid="{00000000-0005-0000-0000-000013370000}"/>
    <cellStyle name="Percent 2 2 2 2 24 2 2" xfId="9018" xr:uid="{00000000-0005-0000-0000-000014370000}"/>
    <cellStyle name="Percent 2 2 2 2 24 2 3" xfId="16338" xr:uid="{00000000-0005-0000-0000-000015370000}"/>
    <cellStyle name="Percent 2 2 2 2 24 3" xfId="9019" xr:uid="{00000000-0005-0000-0000-000016370000}"/>
    <cellStyle name="Percent 2 2 2 2 24 4" xfId="16339" xr:uid="{00000000-0005-0000-0000-000017370000}"/>
    <cellStyle name="Percent 2 2 2 2 25" xfId="9020" xr:uid="{00000000-0005-0000-0000-000018370000}"/>
    <cellStyle name="Percent 2 2 2 2 25 2" xfId="9021" xr:uid="{00000000-0005-0000-0000-000019370000}"/>
    <cellStyle name="Percent 2 2 2 2 25 2 2" xfId="9022" xr:uid="{00000000-0005-0000-0000-00001A370000}"/>
    <cellStyle name="Percent 2 2 2 2 25 2 3" xfId="16340" xr:uid="{00000000-0005-0000-0000-00001B370000}"/>
    <cellStyle name="Percent 2 2 2 2 25 3" xfId="9023" xr:uid="{00000000-0005-0000-0000-00001C370000}"/>
    <cellStyle name="Percent 2 2 2 2 25 4" xfId="16341" xr:uid="{00000000-0005-0000-0000-00001D370000}"/>
    <cellStyle name="Percent 2 2 2 2 26" xfId="9024" xr:uid="{00000000-0005-0000-0000-00001E370000}"/>
    <cellStyle name="Percent 2 2 2 2 26 2" xfId="9025" xr:uid="{00000000-0005-0000-0000-00001F370000}"/>
    <cellStyle name="Percent 2 2 2 2 26 2 2" xfId="9026" xr:uid="{00000000-0005-0000-0000-000020370000}"/>
    <cellStyle name="Percent 2 2 2 2 26 2 3" xfId="16342" xr:uid="{00000000-0005-0000-0000-000021370000}"/>
    <cellStyle name="Percent 2 2 2 2 26 3" xfId="9027" xr:uid="{00000000-0005-0000-0000-000022370000}"/>
    <cellStyle name="Percent 2 2 2 2 26 4" xfId="16343" xr:uid="{00000000-0005-0000-0000-000023370000}"/>
    <cellStyle name="Percent 2 2 2 2 27" xfId="9028" xr:uid="{00000000-0005-0000-0000-000024370000}"/>
    <cellStyle name="Percent 2 2 2 2 3" xfId="9029" xr:uid="{00000000-0005-0000-0000-000025370000}"/>
    <cellStyle name="Percent 2 2 2 2 3 2" xfId="9030" xr:uid="{00000000-0005-0000-0000-000026370000}"/>
    <cellStyle name="Percent 2 2 2 2 4" xfId="9031" xr:uid="{00000000-0005-0000-0000-000027370000}"/>
    <cellStyle name="Percent 2 2 2 2 4 2" xfId="9032" xr:uid="{00000000-0005-0000-0000-000028370000}"/>
    <cellStyle name="Percent 2 2 2 2 5" xfId="9033" xr:uid="{00000000-0005-0000-0000-000029370000}"/>
    <cellStyle name="Percent 2 2 2 2 5 2" xfId="9034" xr:uid="{00000000-0005-0000-0000-00002A370000}"/>
    <cellStyle name="Percent 2 2 2 2 6" xfId="9035" xr:uid="{00000000-0005-0000-0000-00002B370000}"/>
    <cellStyle name="Percent 2 2 2 2 6 2" xfId="9036" xr:uid="{00000000-0005-0000-0000-00002C370000}"/>
    <cellStyle name="Percent 2 2 2 2 7" xfId="9037" xr:uid="{00000000-0005-0000-0000-00002D370000}"/>
    <cellStyle name="Percent 2 2 2 2 7 2" xfId="9038" xr:uid="{00000000-0005-0000-0000-00002E370000}"/>
    <cellStyle name="Percent 2 2 2 2 8" xfId="9039" xr:uid="{00000000-0005-0000-0000-00002F370000}"/>
    <cellStyle name="Percent 2 2 2 2 8 2" xfId="9040" xr:uid="{00000000-0005-0000-0000-000030370000}"/>
    <cellStyle name="Percent 2 2 2 2 9" xfId="9041" xr:uid="{00000000-0005-0000-0000-000031370000}"/>
    <cellStyle name="Percent 2 2 2 2 9 2" xfId="9042" xr:uid="{00000000-0005-0000-0000-000032370000}"/>
    <cellStyle name="Percent 2 2 2 20" xfId="9043" xr:uid="{00000000-0005-0000-0000-000033370000}"/>
    <cellStyle name="Percent 2 2 2 20 2" xfId="9044" xr:uid="{00000000-0005-0000-0000-000034370000}"/>
    <cellStyle name="Percent 2 2 2 21" xfId="9045" xr:uid="{00000000-0005-0000-0000-000035370000}"/>
    <cellStyle name="Percent 2 2 2 21 2" xfId="9046" xr:uid="{00000000-0005-0000-0000-000036370000}"/>
    <cellStyle name="Percent 2 2 2 22" xfId="9047" xr:uid="{00000000-0005-0000-0000-000037370000}"/>
    <cellStyle name="Percent 2 2 2 22 2" xfId="9048" xr:uid="{00000000-0005-0000-0000-000038370000}"/>
    <cellStyle name="Percent 2 2 2 23" xfId="9049" xr:uid="{00000000-0005-0000-0000-000039370000}"/>
    <cellStyle name="Percent 2 2 2 23 2" xfId="9050" xr:uid="{00000000-0005-0000-0000-00003A370000}"/>
    <cellStyle name="Percent 2 2 2 24" xfId="9051" xr:uid="{00000000-0005-0000-0000-00003B370000}"/>
    <cellStyle name="Percent 2 2 2 24 2" xfId="9052" xr:uid="{00000000-0005-0000-0000-00003C370000}"/>
    <cellStyle name="Percent 2 2 2 25" xfId="9053" xr:uid="{00000000-0005-0000-0000-00003D370000}"/>
    <cellStyle name="Percent 2 2 2 25 2" xfId="9054" xr:uid="{00000000-0005-0000-0000-00003E370000}"/>
    <cellStyle name="Percent 2 2 2 26" xfId="9055" xr:uid="{00000000-0005-0000-0000-00003F370000}"/>
    <cellStyle name="Percent 2 2 2 26 2" xfId="9056" xr:uid="{00000000-0005-0000-0000-000040370000}"/>
    <cellStyle name="Percent 2 2 2 27" xfId="9057" xr:uid="{00000000-0005-0000-0000-000041370000}"/>
    <cellStyle name="Percent 2 2 2 27 2" xfId="9058" xr:uid="{00000000-0005-0000-0000-000042370000}"/>
    <cellStyle name="Percent 2 2 2 28" xfId="9059" xr:uid="{00000000-0005-0000-0000-000043370000}"/>
    <cellStyle name="Percent 2 2 2 28 2" xfId="16344" xr:uid="{00000000-0005-0000-0000-000044370000}"/>
    <cellStyle name="Percent 2 2 2 29" xfId="16345" xr:uid="{00000000-0005-0000-0000-000045370000}"/>
    <cellStyle name="Percent 2 2 2 3" xfId="9060" xr:uid="{00000000-0005-0000-0000-000046370000}"/>
    <cellStyle name="Percent 2 2 2 3 2" xfId="9061" xr:uid="{00000000-0005-0000-0000-000047370000}"/>
    <cellStyle name="Percent 2 2 2 3 2 2" xfId="9062" xr:uid="{00000000-0005-0000-0000-000048370000}"/>
    <cellStyle name="Percent 2 2 2 3 2 3" xfId="16346" xr:uid="{00000000-0005-0000-0000-000049370000}"/>
    <cellStyle name="Percent 2 2 2 3 3" xfId="9063" xr:uid="{00000000-0005-0000-0000-00004A370000}"/>
    <cellStyle name="Percent 2 2 2 3 4" xfId="16347" xr:uid="{00000000-0005-0000-0000-00004B370000}"/>
    <cellStyle name="Percent 2 2 2 4" xfId="9064" xr:uid="{00000000-0005-0000-0000-00004C370000}"/>
    <cellStyle name="Percent 2 2 2 4 2" xfId="9065" xr:uid="{00000000-0005-0000-0000-00004D370000}"/>
    <cellStyle name="Percent 2 2 2 4 2 2" xfId="9066" xr:uid="{00000000-0005-0000-0000-00004E370000}"/>
    <cellStyle name="Percent 2 2 2 4 2 3" xfId="16348" xr:uid="{00000000-0005-0000-0000-00004F370000}"/>
    <cellStyle name="Percent 2 2 2 4 3" xfId="9067" xr:uid="{00000000-0005-0000-0000-000050370000}"/>
    <cellStyle name="Percent 2 2 2 4 4" xfId="16349" xr:uid="{00000000-0005-0000-0000-000051370000}"/>
    <cellStyle name="Percent 2 2 2 5" xfId="9068" xr:uid="{00000000-0005-0000-0000-000052370000}"/>
    <cellStyle name="Percent 2 2 2 5 2" xfId="9069" xr:uid="{00000000-0005-0000-0000-000053370000}"/>
    <cellStyle name="Percent 2 2 2 5 2 2" xfId="9070" xr:uid="{00000000-0005-0000-0000-000054370000}"/>
    <cellStyle name="Percent 2 2 2 5 2 3" xfId="16350" xr:uid="{00000000-0005-0000-0000-000055370000}"/>
    <cellStyle name="Percent 2 2 2 5 3" xfId="9071" xr:uid="{00000000-0005-0000-0000-000056370000}"/>
    <cellStyle name="Percent 2 2 2 5 4" xfId="16351" xr:uid="{00000000-0005-0000-0000-000057370000}"/>
    <cellStyle name="Percent 2 2 2 6" xfId="9072" xr:uid="{00000000-0005-0000-0000-000058370000}"/>
    <cellStyle name="Percent 2 2 2 6 2" xfId="9073" xr:uid="{00000000-0005-0000-0000-000059370000}"/>
    <cellStyle name="Percent 2 2 2 6 2 2" xfId="9074" xr:uid="{00000000-0005-0000-0000-00005A370000}"/>
    <cellStyle name="Percent 2 2 2 6 2 3" xfId="16352" xr:uid="{00000000-0005-0000-0000-00005B370000}"/>
    <cellStyle name="Percent 2 2 2 6 3" xfId="9075" xr:uid="{00000000-0005-0000-0000-00005C370000}"/>
    <cellStyle name="Percent 2 2 2 6 4" xfId="16353" xr:uid="{00000000-0005-0000-0000-00005D370000}"/>
    <cellStyle name="Percent 2 2 2 7" xfId="9076" xr:uid="{00000000-0005-0000-0000-00005E370000}"/>
    <cellStyle name="Percent 2 2 2 7 2" xfId="9077" xr:uid="{00000000-0005-0000-0000-00005F370000}"/>
    <cellStyle name="Percent 2 2 2 7 2 2" xfId="9078" xr:uid="{00000000-0005-0000-0000-000060370000}"/>
    <cellStyle name="Percent 2 2 2 7 2 3" xfId="16354" xr:uid="{00000000-0005-0000-0000-000061370000}"/>
    <cellStyle name="Percent 2 2 2 7 3" xfId="9079" xr:uid="{00000000-0005-0000-0000-000062370000}"/>
    <cellStyle name="Percent 2 2 2 7 4" xfId="16355" xr:uid="{00000000-0005-0000-0000-000063370000}"/>
    <cellStyle name="Percent 2 2 2 8" xfId="9080" xr:uid="{00000000-0005-0000-0000-000064370000}"/>
    <cellStyle name="Percent 2 2 2 8 2" xfId="9081" xr:uid="{00000000-0005-0000-0000-000065370000}"/>
    <cellStyle name="Percent 2 2 2 8 2 2" xfId="9082" xr:uid="{00000000-0005-0000-0000-000066370000}"/>
    <cellStyle name="Percent 2 2 2 8 2 3" xfId="16356" xr:uid="{00000000-0005-0000-0000-000067370000}"/>
    <cellStyle name="Percent 2 2 2 8 3" xfId="9083" xr:uid="{00000000-0005-0000-0000-000068370000}"/>
    <cellStyle name="Percent 2 2 2 8 4" xfId="16357" xr:uid="{00000000-0005-0000-0000-000069370000}"/>
    <cellStyle name="Percent 2 2 2 9" xfId="9084" xr:uid="{00000000-0005-0000-0000-00006A370000}"/>
    <cellStyle name="Percent 2 2 2 9 2" xfId="9085" xr:uid="{00000000-0005-0000-0000-00006B370000}"/>
    <cellStyle name="Percent 2 2 2 9 2 2" xfId="9086" xr:uid="{00000000-0005-0000-0000-00006C370000}"/>
    <cellStyle name="Percent 2 2 2 9 2 3" xfId="16358" xr:uid="{00000000-0005-0000-0000-00006D370000}"/>
    <cellStyle name="Percent 2 2 2 9 3" xfId="9087" xr:uid="{00000000-0005-0000-0000-00006E370000}"/>
    <cellStyle name="Percent 2 2 2 9 4" xfId="16359" xr:uid="{00000000-0005-0000-0000-00006F370000}"/>
    <cellStyle name="Percent 2 2 20" xfId="9088" xr:uid="{00000000-0005-0000-0000-000070370000}"/>
    <cellStyle name="Percent 2 2 20 2" xfId="9089" xr:uid="{00000000-0005-0000-0000-000071370000}"/>
    <cellStyle name="Percent 2 2 20 2 2" xfId="9090" xr:uid="{00000000-0005-0000-0000-000072370000}"/>
    <cellStyle name="Percent 2 2 20 2 3" xfId="16360" xr:uid="{00000000-0005-0000-0000-000073370000}"/>
    <cellStyle name="Percent 2 2 20 3" xfId="9091" xr:uid="{00000000-0005-0000-0000-000074370000}"/>
    <cellStyle name="Percent 2 2 20 4" xfId="16361" xr:uid="{00000000-0005-0000-0000-000075370000}"/>
    <cellStyle name="Percent 2 2 21" xfId="9092" xr:uid="{00000000-0005-0000-0000-000076370000}"/>
    <cellStyle name="Percent 2 2 21 2" xfId="9093" xr:uid="{00000000-0005-0000-0000-000077370000}"/>
    <cellStyle name="Percent 2 2 21 2 2" xfId="9094" xr:uid="{00000000-0005-0000-0000-000078370000}"/>
    <cellStyle name="Percent 2 2 21 2 3" xfId="16362" xr:uid="{00000000-0005-0000-0000-000079370000}"/>
    <cellStyle name="Percent 2 2 21 3" xfId="9095" xr:uid="{00000000-0005-0000-0000-00007A370000}"/>
    <cellStyle name="Percent 2 2 21 4" xfId="16363" xr:uid="{00000000-0005-0000-0000-00007B370000}"/>
    <cellStyle name="Percent 2 2 22" xfId="9096" xr:uid="{00000000-0005-0000-0000-00007C370000}"/>
    <cellStyle name="Percent 2 2 22 2" xfId="9097" xr:uid="{00000000-0005-0000-0000-00007D370000}"/>
    <cellStyle name="Percent 2 2 22 2 2" xfId="9098" xr:uid="{00000000-0005-0000-0000-00007E370000}"/>
    <cellStyle name="Percent 2 2 22 2 3" xfId="16364" xr:uid="{00000000-0005-0000-0000-00007F370000}"/>
    <cellStyle name="Percent 2 2 22 3" xfId="9099" xr:uid="{00000000-0005-0000-0000-000080370000}"/>
    <cellStyle name="Percent 2 2 22 4" xfId="16365" xr:uid="{00000000-0005-0000-0000-000081370000}"/>
    <cellStyle name="Percent 2 2 23" xfId="9100" xr:uid="{00000000-0005-0000-0000-000082370000}"/>
    <cellStyle name="Percent 2 2 23 2" xfId="9101" xr:uid="{00000000-0005-0000-0000-000083370000}"/>
    <cellStyle name="Percent 2 2 23 2 2" xfId="9102" xr:uid="{00000000-0005-0000-0000-000084370000}"/>
    <cellStyle name="Percent 2 2 23 2 3" xfId="16366" xr:uid="{00000000-0005-0000-0000-000085370000}"/>
    <cellStyle name="Percent 2 2 23 3" xfId="9103" xr:uid="{00000000-0005-0000-0000-000086370000}"/>
    <cellStyle name="Percent 2 2 23 4" xfId="16367" xr:uid="{00000000-0005-0000-0000-000087370000}"/>
    <cellStyle name="Percent 2 2 24" xfId="9104" xr:uid="{00000000-0005-0000-0000-000088370000}"/>
    <cellStyle name="Percent 2 2 24 2" xfId="9105" xr:uid="{00000000-0005-0000-0000-000089370000}"/>
    <cellStyle name="Percent 2 2 24 2 2" xfId="9106" xr:uid="{00000000-0005-0000-0000-00008A370000}"/>
    <cellStyle name="Percent 2 2 24 2 3" xfId="16368" xr:uid="{00000000-0005-0000-0000-00008B370000}"/>
    <cellStyle name="Percent 2 2 24 3" xfId="9107" xr:uid="{00000000-0005-0000-0000-00008C370000}"/>
    <cellStyle name="Percent 2 2 24 4" xfId="16369" xr:uid="{00000000-0005-0000-0000-00008D370000}"/>
    <cellStyle name="Percent 2 2 25" xfId="9108" xr:uid="{00000000-0005-0000-0000-00008E370000}"/>
    <cellStyle name="Percent 2 2 25 2" xfId="9109" xr:uid="{00000000-0005-0000-0000-00008F370000}"/>
    <cellStyle name="Percent 2 2 25 2 2" xfId="9110" xr:uid="{00000000-0005-0000-0000-000090370000}"/>
    <cellStyle name="Percent 2 2 25 2 3" xfId="16370" xr:uid="{00000000-0005-0000-0000-000091370000}"/>
    <cellStyle name="Percent 2 2 25 3" xfId="9111" xr:uid="{00000000-0005-0000-0000-000092370000}"/>
    <cellStyle name="Percent 2 2 25 4" xfId="16371" xr:uid="{00000000-0005-0000-0000-000093370000}"/>
    <cellStyle name="Percent 2 2 26" xfId="9112" xr:uid="{00000000-0005-0000-0000-000094370000}"/>
    <cellStyle name="Percent 2 2 26 2" xfId="9113" xr:uid="{00000000-0005-0000-0000-000095370000}"/>
    <cellStyle name="Percent 2 2 26 2 2" xfId="9114" xr:uid="{00000000-0005-0000-0000-000096370000}"/>
    <cellStyle name="Percent 2 2 26 2 3" xfId="16372" xr:uid="{00000000-0005-0000-0000-000097370000}"/>
    <cellStyle name="Percent 2 2 26 3" xfId="9115" xr:uid="{00000000-0005-0000-0000-000098370000}"/>
    <cellStyle name="Percent 2 2 26 4" xfId="16373" xr:uid="{00000000-0005-0000-0000-000099370000}"/>
    <cellStyle name="Percent 2 2 27" xfId="9116" xr:uid="{00000000-0005-0000-0000-00009A370000}"/>
    <cellStyle name="Percent 2 2 27 2" xfId="9117" xr:uid="{00000000-0005-0000-0000-00009B370000}"/>
    <cellStyle name="Percent 2 2 27 2 2" xfId="9118" xr:uid="{00000000-0005-0000-0000-00009C370000}"/>
    <cellStyle name="Percent 2 2 27 2 3" xfId="16374" xr:uid="{00000000-0005-0000-0000-00009D370000}"/>
    <cellStyle name="Percent 2 2 27 3" xfId="9119" xr:uid="{00000000-0005-0000-0000-00009E370000}"/>
    <cellStyle name="Percent 2 2 27 4" xfId="16375" xr:uid="{00000000-0005-0000-0000-00009F370000}"/>
    <cellStyle name="Percent 2 2 28" xfId="9120" xr:uid="{00000000-0005-0000-0000-0000A0370000}"/>
    <cellStyle name="Percent 2 2 28 2" xfId="9121" xr:uid="{00000000-0005-0000-0000-0000A1370000}"/>
    <cellStyle name="Percent 2 2 29" xfId="9122" xr:uid="{00000000-0005-0000-0000-0000A2370000}"/>
    <cellStyle name="Percent 2 2 29 2" xfId="9123" xr:uid="{00000000-0005-0000-0000-0000A3370000}"/>
    <cellStyle name="Percent 2 2 3" xfId="9124" xr:uid="{00000000-0005-0000-0000-0000A4370000}"/>
    <cellStyle name="Percent 2 2 3 2" xfId="9125" xr:uid="{00000000-0005-0000-0000-0000A5370000}"/>
    <cellStyle name="Percent 2 2 3 2 2" xfId="9126" xr:uid="{00000000-0005-0000-0000-0000A6370000}"/>
    <cellStyle name="Percent 2 2 3 3" xfId="9127" xr:uid="{00000000-0005-0000-0000-0000A7370000}"/>
    <cellStyle name="Percent 2 2 3 3 2" xfId="9128" xr:uid="{00000000-0005-0000-0000-0000A8370000}"/>
    <cellStyle name="Percent 2 2 3 4" xfId="9129" xr:uid="{00000000-0005-0000-0000-0000A9370000}"/>
    <cellStyle name="Percent 2 2 30" xfId="9130" xr:uid="{00000000-0005-0000-0000-0000AA370000}"/>
    <cellStyle name="Percent 2 2 4" xfId="9131" xr:uid="{00000000-0005-0000-0000-0000AB370000}"/>
    <cellStyle name="Percent 2 2 4 2" xfId="9132" xr:uid="{00000000-0005-0000-0000-0000AC370000}"/>
    <cellStyle name="Percent 2 2 4 2 2" xfId="9133" xr:uid="{00000000-0005-0000-0000-0000AD370000}"/>
    <cellStyle name="Percent 2 2 4 3" xfId="9134" xr:uid="{00000000-0005-0000-0000-0000AE370000}"/>
    <cellStyle name="Percent 2 2 4 3 2" xfId="9135" xr:uid="{00000000-0005-0000-0000-0000AF370000}"/>
    <cellStyle name="Percent 2 2 4 4" xfId="9136" xr:uid="{00000000-0005-0000-0000-0000B0370000}"/>
    <cellStyle name="Percent 2 2 5" xfId="9137" xr:uid="{00000000-0005-0000-0000-0000B1370000}"/>
    <cellStyle name="Percent 2 2 5 2" xfId="9138" xr:uid="{00000000-0005-0000-0000-0000B2370000}"/>
    <cellStyle name="Percent 2 2 5 2 2" xfId="9139" xr:uid="{00000000-0005-0000-0000-0000B3370000}"/>
    <cellStyle name="Percent 2 2 5 3" xfId="9140" xr:uid="{00000000-0005-0000-0000-0000B4370000}"/>
    <cellStyle name="Percent 2 2 5 3 2" xfId="9141" xr:uid="{00000000-0005-0000-0000-0000B5370000}"/>
    <cellStyle name="Percent 2 2 5 4" xfId="9142" xr:uid="{00000000-0005-0000-0000-0000B6370000}"/>
    <cellStyle name="Percent 2 2 6" xfId="9143" xr:uid="{00000000-0005-0000-0000-0000B7370000}"/>
    <cellStyle name="Percent 2 2 6 2" xfId="9144" xr:uid="{00000000-0005-0000-0000-0000B8370000}"/>
    <cellStyle name="Percent 2 2 6 2 2" xfId="9145" xr:uid="{00000000-0005-0000-0000-0000B9370000}"/>
    <cellStyle name="Percent 2 2 6 3" xfId="9146" xr:uid="{00000000-0005-0000-0000-0000BA370000}"/>
    <cellStyle name="Percent 2 2 6 3 2" xfId="9147" xr:uid="{00000000-0005-0000-0000-0000BB370000}"/>
    <cellStyle name="Percent 2 2 6 4" xfId="9148" xr:uid="{00000000-0005-0000-0000-0000BC370000}"/>
    <cellStyle name="Percent 2 2 7" xfId="9149" xr:uid="{00000000-0005-0000-0000-0000BD370000}"/>
    <cellStyle name="Percent 2 2 7 2" xfId="9150" xr:uid="{00000000-0005-0000-0000-0000BE370000}"/>
    <cellStyle name="Percent 2 2 7 2 2" xfId="9151" xr:uid="{00000000-0005-0000-0000-0000BF370000}"/>
    <cellStyle name="Percent 2 2 7 3" xfId="9152" xr:uid="{00000000-0005-0000-0000-0000C0370000}"/>
    <cellStyle name="Percent 2 2 7 3 2" xfId="9153" xr:uid="{00000000-0005-0000-0000-0000C1370000}"/>
    <cellStyle name="Percent 2 2 7 4" xfId="9154" xr:uid="{00000000-0005-0000-0000-0000C2370000}"/>
    <cellStyle name="Percent 2 2 8" xfId="9155" xr:uid="{00000000-0005-0000-0000-0000C3370000}"/>
    <cellStyle name="Percent 2 2 8 2" xfId="9156" xr:uid="{00000000-0005-0000-0000-0000C4370000}"/>
    <cellStyle name="Percent 2 2 8 2 2" xfId="9157" xr:uid="{00000000-0005-0000-0000-0000C5370000}"/>
    <cellStyle name="Percent 2 2 8 3" xfId="9158" xr:uid="{00000000-0005-0000-0000-0000C6370000}"/>
    <cellStyle name="Percent 2 2 8 3 2" xfId="9159" xr:uid="{00000000-0005-0000-0000-0000C7370000}"/>
    <cellStyle name="Percent 2 2 8 4" xfId="9160" xr:uid="{00000000-0005-0000-0000-0000C8370000}"/>
    <cellStyle name="Percent 2 2 9" xfId="9161" xr:uid="{00000000-0005-0000-0000-0000C9370000}"/>
    <cellStyle name="Percent 2 2 9 2" xfId="9162" xr:uid="{00000000-0005-0000-0000-0000CA370000}"/>
    <cellStyle name="Percent 2 2 9 2 2" xfId="9163" xr:uid="{00000000-0005-0000-0000-0000CB370000}"/>
    <cellStyle name="Percent 2 2 9 3" xfId="9164" xr:uid="{00000000-0005-0000-0000-0000CC370000}"/>
    <cellStyle name="Percent 2 20" xfId="9165" xr:uid="{00000000-0005-0000-0000-0000CD370000}"/>
    <cellStyle name="Percent 2 20 2" xfId="9166" xr:uid="{00000000-0005-0000-0000-0000CE370000}"/>
    <cellStyle name="Percent 2 20 2 2" xfId="9167" xr:uid="{00000000-0005-0000-0000-0000CF370000}"/>
    <cellStyle name="Percent 2 20 3" xfId="9168" xr:uid="{00000000-0005-0000-0000-0000D0370000}"/>
    <cellStyle name="Percent 2 20 3 2" xfId="9169" xr:uid="{00000000-0005-0000-0000-0000D1370000}"/>
    <cellStyle name="Percent 2 20 4" xfId="9170" xr:uid="{00000000-0005-0000-0000-0000D2370000}"/>
    <cellStyle name="Percent 2 21" xfId="9171" xr:uid="{00000000-0005-0000-0000-0000D3370000}"/>
    <cellStyle name="Percent 2 21 2" xfId="9172" xr:uid="{00000000-0005-0000-0000-0000D4370000}"/>
    <cellStyle name="Percent 2 21 2 2" xfId="9173" xr:uid="{00000000-0005-0000-0000-0000D5370000}"/>
    <cellStyle name="Percent 2 21 3" xfId="9174" xr:uid="{00000000-0005-0000-0000-0000D6370000}"/>
    <cellStyle name="Percent 2 21 3 2" xfId="9175" xr:uid="{00000000-0005-0000-0000-0000D7370000}"/>
    <cellStyle name="Percent 2 21 4" xfId="9176" xr:uid="{00000000-0005-0000-0000-0000D8370000}"/>
    <cellStyle name="Percent 2 22" xfId="9177" xr:uid="{00000000-0005-0000-0000-0000D9370000}"/>
    <cellStyle name="Percent 2 22 2" xfId="9178" xr:uid="{00000000-0005-0000-0000-0000DA370000}"/>
    <cellStyle name="Percent 2 22 2 2" xfId="9179" xr:uid="{00000000-0005-0000-0000-0000DB370000}"/>
    <cellStyle name="Percent 2 22 3" xfId="9180" xr:uid="{00000000-0005-0000-0000-0000DC370000}"/>
    <cellStyle name="Percent 2 22 3 2" xfId="9181" xr:uid="{00000000-0005-0000-0000-0000DD370000}"/>
    <cellStyle name="Percent 2 22 4" xfId="9182" xr:uid="{00000000-0005-0000-0000-0000DE370000}"/>
    <cellStyle name="Percent 2 23" xfId="9183" xr:uid="{00000000-0005-0000-0000-0000DF370000}"/>
    <cellStyle name="Percent 2 23 2" xfId="9184" xr:uid="{00000000-0005-0000-0000-0000E0370000}"/>
    <cellStyle name="Percent 2 23 2 2" xfId="9185" xr:uid="{00000000-0005-0000-0000-0000E1370000}"/>
    <cellStyle name="Percent 2 23 3" xfId="9186" xr:uid="{00000000-0005-0000-0000-0000E2370000}"/>
    <cellStyle name="Percent 2 23 3 2" xfId="9187" xr:uid="{00000000-0005-0000-0000-0000E3370000}"/>
    <cellStyle name="Percent 2 23 4" xfId="9188" xr:uid="{00000000-0005-0000-0000-0000E4370000}"/>
    <cellStyle name="Percent 2 24" xfId="9189" xr:uid="{00000000-0005-0000-0000-0000E5370000}"/>
    <cellStyle name="Percent 2 24 2" xfId="9190" xr:uid="{00000000-0005-0000-0000-0000E6370000}"/>
    <cellStyle name="Percent 2 24 2 2" xfId="9191" xr:uid="{00000000-0005-0000-0000-0000E7370000}"/>
    <cellStyle name="Percent 2 24 3" xfId="9192" xr:uid="{00000000-0005-0000-0000-0000E8370000}"/>
    <cellStyle name="Percent 2 24 3 2" xfId="9193" xr:uid="{00000000-0005-0000-0000-0000E9370000}"/>
    <cellStyle name="Percent 2 24 4" xfId="9194" xr:uid="{00000000-0005-0000-0000-0000EA370000}"/>
    <cellStyle name="Percent 2 25" xfId="9195" xr:uid="{00000000-0005-0000-0000-0000EB370000}"/>
    <cellStyle name="Percent 2 25 2" xfId="9196" xr:uid="{00000000-0005-0000-0000-0000EC370000}"/>
    <cellStyle name="Percent 2 25 2 2" xfId="9197" xr:uid="{00000000-0005-0000-0000-0000ED370000}"/>
    <cellStyle name="Percent 2 25 3" xfId="9198" xr:uid="{00000000-0005-0000-0000-0000EE370000}"/>
    <cellStyle name="Percent 2 25 3 2" xfId="9199" xr:uid="{00000000-0005-0000-0000-0000EF370000}"/>
    <cellStyle name="Percent 2 25 4" xfId="9200" xr:uid="{00000000-0005-0000-0000-0000F0370000}"/>
    <cellStyle name="Percent 2 26" xfId="9201" xr:uid="{00000000-0005-0000-0000-0000F1370000}"/>
    <cellStyle name="Percent 2 26 2" xfId="9202" xr:uid="{00000000-0005-0000-0000-0000F2370000}"/>
    <cellStyle name="Percent 2 26 2 2" xfId="9203" xr:uid="{00000000-0005-0000-0000-0000F3370000}"/>
    <cellStyle name="Percent 2 26 3" xfId="9204" xr:uid="{00000000-0005-0000-0000-0000F4370000}"/>
    <cellStyle name="Percent 2 26 3 2" xfId="9205" xr:uid="{00000000-0005-0000-0000-0000F5370000}"/>
    <cellStyle name="Percent 2 26 4" xfId="9206" xr:uid="{00000000-0005-0000-0000-0000F6370000}"/>
    <cellStyle name="Percent 2 27" xfId="9207" xr:uid="{00000000-0005-0000-0000-0000F7370000}"/>
    <cellStyle name="Percent 2 27 2" xfId="9208" xr:uid="{00000000-0005-0000-0000-0000F8370000}"/>
    <cellStyle name="Percent 2 27 2 2" xfId="9209" xr:uid="{00000000-0005-0000-0000-0000F9370000}"/>
    <cellStyle name="Percent 2 27 3" xfId="9210" xr:uid="{00000000-0005-0000-0000-0000FA370000}"/>
    <cellStyle name="Percent 2 27 3 2" xfId="9211" xr:uid="{00000000-0005-0000-0000-0000FB370000}"/>
    <cellStyle name="Percent 2 27 4" xfId="9212" xr:uid="{00000000-0005-0000-0000-0000FC370000}"/>
    <cellStyle name="Percent 2 27 4 2" xfId="9213" xr:uid="{00000000-0005-0000-0000-0000FD370000}"/>
    <cellStyle name="Percent 2 27 5" xfId="9214" xr:uid="{00000000-0005-0000-0000-0000FE370000}"/>
    <cellStyle name="Percent 2 28" xfId="9215" xr:uid="{00000000-0005-0000-0000-0000FF370000}"/>
    <cellStyle name="Percent 2 28 2" xfId="9216" xr:uid="{00000000-0005-0000-0000-000000380000}"/>
    <cellStyle name="Percent 2 28 2 2" xfId="9217" xr:uid="{00000000-0005-0000-0000-000001380000}"/>
    <cellStyle name="Percent 2 28 3" xfId="9218" xr:uid="{00000000-0005-0000-0000-000002380000}"/>
    <cellStyle name="Percent 2 29" xfId="9219" xr:uid="{00000000-0005-0000-0000-000003380000}"/>
    <cellStyle name="Percent 2 29 2" xfId="9220" xr:uid="{00000000-0005-0000-0000-000004380000}"/>
    <cellStyle name="Percent 2 29 3" xfId="16376" xr:uid="{00000000-0005-0000-0000-000005380000}"/>
    <cellStyle name="Percent 2 3" xfId="9221" xr:uid="{00000000-0005-0000-0000-000006380000}"/>
    <cellStyle name="Percent 2 3 10" xfId="9222" xr:uid="{00000000-0005-0000-0000-000007380000}"/>
    <cellStyle name="Percent 2 3 10 2" xfId="9223" xr:uid="{00000000-0005-0000-0000-000008380000}"/>
    <cellStyle name="Percent 2 3 11" xfId="9224" xr:uid="{00000000-0005-0000-0000-000009380000}"/>
    <cellStyle name="Percent 2 3 11 2" xfId="9225" xr:uid="{00000000-0005-0000-0000-00000A380000}"/>
    <cellStyle name="Percent 2 3 12" xfId="9226" xr:uid="{00000000-0005-0000-0000-00000B380000}"/>
    <cellStyle name="Percent 2 3 12 2" xfId="9227" xr:uid="{00000000-0005-0000-0000-00000C380000}"/>
    <cellStyle name="Percent 2 3 13" xfId="9228" xr:uid="{00000000-0005-0000-0000-00000D380000}"/>
    <cellStyle name="Percent 2 3 13 2" xfId="9229" xr:uid="{00000000-0005-0000-0000-00000E380000}"/>
    <cellStyle name="Percent 2 3 14" xfId="9230" xr:uid="{00000000-0005-0000-0000-00000F380000}"/>
    <cellStyle name="Percent 2 3 14 2" xfId="9231" xr:uid="{00000000-0005-0000-0000-000010380000}"/>
    <cellStyle name="Percent 2 3 15" xfId="9232" xr:uid="{00000000-0005-0000-0000-000011380000}"/>
    <cellStyle name="Percent 2 3 15 2" xfId="9233" xr:uid="{00000000-0005-0000-0000-000012380000}"/>
    <cellStyle name="Percent 2 3 16" xfId="9234" xr:uid="{00000000-0005-0000-0000-000013380000}"/>
    <cellStyle name="Percent 2 3 16 2" xfId="9235" xr:uid="{00000000-0005-0000-0000-000014380000}"/>
    <cellStyle name="Percent 2 3 17" xfId="9236" xr:uid="{00000000-0005-0000-0000-000015380000}"/>
    <cellStyle name="Percent 2 3 17 2" xfId="9237" xr:uid="{00000000-0005-0000-0000-000016380000}"/>
    <cellStyle name="Percent 2 3 18" xfId="9238" xr:uid="{00000000-0005-0000-0000-000017380000}"/>
    <cellStyle name="Percent 2 3 18 2" xfId="9239" xr:uid="{00000000-0005-0000-0000-000018380000}"/>
    <cellStyle name="Percent 2 3 19" xfId="9240" xr:uid="{00000000-0005-0000-0000-000019380000}"/>
    <cellStyle name="Percent 2 3 19 2" xfId="9241" xr:uid="{00000000-0005-0000-0000-00001A380000}"/>
    <cellStyle name="Percent 2 3 2" xfId="9242" xr:uid="{00000000-0005-0000-0000-00001B380000}"/>
    <cellStyle name="Percent 2 3 2 2" xfId="9243" xr:uid="{00000000-0005-0000-0000-00001C380000}"/>
    <cellStyle name="Percent 2 3 2 2 2" xfId="9244" xr:uid="{00000000-0005-0000-0000-00001D380000}"/>
    <cellStyle name="Percent 2 3 2 2 2 2" xfId="9245" xr:uid="{00000000-0005-0000-0000-00001E380000}"/>
    <cellStyle name="Percent 2 3 2 2 2 2 2" xfId="9246" xr:uid="{00000000-0005-0000-0000-00001F380000}"/>
    <cellStyle name="Percent 2 3 2 2 2 3" xfId="9247" xr:uid="{00000000-0005-0000-0000-000020380000}"/>
    <cellStyle name="Percent 2 3 2 2 2 4" xfId="16377" xr:uid="{00000000-0005-0000-0000-000021380000}"/>
    <cellStyle name="Percent 2 3 2 2 2 5" xfId="16378" xr:uid="{00000000-0005-0000-0000-000022380000}"/>
    <cellStyle name="Percent 2 3 2 2 3" xfId="9248" xr:uid="{00000000-0005-0000-0000-000023380000}"/>
    <cellStyle name="Percent 2 3 2 2 3 2" xfId="9249" xr:uid="{00000000-0005-0000-0000-000024380000}"/>
    <cellStyle name="Percent 2 3 2 2 3 2 2" xfId="9250" xr:uid="{00000000-0005-0000-0000-000025380000}"/>
    <cellStyle name="Percent 2 3 2 2 3 3" xfId="9251" xr:uid="{00000000-0005-0000-0000-000026380000}"/>
    <cellStyle name="Percent 2 3 2 2 3 4" xfId="16379" xr:uid="{00000000-0005-0000-0000-000027380000}"/>
    <cellStyle name="Percent 2 3 2 2 3 5" xfId="16380" xr:uid="{00000000-0005-0000-0000-000028380000}"/>
    <cellStyle name="Percent 2 3 2 2 4" xfId="9252" xr:uid="{00000000-0005-0000-0000-000029380000}"/>
    <cellStyle name="Percent 2 3 2 2 4 2" xfId="9253" xr:uid="{00000000-0005-0000-0000-00002A380000}"/>
    <cellStyle name="Percent 2 3 2 2 4 2 2" xfId="9254" xr:uid="{00000000-0005-0000-0000-00002B380000}"/>
    <cellStyle name="Percent 2 3 2 2 4 3" xfId="9255" xr:uid="{00000000-0005-0000-0000-00002C380000}"/>
    <cellStyle name="Percent 2 3 2 2 4 4" xfId="16381" xr:uid="{00000000-0005-0000-0000-00002D380000}"/>
    <cellStyle name="Percent 2 3 2 2 4 5" xfId="16382" xr:uid="{00000000-0005-0000-0000-00002E380000}"/>
    <cellStyle name="Percent 2 3 2 2 5" xfId="9256" xr:uid="{00000000-0005-0000-0000-00002F380000}"/>
    <cellStyle name="Percent 2 3 2 2 5 2" xfId="9257" xr:uid="{00000000-0005-0000-0000-000030380000}"/>
    <cellStyle name="Percent 2 3 2 2 5 2 2" xfId="9258" xr:uid="{00000000-0005-0000-0000-000031380000}"/>
    <cellStyle name="Percent 2 3 2 2 5 3" xfId="9259" xr:uid="{00000000-0005-0000-0000-000032380000}"/>
    <cellStyle name="Percent 2 3 2 2 5 4" xfId="16383" xr:uid="{00000000-0005-0000-0000-000033380000}"/>
    <cellStyle name="Percent 2 3 2 2 5 5" xfId="16384" xr:uid="{00000000-0005-0000-0000-000034380000}"/>
    <cellStyle name="Percent 2 3 2 2 6" xfId="9260" xr:uid="{00000000-0005-0000-0000-000035380000}"/>
    <cellStyle name="Percent 2 3 2 3" xfId="9261" xr:uid="{00000000-0005-0000-0000-000036380000}"/>
    <cellStyle name="Percent 2 3 2 3 2" xfId="9262" xr:uid="{00000000-0005-0000-0000-000037380000}"/>
    <cellStyle name="Percent 2 3 2 4" xfId="9263" xr:uid="{00000000-0005-0000-0000-000038380000}"/>
    <cellStyle name="Percent 2 3 2 4 2" xfId="9264" xr:uid="{00000000-0005-0000-0000-000039380000}"/>
    <cellStyle name="Percent 2 3 2 4 2 2" xfId="9265" xr:uid="{00000000-0005-0000-0000-00003A380000}"/>
    <cellStyle name="Percent 2 3 2 4 3" xfId="9266" xr:uid="{00000000-0005-0000-0000-00003B380000}"/>
    <cellStyle name="Percent 2 3 2 5" xfId="9267" xr:uid="{00000000-0005-0000-0000-00003C380000}"/>
    <cellStyle name="Percent 2 3 2 5 2" xfId="9268" xr:uid="{00000000-0005-0000-0000-00003D380000}"/>
    <cellStyle name="Percent 2 3 2 6" xfId="9269" xr:uid="{00000000-0005-0000-0000-00003E380000}"/>
    <cellStyle name="Percent 2 3 2 6 2" xfId="9270" xr:uid="{00000000-0005-0000-0000-00003F380000}"/>
    <cellStyle name="Percent 2 3 2 6 3" xfId="16385" xr:uid="{00000000-0005-0000-0000-000040380000}"/>
    <cellStyle name="Percent 2 3 2 7" xfId="9271" xr:uid="{00000000-0005-0000-0000-000041380000}"/>
    <cellStyle name="Percent 2 3 2 7 2" xfId="9272" xr:uid="{00000000-0005-0000-0000-000042380000}"/>
    <cellStyle name="Percent 2 3 2 8" xfId="9273" xr:uid="{00000000-0005-0000-0000-000043380000}"/>
    <cellStyle name="Percent 2 3 20" xfId="9274" xr:uid="{00000000-0005-0000-0000-000044380000}"/>
    <cellStyle name="Percent 2 3 3" xfId="9275" xr:uid="{00000000-0005-0000-0000-000045380000}"/>
    <cellStyle name="Percent 2 3 3 2" xfId="9276" xr:uid="{00000000-0005-0000-0000-000046380000}"/>
    <cellStyle name="Percent 2 3 3 2 2" xfId="9277" xr:uid="{00000000-0005-0000-0000-000047380000}"/>
    <cellStyle name="Percent 2 3 3 2 3" xfId="16386" xr:uid="{00000000-0005-0000-0000-000048380000}"/>
    <cellStyle name="Percent 2 3 3 3" xfId="9278" xr:uid="{00000000-0005-0000-0000-000049380000}"/>
    <cellStyle name="Percent 2 3 3 3 2" xfId="9279" xr:uid="{00000000-0005-0000-0000-00004A380000}"/>
    <cellStyle name="Percent 2 3 3 4" xfId="9280" xr:uid="{00000000-0005-0000-0000-00004B380000}"/>
    <cellStyle name="Percent 2 3 4" xfId="9281" xr:uid="{00000000-0005-0000-0000-00004C380000}"/>
    <cellStyle name="Percent 2 3 4 2" xfId="9282" xr:uid="{00000000-0005-0000-0000-00004D380000}"/>
    <cellStyle name="Percent 2 3 4 2 2" xfId="9283" xr:uid="{00000000-0005-0000-0000-00004E380000}"/>
    <cellStyle name="Percent 2 3 4 2 3" xfId="16387" xr:uid="{00000000-0005-0000-0000-00004F380000}"/>
    <cellStyle name="Percent 2 3 4 3" xfId="9284" xr:uid="{00000000-0005-0000-0000-000050380000}"/>
    <cellStyle name="Percent 2 3 4 3 2" xfId="9285" xr:uid="{00000000-0005-0000-0000-000051380000}"/>
    <cellStyle name="Percent 2 3 4 4" xfId="9286" xr:uid="{00000000-0005-0000-0000-000052380000}"/>
    <cellStyle name="Percent 2 3 5" xfId="9287" xr:uid="{00000000-0005-0000-0000-000053380000}"/>
    <cellStyle name="Percent 2 3 5 2" xfId="9288" xr:uid="{00000000-0005-0000-0000-000054380000}"/>
    <cellStyle name="Percent 2 3 5 2 2" xfId="9289" xr:uid="{00000000-0005-0000-0000-000055380000}"/>
    <cellStyle name="Percent 2 3 5 2 3" xfId="16388" xr:uid="{00000000-0005-0000-0000-000056380000}"/>
    <cellStyle name="Percent 2 3 5 3" xfId="9290" xr:uid="{00000000-0005-0000-0000-000057380000}"/>
    <cellStyle name="Percent 2 3 5 3 2" xfId="9291" xr:uid="{00000000-0005-0000-0000-000058380000}"/>
    <cellStyle name="Percent 2 3 5 4" xfId="9292" xr:uid="{00000000-0005-0000-0000-000059380000}"/>
    <cellStyle name="Percent 2 3 6" xfId="9293" xr:uid="{00000000-0005-0000-0000-00005A380000}"/>
    <cellStyle name="Percent 2 3 6 2" xfId="9294" xr:uid="{00000000-0005-0000-0000-00005B380000}"/>
    <cellStyle name="Percent 2 3 6 2 2" xfId="9295" xr:uid="{00000000-0005-0000-0000-00005C380000}"/>
    <cellStyle name="Percent 2 3 6 2 3" xfId="16389" xr:uid="{00000000-0005-0000-0000-00005D380000}"/>
    <cellStyle name="Percent 2 3 6 3" xfId="9296" xr:uid="{00000000-0005-0000-0000-00005E380000}"/>
    <cellStyle name="Percent 2 3 6 3 2" xfId="9297" xr:uid="{00000000-0005-0000-0000-00005F380000}"/>
    <cellStyle name="Percent 2 3 6 4" xfId="9298" xr:uid="{00000000-0005-0000-0000-000060380000}"/>
    <cellStyle name="Percent 2 3 7" xfId="9299" xr:uid="{00000000-0005-0000-0000-000061380000}"/>
    <cellStyle name="Percent 2 3 7 2" xfId="9300" xr:uid="{00000000-0005-0000-0000-000062380000}"/>
    <cellStyle name="Percent 2 3 8" xfId="9301" xr:uid="{00000000-0005-0000-0000-000063380000}"/>
    <cellStyle name="Percent 2 3 8 2" xfId="9302" xr:uid="{00000000-0005-0000-0000-000064380000}"/>
    <cellStyle name="Percent 2 3 9" xfId="9303" xr:uid="{00000000-0005-0000-0000-000065380000}"/>
    <cellStyle name="Percent 2 3 9 2" xfId="9304" xr:uid="{00000000-0005-0000-0000-000066380000}"/>
    <cellStyle name="Percent 2 30" xfId="9305" xr:uid="{00000000-0005-0000-0000-000067380000}"/>
    <cellStyle name="Percent 2 30 2" xfId="9306" xr:uid="{00000000-0005-0000-0000-000068380000}"/>
    <cellStyle name="Percent 2 30 3" xfId="16390" xr:uid="{00000000-0005-0000-0000-000069380000}"/>
    <cellStyle name="Percent 2 31" xfId="9307" xr:uid="{00000000-0005-0000-0000-00006A380000}"/>
    <cellStyle name="Percent 2 31 2" xfId="9308" xr:uid="{00000000-0005-0000-0000-00006B380000}"/>
    <cellStyle name="Percent 2 31 3" xfId="16391" xr:uid="{00000000-0005-0000-0000-00006C380000}"/>
    <cellStyle name="Percent 2 32" xfId="9309" xr:uid="{00000000-0005-0000-0000-00006D380000}"/>
    <cellStyle name="Percent 2 32 2" xfId="9310" xr:uid="{00000000-0005-0000-0000-00006E380000}"/>
    <cellStyle name="Percent 2 32 3" xfId="16392" xr:uid="{00000000-0005-0000-0000-00006F380000}"/>
    <cellStyle name="Percent 2 33" xfId="9311" xr:uid="{00000000-0005-0000-0000-000070380000}"/>
    <cellStyle name="Percent 2 33 2" xfId="9312" xr:uid="{00000000-0005-0000-0000-000071380000}"/>
    <cellStyle name="Percent 2 33 3" xfId="16393" xr:uid="{00000000-0005-0000-0000-000072380000}"/>
    <cellStyle name="Percent 2 34" xfId="9313" xr:uid="{00000000-0005-0000-0000-000073380000}"/>
    <cellStyle name="Percent 2 34 2" xfId="9314" xr:uid="{00000000-0005-0000-0000-000074380000}"/>
    <cellStyle name="Percent 2 34 3" xfId="16394" xr:uid="{00000000-0005-0000-0000-000075380000}"/>
    <cellStyle name="Percent 2 35" xfId="9315" xr:uid="{00000000-0005-0000-0000-000076380000}"/>
    <cellStyle name="Percent 2 35 2" xfId="9316" xr:uid="{00000000-0005-0000-0000-000077380000}"/>
    <cellStyle name="Percent 2 35 3" xfId="16395" xr:uid="{00000000-0005-0000-0000-000078380000}"/>
    <cellStyle name="Percent 2 36" xfId="9317" xr:uid="{00000000-0005-0000-0000-000079380000}"/>
    <cellStyle name="Percent 2 36 2" xfId="9318" xr:uid="{00000000-0005-0000-0000-00007A380000}"/>
    <cellStyle name="Percent 2 36 3" xfId="16396" xr:uid="{00000000-0005-0000-0000-00007B380000}"/>
    <cellStyle name="Percent 2 37" xfId="9319" xr:uid="{00000000-0005-0000-0000-00007C380000}"/>
    <cellStyle name="Percent 2 37 2" xfId="9320" xr:uid="{00000000-0005-0000-0000-00007D380000}"/>
    <cellStyle name="Percent 2 37 3" xfId="16397" xr:uid="{00000000-0005-0000-0000-00007E380000}"/>
    <cellStyle name="Percent 2 38" xfId="9321" xr:uid="{00000000-0005-0000-0000-00007F380000}"/>
    <cellStyle name="Percent 2 38 2" xfId="9322" xr:uid="{00000000-0005-0000-0000-000080380000}"/>
    <cellStyle name="Percent 2 38 3" xfId="16398" xr:uid="{00000000-0005-0000-0000-000081380000}"/>
    <cellStyle name="Percent 2 39" xfId="9323" xr:uid="{00000000-0005-0000-0000-000082380000}"/>
    <cellStyle name="Percent 2 39 2" xfId="9324" xr:uid="{00000000-0005-0000-0000-000083380000}"/>
    <cellStyle name="Percent 2 39 3" xfId="16399" xr:uid="{00000000-0005-0000-0000-000084380000}"/>
    <cellStyle name="Percent 2 4" xfId="9325" xr:uid="{00000000-0005-0000-0000-000085380000}"/>
    <cellStyle name="Percent 2 4 2" xfId="9326" xr:uid="{00000000-0005-0000-0000-000086380000}"/>
    <cellStyle name="Percent 2 4 2 2" xfId="9327" xr:uid="{00000000-0005-0000-0000-000087380000}"/>
    <cellStyle name="Percent 2 4 2 2 2" xfId="9328" xr:uid="{00000000-0005-0000-0000-000088380000}"/>
    <cellStyle name="Percent 2 4 2 2 2 2" xfId="9329" xr:uid="{00000000-0005-0000-0000-000089380000}"/>
    <cellStyle name="Percent 2 4 2 2 3" xfId="9330" xr:uid="{00000000-0005-0000-0000-00008A380000}"/>
    <cellStyle name="Percent 2 4 2 3" xfId="9331" xr:uid="{00000000-0005-0000-0000-00008B380000}"/>
    <cellStyle name="Percent 2 4 2 3 2" xfId="9332" xr:uid="{00000000-0005-0000-0000-00008C380000}"/>
    <cellStyle name="Percent 2 4 2 4" xfId="9333" xr:uid="{00000000-0005-0000-0000-00008D380000}"/>
    <cellStyle name="Percent 2 4 2 4 2" xfId="9334" xr:uid="{00000000-0005-0000-0000-00008E380000}"/>
    <cellStyle name="Percent 2 4 2 5" xfId="9335" xr:uid="{00000000-0005-0000-0000-00008F380000}"/>
    <cellStyle name="Percent 2 4 2 5 2" xfId="9336" xr:uid="{00000000-0005-0000-0000-000090380000}"/>
    <cellStyle name="Percent 2 4 2 6" xfId="9337" xr:uid="{00000000-0005-0000-0000-000091380000}"/>
    <cellStyle name="Percent 2 4 2 6 2" xfId="9338" xr:uid="{00000000-0005-0000-0000-000092380000}"/>
    <cellStyle name="Percent 2 4 2 7" xfId="9339" xr:uid="{00000000-0005-0000-0000-000093380000}"/>
    <cellStyle name="Percent 2 4 3" xfId="9340" xr:uid="{00000000-0005-0000-0000-000094380000}"/>
    <cellStyle name="Percent 2 4 3 2" xfId="9341" xr:uid="{00000000-0005-0000-0000-000095380000}"/>
    <cellStyle name="Percent 2 4 4" xfId="9342" xr:uid="{00000000-0005-0000-0000-000096380000}"/>
    <cellStyle name="Percent 2 4 4 2" xfId="9343" xr:uid="{00000000-0005-0000-0000-000097380000}"/>
    <cellStyle name="Percent 2 4 5" xfId="9344" xr:uid="{00000000-0005-0000-0000-000098380000}"/>
    <cellStyle name="Percent 2 4 5 2" xfId="9345" xr:uid="{00000000-0005-0000-0000-000099380000}"/>
    <cellStyle name="Percent 2 4 6" xfId="9346" xr:uid="{00000000-0005-0000-0000-00009A380000}"/>
    <cellStyle name="Percent 2 4 6 2" xfId="9347" xr:uid="{00000000-0005-0000-0000-00009B380000}"/>
    <cellStyle name="Percent 2 4 7" xfId="9348" xr:uid="{00000000-0005-0000-0000-00009C380000}"/>
    <cellStyle name="Percent 2 4 8" xfId="16400" xr:uid="{00000000-0005-0000-0000-00009D380000}"/>
    <cellStyle name="Percent 2 40" xfId="9349" xr:uid="{00000000-0005-0000-0000-00009E380000}"/>
    <cellStyle name="Percent 2 40 2" xfId="9350" xr:uid="{00000000-0005-0000-0000-00009F380000}"/>
    <cellStyle name="Percent 2 40 3" xfId="16401" xr:uid="{00000000-0005-0000-0000-0000A0380000}"/>
    <cellStyle name="Percent 2 41" xfId="9351" xr:uid="{00000000-0005-0000-0000-0000A1380000}"/>
    <cellStyle name="Percent 2 41 2" xfId="9352" xr:uid="{00000000-0005-0000-0000-0000A2380000}"/>
    <cellStyle name="Percent 2 41 3" xfId="16402" xr:uid="{00000000-0005-0000-0000-0000A3380000}"/>
    <cellStyle name="Percent 2 42" xfId="9353" xr:uid="{00000000-0005-0000-0000-0000A4380000}"/>
    <cellStyle name="Percent 2 42 2" xfId="9354" xr:uid="{00000000-0005-0000-0000-0000A5380000}"/>
    <cellStyle name="Percent 2 42 3" xfId="16403" xr:uid="{00000000-0005-0000-0000-0000A6380000}"/>
    <cellStyle name="Percent 2 43" xfId="9355" xr:uid="{00000000-0005-0000-0000-0000A7380000}"/>
    <cellStyle name="Percent 2 43 2" xfId="9356" xr:uid="{00000000-0005-0000-0000-0000A8380000}"/>
    <cellStyle name="Percent 2 43 3" xfId="16404" xr:uid="{00000000-0005-0000-0000-0000A9380000}"/>
    <cellStyle name="Percent 2 44" xfId="9357" xr:uid="{00000000-0005-0000-0000-0000AA380000}"/>
    <cellStyle name="Percent 2 44 2" xfId="9358" xr:uid="{00000000-0005-0000-0000-0000AB380000}"/>
    <cellStyle name="Percent 2 44 3" xfId="16405" xr:uid="{00000000-0005-0000-0000-0000AC380000}"/>
    <cellStyle name="Percent 2 45" xfId="9359" xr:uid="{00000000-0005-0000-0000-0000AD380000}"/>
    <cellStyle name="Percent 2 45 2" xfId="9360" xr:uid="{00000000-0005-0000-0000-0000AE380000}"/>
    <cellStyle name="Percent 2 45 3" xfId="16406" xr:uid="{00000000-0005-0000-0000-0000AF380000}"/>
    <cellStyle name="Percent 2 46" xfId="9361" xr:uid="{00000000-0005-0000-0000-0000B0380000}"/>
    <cellStyle name="Percent 2 46 2" xfId="9362" xr:uid="{00000000-0005-0000-0000-0000B1380000}"/>
    <cellStyle name="Percent 2 46 3" xfId="16407" xr:uid="{00000000-0005-0000-0000-0000B2380000}"/>
    <cellStyle name="Percent 2 47" xfId="9363" xr:uid="{00000000-0005-0000-0000-0000B3380000}"/>
    <cellStyle name="Percent 2 47 2" xfId="9364" xr:uid="{00000000-0005-0000-0000-0000B4380000}"/>
    <cellStyle name="Percent 2 47 3" xfId="16408" xr:uid="{00000000-0005-0000-0000-0000B5380000}"/>
    <cellStyle name="Percent 2 48" xfId="9365" xr:uid="{00000000-0005-0000-0000-0000B6380000}"/>
    <cellStyle name="Percent 2 48 2" xfId="9366" xr:uid="{00000000-0005-0000-0000-0000B7380000}"/>
    <cellStyle name="Percent 2 48 3" xfId="16409" xr:uid="{00000000-0005-0000-0000-0000B8380000}"/>
    <cellStyle name="Percent 2 49" xfId="9367" xr:uid="{00000000-0005-0000-0000-0000B9380000}"/>
    <cellStyle name="Percent 2 49 2" xfId="9368" xr:uid="{00000000-0005-0000-0000-0000BA380000}"/>
    <cellStyle name="Percent 2 49 3" xfId="16410" xr:uid="{00000000-0005-0000-0000-0000BB380000}"/>
    <cellStyle name="Percent 2 5" xfId="9369" xr:uid="{00000000-0005-0000-0000-0000BC380000}"/>
    <cellStyle name="Percent 2 5 2" xfId="9370" xr:uid="{00000000-0005-0000-0000-0000BD380000}"/>
    <cellStyle name="Percent 2 5 2 2" xfId="9371" xr:uid="{00000000-0005-0000-0000-0000BE380000}"/>
    <cellStyle name="Percent 2 5 2 2 2" xfId="9372" xr:uid="{00000000-0005-0000-0000-0000BF380000}"/>
    <cellStyle name="Percent 2 5 2 3" xfId="9373" xr:uid="{00000000-0005-0000-0000-0000C0380000}"/>
    <cellStyle name="Percent 2 5 3" xfId="9374" xr:uid="{00000000-0005-0000-0000-0000C1380000}"/>
    <cellStyle name="Percent 2 5 3 2" xfId="9375" xr:uid="{00000000-0005-0000-0000-0000C2380000}"/>
    <cellStyle name="Percent 2 5 4" xfId="9376" xr:uid="{00000000-0005-0000-0000-0000C3380000}"/>
    <cellStyle name="Percent 2 5 5" xfId="16411" xr:uid="{00000000-0005-0000-0000-0000C4380000}"/>
    <cellStyle name="Percent 2 50" xfId="9377" xr:uid="{00000000-0005-0000-0000-0000C5380000}"/>
    <cellStyle name="Percent 2 50 2" xfId="9378" xr:uid="{00000000-0005-0000-0000-0000C6380000}"/>
    <cellStyle name="Percent 2 50 3" xfId="16412" xr:uid="{00000000-0005-0000-0000-0000C7380000}"/>
    <cellStyle name="Percent 2 51" xfId="9379" xr:uid="{00000000-0005-0000-0000-0000C8380000}"/>
    <cellStyle name="Percent 2 51 2" xfId="9380" xr:uid="{00000000-0005-0000-0000-0000C9380000}"/>
    <cellStyle name="Percent 2 51 3" xfId="16413" xr:uid="{00000000-0005-0000-0000-0000CA380000}"/>
    <cellStyle name="Percent 2 52" xfId="9381" xr:uid="{00000000-0005-0000-0000-0000CB380000}"/>
    <cellStyle name="Percent 2 52 2" xfId="9382" xr:uid="{00000000-0005-0000-0000-0000CC380000}"/>
    <cellStyle name="Percent 2 52 3" xfId="16414" xr:uid="{00000000-0005-0000-0000-0000CD380000}"/>
    <cellStyle name="Percent 2 53" xfId="9383" xr:uid="{00000000-0005-0000-0000-0000CE380000}"/>
    <cellStyle name="Percent 2 53 2" xfId="9384" xr:uid="{00000000-0005-0000-0000-0000CF380000}"/>
    <cellStyle name="Percent 2 53 3" xfId="16415" xr:uid="{00000000-0005-0000-0000-0000D0380000}"/>
    <cellStyle name="Percent 2 54" xfId="9385" xr:uid="{00000000-0005-0000-0000-0000D1380000}"/>
    <cellStyle name="Percent 2 54 2" xfId="9386" xr:uid="{00000000-0005-0000-0000-0000D2380000}"/>
    <cellStyle name="Percent 2 54 3" xfId="16416" xr:uid="{00000000-0005-0000-0000-0000D3380000}"/>
    <cellStyle name="Percent 2 55" xfId="9387" xr:uid="{00000000-0005-0000-0000-0000D4380000}"/>
    <cellStyle name="Percent 2 55 2" xfId="9388" xr:uid="{00000000-0005-0000-0000-0000D5380000}"/>
    <cellStyle name="Percent 2 56" xfId="9389" xr:uid="{00000000-0005-0000-0000-0000D6380000}"/>
    <cellStyle name="Percent 2 56 2" xfId="9390" xr:uid="{00000000-0005-0000-0000-0000D7380000}"/>
    <cellStyle name="Percent 2 56 3" xfId="16417" xr:uid="{00000000-0005-0000-0000-0000D8380000}"/>
    <cellStyle name="Percent 2 57" xfId="9391" xr:uid="{00000000-0005-0000-0000-0000D9380000}"/>
    <cellStyle name="Percent 2 57 2" xfId="9392" xr:uid="{00000000-0005-0000-0000-0000DA380000}"/>
    <cellStyle name="Percent 2 57 3" xfId="16418" xr:uid="{00000000-0005-0000-0000-0000DB380000}"/>
    <cellStyle name="Percent 2 58" xfId="9393" xr:uid="{00000000-0005-0000-0000-0000DC380000}"/>
    <cellStyle name="Percent 2 58 2" xfId="9394" xr:uid="{00000000-0005-0000-0000-0000DD380000}"/>
    <cellStyle name="Percent 2 58 3" xfId="16419" xr:uid="{00000000-0005-0000-0000-0000DE380000}"/>
    <cellStyle name="Percent 2 59" xfId="9395" xr:uid="{00000000-0005-0000-0000-0000DF380000}"/>
    <cellStyle name="Percent 2 59 2" xfId="9396" xr:uid="{00000000-0005-0000-0000-0000E0380000}"/>
    <cellStyle name="Percent 2 59 3" xfId="16420" xr:uid="{00000000-0005-0000-0000-0000E1380000}"/>
    <cellStyle name="Percent 2 6" xfId="9397" xr:uid="{00000000-0005-0000-0000-0000E2380000}"/>
    <cellStyle name="Percent 2 6 2" xfId="9398" xr:uid="{00000000-0005-0000-0000-0000E3380000}"/>
    <cellStyle name="Percent 2 6 2 2" xfId="9399" xr:uid="{00000000-0005-0000-0000-0000E4380000}"/>
    <cellStyle name="Percent 2 6 2 2 2" xfId="9400" xr:uid="{00000000-0005-0000-0000-0000E5380000}"/>
    <cellStyle name="Percent 2 6 2 2 3" xfId="16421" xr:uid="{00000000-0005-0000-0000-0000E6380000}"/>
    <cellStyle name="Percent 2 6 2 3" xfId="9401" xr:uid="{00000000-0005-0000-0000-0000E7380000}"/>
    <cellStyle name="Percent 2 6 2 3 2" xfId="9402" xr:uid="{00000000-0005-0000-0000-0000E8380000}"/>
    <cellStyle name="Percent 2 6 2 4" xfId="9403" xr:uid="{00000000-0005-0000-0000-0000E9380000}"/>
    <cellStyle name="Percent 2 6 2 5" xfId="16422" xr:uid="{00000000-0005-0000-0000-0000EA380000}"/>
    <cellStyle name="Percent 2 6 3" xfId="9404" xr:uid="{00000000-0005-0000-0000-0000EB380000}"/>
    <cellStyle name="Percent 2 6 3 2" xfId="9405" xr:uid="{00000000-0005-0000-0000-0000EC380000}"/>
    <cellStyle name="Percent 2 6 4" xfId="9406" xr:uid="{00000000-0005-0000-0000-0000ED380000}"/>
    <cellStyle name="Percent 2 6 5" xfId="16423" xr:uid="{00000000-0005-0000-0000-0000EE380000}"/>
    <cellStyle name="Percent 2 60" xfId="9407" xr:uid="{00000000-0005-0000-0000-0000EF380000}"/>
    <cellStyle name="Percent 2 60 2" xfId="9408" xr:uid="{00000000-0005-0000-0000-0000F0380000}"/>
    <cellStyle name="Percent 2 60 3" xfId="16424" xr:uid="{00000000-0005-0000-0000-0000F1380000}"/>
    <cellStyle name="Percent 2 61" xfId="9409" xr:uid="{00000000-0005-0000-0000-0000F2380000}"/>
    <cellStyle name="Percent 2 61 2" xfId="9410" xr:uid="{00000000-0005-0000-0000-0000F3380000}"/>
    <cellStyle name="Percent 2 61 3" xfId="16425" xr:uid="{00000000-0005-0000-0000-0000F4380000}"/>
    <cellStyle name="Percent 2 62" xfId="9411" xr:uid="{00000000-0005-0000-0000-0000F5380000}"/>
    <cellStyle name="Percent 2 62 2" xfId="9412" xr:uid="{00000000-0005-0000-0000-0000F6380000}"/>
    <cellStyle name="Percent 2 62 3" xfId="16426" xr:uid="{00000000-0005-0000-0000-0000F7380000}"/>
    <cellStyle name="Percent 2 63" xfId="9413" xr:uid="{00000000-0005-0000-0000-0000F8380000}"/>
    <cellStyle name="Percent 2 63 2" xfId="9414" xr:uid="{00000000-0005-0000-0000-0000F9380000}"/>
    <cellStyle name="Percent 2 63 2 2" xfId="9415" xr:uid="{00000000-0005-0000-0000-0000FA380000}"/>
    <cellStyle name="Percent 2 63 2 2 2" xfId="9416" xr:uid="{00000000-0005-0000-0000-0000FB380000}"/>
    <cellStyle name="Percent 2 63 2 2 3" xfId="16427" xr:uid="{00000000-0005-0000-0000-0000FC380000}"/>
    <cellStyle name="Percent 2 63 2 3" xfId="9417" xr:uid="{00000000-0005-0000-0000-0000FD380000}"/>
    <cellStyle name="Percent 2 63 2 3 2" xfId="9418" xr:uid="{00000000-0005-0000-0000-0000FE380000}"/>
    <cellStyle name="Percent 2 63 2 3 3" xfId="16428" xr:uid="{00000000-0005-0000-0000-0000FF380000}"/>
    <cellStyle name="Percent 2 63 2 4" xfId="9419" xr:uid="{00000000-0005-0000-0000-000000390000}"/>
    <cellStyle name="Percent 2 63 2 5" xfId="16429" xr:uid="{00000000-0005-0000-0000-000001390000}"/>
    <cellStyle name="Percent 2 63 3" xfId="9420" xr:uid="{00000000-0005-0000-0000-000002390000}"/>
    <cellStyle name="Percent 2 63 3 2" xfId="9421" xr:uid="{00000000-0005-0000-0000-000003390000}"/>
    <cellStyle name="Percent 2 63 3 3" xfId="16430" xr:uid="{00000000-0005-0000-0000-000004390000}"/>
    <cellStyle name="Percent 2 63 4" xfId="9422" xr:uid="{00000000-0005-0000-0000-000005390000}"/>
    <cellStyle name="Percent 2 64" xfId="9423" xr:uid="{00000000-0005-0000-0000-000006390000}"/>
    <cellStyle name="Percent 2 64 2" xfId="9424" xr:uid="{00000000-0005-0000-0000-000007390000}"/>
    <cellStyle name="Percent 2 65" xfId="9425" xr:uid="{00000000-0005-0000-0000-000008390000}"/>
    <cellStyle name="Percent 2 65 2" xfId="9426" xr:uid="{00000000-0005-0000-0000-000009390000}"/>
    <cellStyle name="Percent 2 66" xfId="9427" xr:uid="{00000000-0005-0000-0000-00000A390000}"/>
    <cellStyle name="Percent 2 66 2" xfId="9428" xr:uid="{00000000-0005-0000-0000-00000B390000}"/>
    <cellStyle name="Percent 2 67" xfId="9429" xr:uid="{00000000-0005-0000-0000-00000C390000}"/>
    <cellStyle name="Percent 2 67 2" xfId="9430" xr:uid="{00000000-0005-0000-0000-00000D390000}"/>
    <cellStyle name="Percent 2 68" xfId="9431" xr:uid="{00000000-0005-0000-0000-00000E390000}"/>
    <cellStyle name="Percent 2 68 2" xfId="9432" xr:uid="{00000000-0005-0000-0000-00000F390000}"/>
    <cellStyle name="Percent 2 69" xfId="9433" xr:uid="{00000000-0005-0000-0000-000010390000}"/>
    <cellStyle name="Percent 2 69 2" xfId="9434" xr:uid="{00000000-0005-0000-0000-000011390000}"/>
    <cellStyle name="Percent 2 69 2 2" xfId="9435" xr:uid="{00000000-0005-0000-0000-000012390000}"/>
    <cellStyle name="Percent 2 69 3" xfId="9436" xr:uid="{00000000-0005-0000-0000-000013390000}"/>
    <cellStyle name="Percent 2 7" xfId="9437" xr:uid="{00000000-0005-0000-0000-000014390000}"/>
    <cellStyle name="Percent 2 7 2" xfId="9438" xr:uid="{00000000-0005-0000-0000-000015390000}"/>
    <cellStyle name="Percent 2 7 2 2" xfId="9439" xr:uid="{00000000-0005-0000-0000-000016390000}"/>
    <cellStyle name="Percent 2 7 3" xfId="9440" xr:uid="{00000000-0005-0000-0000-000017390000}"/>
    <cellStyle name="Percent 2 7 3 2" xfId="9441" xr:uid="{00000000-0005-0000-0000-000018390000}"/>
    <cellStyle name="Percent 2 7 4" xfId="9442" xr:uid="{00000000-0005-0000-0000-000019390000}"/>
    <cellStyle name="Percent 2 70" xfId="9443" xr:uid="{00000000-0005-0000-0000-00001A390000}"/>
    <cellStyle name="Percent 2 70 2" xfId="9444" xr:uid="{00000000-0005-0000-0000-00001B390000}"/>
    <cellStyle name="Percent 2 71" xfId="9445" xr:uid="{00000000-0005-0000-0000-00001C390000}"/>
    <cellStyle name="Percent 2 71 2" xfId="9446" xr:uid="{00000000-0005-0000-0000-00001D390000}"/>
    <cellStyle name="Percent 2 72" xfId="9447" xr:uid="{00000000-0005-0000-0000-00001E390000}"/>
    <cellStyle name="Percent 2 72 2" xfId="9448" xr:uid="{00000000-0005-0000-0000-00001F390000}"/>
    <cellStyle name="Percent 2 73" xfId="9449" xr:uid="{00000000-0005-0000-0000-000020390000}"/>
    <cellStyle name="Percent 2 73 2" xfId="9450" xr:uid="{00000000-0005-0000-0000-000021390000}"/>
    <cellStyle name="Percent 2 74" xfId="9451" xr:uid="{00000000-0005-0000-0000-000022390000}"/>
    <cellStyle name="Percent 2 74 2" xfId="9452" xr:uid="{00000000-0005-0000-0000-000023390000}"/>
    <cellStyle name="Percent 2 75" xfId="9453" xr:uid="{00000000-0005-0000-0000-000024390000}"/>
    <cellStyle name="Percent 2 75 2" xfId="9454" xr:uid="{00000000-0005-0000-0000-000025390000}"/>
    <cellStyle name="Percent 2 76" xfId="9455" xr:uid="{00000000-0005-0000-0000-000026390000}"/>
    <cellStyle name="Percent 2 76 2" xfId="9456" xr:uid="{00000000-0005-0000-0000-000027390000}"/>
    <cellStyle name="Percent 2 77" xfId="9457" xr:uid="{00000000-0005-0000-0000-000028390000}"/>
    <cellStyle name="Percent 2 77 2" xfId="9458" xr:uid="{00000000-0005-0000-0000-000029390000}"/>
    <cellStyle name="Percent 2 78" xfId="9459" xr:uid="{00000000-0005-0000-0000-00002A390000}"/>
    <cellStyle name="Percent 2 78 2" xfId="9460" xr:uid="{00000000-0005-0000-0000-00002B390000}"/>
    <cellStyle name="Percent 2 79" xfId="9461" xr:uid="{00000000-0005-0000-0000-00002C390000}"/>
    <cellStyle name="Percent 2 79 2" xfId="9462" xr:uid="{00000000-0005-0000-0000-00002D390000}"/>
    <cellStyle name="Percent 2 8" xfId="9463" xr:uid="{00000000-0005-0000-0000-00002E390000}"/>
    <cellStyle name="Percent 2 8 2" xfId="9464" xr:uid="{00000000-0005-0000-0000-00002F390000}"/>
    <cellStyle name="Percent 2 8 2 2" xfId="9465" xr:uid="{00000000-0005-0000-0000-000030390000}"/>
    <cellStyle name="Percent 2 8 3" xfId="9466" xr:uid="{00000000-0005-0000-0000-000031390000}"/>
    <cellStyle name="Percent 2 8 3 2" xfId="9467" xr:uid="{00000000-0005-0000-0000-000032390000}"/>
    <cellStyle name="Percent 2 8 4" xfId="9468" xr:uid="{00000000-0005-0000-0000-000033390000}"/>
    <cellStyle name="Percent 2 80" xfId="9469" xr:uid="{00000000-0005-0000-0000-000034390000}"/>
    <cellStyle name="Percent 2 80 2" xfId="9470" xr:uid="{00000000-0005-0000-0000-000035390000}"/>
    <cellStyle name="Percent 2 81" xfId="9471" xr:uid="{00000000-0005-0000-0000-000036390000}"/>
    <cellStyle name="Percent 2 81 2" xfId="9472" xr:uid="{00000000-0005-0000-0000-000037390000}"/>
    <cellStyle name="Percent 2 82" xfId="9473" xr:uid="{00000000-0005-0000-0000-000038390000}"/>
    <cellStyle name="Percent 2 82 2" xfId="9474" xr:uid="{00000000-0005-0000-0000-000039390000}"/>
    <cellStyle name="Percent 2 83" xfId="9475" xr:uid="{00000000-0005-0000-0000-00003A390000}"/>
    <cellStyle name="Percent 2 83 2" xfId="9476" xr:uid="{00000000-0005-0000-0000-00003B390000}"/>
    <cellStyle name="Percent 2 84" xfId="9477" xr:uid="{00000000-0005-0000-0000-00003C390000}"/>
    <cellStyle name="Percent 2 84 2" xfId="9478" xr:uid="{00000000-0005-0000-0000-00003D390000}"/>
    <cellStyle name="Percent 2 85" xfId="9479" xr:uid="{00000000-0005-0000-0000-00003E390000}"/>
    <cellStyle name="Percent 2 85 2" xfId="9480" xr:uid="{00000000-0005-0000-0000-00003F390000}"/>
    <cellStyle name="Percent 2 86" xfId="9481" xr:uid="{00000000-0005-0000-0000-000040390000}"/>
    <cellStyle name="Percent 2 86 2" xfId="9482" xr:uid="{00000000-0005-0000-0000-000041390000}"/>
    <cellStyle name="Percent 2 87" xfId="9483" xr:uid="{00000000-0005-0000-0000-000042390000}"/>
    <cellStyle name="Percent 2 87 2" xfId="9484" xr:uid="{00000000-0005-0000-0000-000043390000}"/>
    <cellStyle name="Percent 2 88" xfId="9485" xr:uid="{00000000-0005-0000-0000-000044390000}"/>
    <cellStyle name="Percent 2 88 2" xfId="9486" xr:uid="{00000000-0005-0000-0000-000045390000}"/>
    <cellStyle name="Percent 2 89" xfId="9487" xr:uid="{00000000-0005-0000-0000-000046390000}"/>
    <cellStyle name="Percent 2 89 2" xfId="9488" xr:uid="{00000000-0005-0000-0000-000047390000}"/>
    <cellStyle name="Percent 2 9" xfId="9489" xr:uid="{00000000-0005-0000-0000-000048390000}"/>
    <cellStyle name="Percent 2 9 2" xfId="9490" xr:uid="{00000000-0005-0000-0000-000049390000}"/>
    <cellStyle name="Percent 2 9 2 2" xfId="9491" xr:uid="{00000000-0005-0000-0000-00004A390000}"/>
    <cellStyle name="Percent 2 9 3" xfId="9492" xr:uid="{00000000-0005-0000-0000-00004B390000}"/>
    <cellStyle name="Percent 2 9 3 2" xfId="9493" xr:uid="{00000000-0005-0000-0000-00004C390000}"/>
    <cellStyle name="Percent 2 9 4" xfId="9494" xr:uid="{00000000-0005-0000-0000-00004D390000}"/>
    <cellStyle name="Percent 2 90" xfId="9495" xr:uid="{00000000-0005-0000-0000-00004E390000}"/>
    <cellStyle name="Percent 2 90 2" xfId="9496" xr:uid="{00000000-0005-0000-0000-00004F390000}"/>
    <cellStyle name="Percent 2 91" xfId="9497" xr:uid="{00000000-0005-0000-0000-000050390000}"/>
    <cellStyle name="Percent 2 91 2" xfId="9498" xr:uid="{00000000-0005-0000-0000-000051390000}"/>
    <cellStyle name="Percent 2 92" xfId="9499" xr:uid="{00000000-0005-0000-0000-000052390000}"/>
    <cellStyle name="Percent 2 92 2" xfId="9500" xr:uid="{00000000-0005-0000-0000-000053390000}"/>
    <cellStyle name="Percent 2 93" xfId="9501" xr:uid="{00000000-0005-0000-0000-000054390000}"/>
    <cellStyle name="Percent 2 93 2" xfId="9502" xr:uid="{00000000-0005-0000-0000-000055390000}"/>
    <cellStyle name="Percent 2 94" xfId="9503" xr:uid="{00000000-0005-0000-0000-000056390000}"/>
    <cellStyle name="Percent 2 94 2" xfId="9504" xr:uid="{00000000-0005-0000-0000-000057390000}"/>
    <cellStyle name="Percent 2 95" xfId="9505" xr:uid="{00000000-0005-0000-0000-000058390000}"/>
    <cellStyle name="Percent 2 95 2" xfId="9506" xr:uid="{00000000-0005-0000-0000-000059390000}"/>
    <cellStyle name="Percent 2 96" xfId="9507" xr:uid="{00000000-0005-0000-0000-00005A390000}"/>
    <cellStyle name="Percent 2 96 2" xfId="9508" xr:uid="{00000000-0005-0000-0000-00005B390000}"/>
    <cellStyle name="Percent 2 97" xfId="9509" xr:uid="{00000000-0005-0000-0000-00005C390000}"/>
    <cellStyle name="Percent 2 97 2" xfId="9510" xr:uid="{00000000-0005-0000-0000-00005D390000}"/>
    <cellStyle name="Percent 2 98" xfId="9511" xr:uid="{00000000-0005-0000-0000-00005E390000}"/>
    <cellStyle name="Percent 2 98 2" xfId="9512" xr:uid="{00000000-0005-0000-0000-00005F390000}"/>
    <cellStyle name="Percent 2 99" xfId="9513" xr:uid="{00000000-0005-0000-0000-000060390000}"/>
    <cellStyle name="Percent 2 99 2" xfId="9514" xr:uid="{00000000-0005-0000-0000-000061390000}"/>
    <cellStyle name="Percent 2_Atmos Rebuttal Analyses" xfId="11339" xr:uid="{00000000-0005-0000-0000-000062390000}"/>
    <cellStyle name="Percent 20" xfId="9515" xr:uid="{00000000-0005-0000-0000-000063390000}"/>
    <cellStyle name="Percent 20 2" xfId="9516" xr:uid="{00000000-0005-0000-0000-000064390000}"/>
    <cellStyle name="Percent 20 2 2" xfId="9517" xr:uid="{00000000-0005-0000-0000-000065390000}"/>
    <cellStyle name="Percent 20 3" xfId="9518" xr:uid="{00000000-0005-0000-0000-000066390000}"/>
    <cellStyle name="Percent 21" xfId="9519" xr:uid="{00000000-0005-0000-0000-000067390000}"/>
    <cellStyle name="Percent 21 2" xfId="9520" xr:uid="{00000000-0005-0000-0000-000068390000}"/>
    <cellStyle name="Percent 21 2 2" xfId="9521" xr:uid="{00000000-0005-0000-0000-000069390000}"/>
    <cellStyle name="Percent 21 3" xfId="9522" xr:uid="{00000000-0005-0000-0000-00006A390000}"/>
    <cellStyle name="Percent 22" xfId="9523" xr:uid="{00000000-0005-0000-0000-00006B390000}"/>
    <cellStyle name="Percent 22 2" xfId="9524" xr:uid="{00000000-0005-0000-0000-00006C390000}"/>
    <cellStyle name="Percent 23" xfId="9525" xr:uid="{00000000-0005-0000-0000-00006D390000}"/>
    <cellStyle name="Percent 23 2" xfId="9526" xr:uid="{00000000-0005-0000-0000-00006E390000}"/>
    <cellStyle name="Percent 24" xfId="9527" xr:uid="{00000000-0005-0000-0000-00006F390000}"/>
    <cellStyle name="Percent 24 2" xfId="9528" xr:uid="{00000000-0005-0000-0000-000070390000}"/>
    <cellStyle name="Percent 25" xfId="9529" xr:uid="{00000000-0005-0000-0000-000071390000}"/>
    <cellStyle name="Percent 25 2" xfId="9530" xr:uid="{00000000-0005-0000-0000-000072390000}"/>
    <cellStyle name="Percent 26" xfId="9531" xr:uid="{00000000-0005-0000-0000-000073390000}"/>
    <cellStyle name="Percent 26 2" xfId="9532" xr:uid="{00000000-0005-0000-0000-000074390000}"/>
    <cellStyle name="Percent 27" xfId="9533" xr:uid="{00000000-0005-0000-0000-000075390000}"/>
    <cellStyle name="Percent 27 2" xfId="9534" xr:uid="{00000000-0005-0000-0000-000076390000}"/>
    <cellStyle name="Percent 28" xfId="9535" xr:uid="{00000000-0005-0000-0000-000077390000}"/>
    <cellStyle name="Percent 28 2" xfId="9536" xr:uid="{00000000-0005-0000-0000-000078390000}"/>
    <cellStyle name="Percent 29" xfId="9537" xr:uid="{00000000-0005-0000-0000-000079390000}"/>
    <cellStyle name="Percent 29 2" xfId="9538" xr:uid="{00000000-0005-0000-0000-00007A390000}"/>
    <cellStyle name="Percent 3" xfId="66" xr:uid="{00000000-0005-0000-0000-00007B390000}"/>
    <cellStyle name="Percent 3 10" xfId="9539" xr:uid="{00000000-0005-0000-0000-00007C390000}"/>
    <cellStyle name="Percent 3 10 2" xfId="9540" xr:uid="{00000000-0005-0000-0000-00007D390000}"/>
    <cellStyle name="Percent 3 10 2 2" xfId="9541" xr:uid="{00000000-0005-0000-0000-00007E390000}"/>
    <cellStyle name="Percent 3 10 3" xfId="9542" xr:uid="{00000000-0005-0000-0000-00007F390000}"/>
    <cellStyle name="Percent 3 10 3 2" xfId="9543" xr:uid="{00000000-0005-0000-0000-000080390000}"/>
    <cellStyle name="Percent 3 10 4" xfId="9544" xr:uid="{00000000-0005-0000-0000-000081390000}"/>
    <cellStyle name="Percent 3 100" xfId="9545" xr:uid="{00000000-0005-0000-0000-000082390000}"/>
    <cellStyle name="Percent 3 100 2" xfId="9546" xr:uid="{00000000-0005-0000-0000-000083390000}"/>
    <cellStyle name="Percent 3 101" xfId="9547" xr:uid="{00000000-0005-0000-0000-000084390000}"/>
    <cellStyle name="Percent 3 101 2" xfId="9548" xr:uid="{00000000-0005-0000-0000-000085390000}"/>
    <cellStyle name="Percent 3 101 2 2" xfId="9549" xr:uid="{00000000-0005-0000-0000-000086390000}"/>
    <cellStyle name="Percent 3 101 2 3" xfId="16431" xr:uid="{00000000-0005-0000-0000-000087390000}"/>
    <cellStyle name="Percent 3 101 3" xfId="9550" xr:uid="{00000000-0005-0000-0000-000088390000}"/>
    <cellStyle name="Percent 3 101 4" xfId="16432" xr:uid="{00000000-0005-0000-0000-000089390000}"/>
    <cellStyle name="Percent 3 102" xfId="9551" xr:uid="{00000000-0005-0000-0000-00008A390000}"/>
    <cellStyle name="Percent 3 102 2" xfId="9552" xr:uid="{00000000-0005-0000-0000-00008B390000}"/>
    <cellStyle name="Percent 3 102 2 2" xfId="9553" xr:uid="{00000000-0005-0000-0000-00008C390000}"/>
    <cellStyle name="Percent 3 102 2 3" xfId="16433" xr:uid="{00000000-0005-0000-0000-00008D390000}"/>
    <cellStyle name="Percent 3 102 3" xfId="9554" xr:uid="{00000000-0005-0000-0000-00008E390000}"/>
    <cellStyle name="Percent 3 102 4" xfId="16434" xr:uid="{00000000-0005-0000-0000-00008F390000}"/>
    <cellStyle name="Percent 3 103" xfId="9555" xr:uid="{00000000-0005-0000-0000-000090390000}"/>
    <cellStyle name="Percent 3 103 2" xfId="9556" xr:uid="{00000000-0005-0000-0000-000091390000}"/>
    <cellStyle name="Percent 3 103 2 2" xfId="9557" xr:uid="{00000000-0005-0000-0000-000092390000}"/>
    <cellStyle name="Percent 3 103 2 3" xfId="16435" xr:uid="{00000000-0005-0000-0000-000093390000}"/>
    <cellStyle name="Percent 3 103 3" xfId="9558" xr:uid="{00000000-0005-0000-0000-000094390000}"/>
    <cellStyle name="Percent 3 103 4" xfId="16436" xr:uid="{00000000-0005-0000-0000-000095390000}"/>
    <cellStyle name="Percent 3 104" xfId="9559" xr:uid="{00000000-0005-0000-0000-000096390000}"/>
    <cellStyle name="Percent 3 104 2" xfId="9560" xr:uid="{00000000-0005-0000-0000-000097390000}"/>
    <cellStyle name="Percent 3 104 2 2" xfId="9561" xr:uid="{00000000-0005-0000-0000-000098390000}"/>
    <cellStyle name="Percent 3 104 2 3" xfId="16437" xr:uid="{00000000-0005-0000-0000-000099390000}"/>
    <cellStyle name="Percent 3 104 3" xfId="9562" xr:uid="{00000000-0005-0000-0000-00009A390000}"/>
    <cellStyle name="Percent 3 104 4" xfId="16438" xr:uid="{00000000-0005-0000-0000-00009B390000}"/>
    <cellStyle name="Percent 3 105" xfId="9563" xr:uid="{00000000-0005-0000-0000-00009C390000}"/>
    <cellStyle name="Percent 3 105 2" xfId="9564" xr:uid="{00000000-0005-0000-0000-00009D390000}"/>
    <cellStyle name="Percent 3 105 2 2" xfId="9565" xr:uid="{00000000-0005-0000-0000-00009E390000}"/>
    <cellStyle name="Percent 3 105 2 3" xfId="16439" xr:uid="{00000000-0005-0000-0000-00009F390000}"/>
    <cellStyle name="Percent 3 105 3" xfId="9566" xr:uid="{00000000-0005-0000-0000-0000A0390000}"/>
    <cellStyle name="Percent 3 105 4" xfId="16440" xr:uid="{00000000-0005-0000-0000-0000A1390000}"/>
    <cellStyle name="Percent 3 106" xfId="9567" xr:uid="{00000000-0005-0000-0000-0000A2390000}"/>
    <cellStyle name="Percent 3 106 2" xfId="9568" xr:uid="{00000000-0005-0000-0000-0000A3390000}"/>
    <cellStyle name="Percent 3 106 2 2" xfId="9569" xr:uid="{00000000-0005-0000-0000-0000A4390000}"/>
    <cellStyle name="Percent 3 106 2 3" xfId="16441" xr:uid="{00000000-0005-0000-0000-0000A5390000}"/>
    <cellStyle name="Percent 3 106 3" xfId="9570" xr:uid="{00000000-0005-0000-0000-0000A6390000}"/>
    <cellStyle name="Percent 3 106 4" xfId="16442" xr:uid="{00000000-0005-0000-0000-0000A7390000}"/>
    <cellStyle name="Percent 3 107" xfId="9571" xr:uid="{00000000-0005-0000-0000-0000A8390000}"/>
    <cellStyle name="Percent 3 107 2" xfId="9572" xr:uid="{00000000-0005-0000-0000-0000A9390000}"/>
    <cellStyle name="Percent 3 108" xfId="9573" xr:uid="{00000000-0005-0000-0000-0000AA390000}"/>
    <cellStyle name="Percent 3 108 2" xfId="9574" xr:uid="{00000000-0005-0000-0000-0000AB390000}"/>
    <cellStyle name="Percent 3 109" xfId="9575" xr:uid="{00000000-0005-0000-0000-0000AC390000}"/>
    <cellStyle name="Percent 3 109 2" xfId="9576" xr:uid="{00000000-0005-0000-0000-0000AD390000}"/>
    <cellStyle name="Percent 3 11" xfId="9577" xr:uid="{00000000-0005-0000-0000-0000AE390000}"/>
    <cellStyle name="Percent 3 11 2" xfId="9578" xr:uid="{00000000-0005-0000-0000-0000AF390000}"/>
    <cellStyle name="Percent 3 11 2 2" xfId="9579" xr:uid="{00000000-0005-0000-0000-0000B0390000}"/>
    <cellStyle name="Percent 3 11 3" xfId="9580" xr:uid="{00000000-0005-0000-0000-0000B1390000}"/>
    <cellStyle name="Percent 3 11 3 2" xfId="9581" xr:uid="{00000000-0005-0000-0000-0000B2390000}"/>
    <cellStyle name="Percent 3 11 4" xfId="9582" xr:uid="{00000000-0005-0000-0000-0000B3390000}"/>
    <cellStyle name="Percent 3 110" xfId="9583" xr:uid="{00000000-0005-0000-0000-0000B4390000}"/>
    <cellStyle name="Percent 3 110 2" xfId="9584" xr:uid="{00000000-0005-0000-0000-0000B5390000}"/>
    <cellStyle name="Percent 3 111" xfId="9585" xr:uid="{00000000-0005-0000-0000-0000B6390000}"/>
    <cellStyle name="Percent 3 111 2" xfId="9586" xr:uid="{00000000-0005-0000-0000-0000B7390000}"/>
    <cellStyle name="Percent 3 112" xfId="9587" xr:uid="{00000000-0005-0000-0000-0000B8390000}"/>
    <cellStyle name="Percent 3 112 2" xfId="9588" xr:uid="{00000000-0005-0000-0000-0000B9390000}"/>
    <cellStyle name="Percent 3 113" xfId="9589" xr:uid="{00000000-0005-0000-0000-0000BA390000}"/>
    <cellStyle name="Percent 3 113 2" xfId="9590" xr:uid="{00000000-0005-0000-0000-0000BB390000}"/>
    <cellStyle name="Percent 3 114" xfId="9591" xr:uid="{00000000-0005-0000-0000-0000BC390000}"/>
    <cellStyle name="Percent 3 114 2" xfId="9592" xr:uid="{00000000-0005-0000-0000-0000BD390000}"/>
    <cellStyle name="Percent 3 115" xfId="9593" xr:uid="{00000000-0005-0000-0000-0000BE390000}"/>
    <cellStyle name="Percent 3 115 2" xfId="9594" xr:uid="{00000000-0005-0000-0000-0000BF390000}"/>
    <cellStyle name="Percent 3 116" xfId="9595" xr:uid="{00000000-0005-0000-0000-0000C0390000}"/>
    <cellStyle name="Percent 3 116 2" xfId="9596" xr:uid="{00000000-0005-0000-0000-0000C1390000}"/>
    <cellStyle name="Percent 3 117" xfId="9597" xr:uid="{00000000-0005-0000-0000-0000C2390000}"/>
    <cellStyle name="Percent 3 117 2" xfId="9598" xr:uid="{00000000-0005-0000-0000-0000C3390000}"/>
    <cellStyle name="Percent 3 118" xfId="9599" xr:uid="{00000000-0005-0000-0000-0000C4390000}"/>
    <cellStyle name="Percent 3 118 2" xfId="9600" xr:uid="{00000000-0005-0000-0000-0000C5390000}"/>
    <cellStyle name="Percent 3 119" xfId="9601" xr:uid="{00000000-0005-0000-0000-0000C6390000}"/>
    <cellStyle name="Percent 3 119 2" xfId="9602" xr:uid="{00000000-0005-0000-0000-0000C7390000}"/>
    <cellStyle name="Percent 3 119 2 2" xfId="9603" xr:uid="{00000000-0005-0000-0000-0000C8390000}"/>
    <cellStyle name="Percent 3 119 2 3" xfId="16443" xr:uid="{00000000-0005-0000-0000-0000C9390000}"/>
    <cellStyle name="Percent 3 119 3" xfId="9604" xr:uid="{00000000-0005-0000-0000-0000CA390000}"/>
    <cellStyle name="Percent 3 119 4" xfId="16444" xr:uid="{00000000-0005-0000-0000-0000CB390000}"/>
    <cellStyle name="Percent 3 12" xfId="9605" xr:uid="{00000000-0005-0000-0000-0000CC390000}"/>
    <cellStyle name="Percent 3 12 2" xfId="9606" xr:uid="{00000000-0005-0000-0000-0000CD390000}"/>
    <cellStyle name="Percent 3 12 2 2" xfId="9607" xr:uid="{00000000-0005-0000-0000-0000CE390000}"/>
    <cellStyle name="Percent 3 12 3" xfId="9608" xr:uid="{00000000-0005-0000-0000-0000CF390000}"/>
    <cellStyle name="Percent 3 12 3 2" xfId="9609" xr:uid="{00000000-0005-0000-0000-0000D0390000}"/>
    <cellStyle name="Percent 3 12 4" xfId="9610" xr:uid="{00000000-0005-0000-0000-0000D1390000}"/>
    <cellStyle name="Percent 3 120" xfId="9611" xr:uid="{00000000-0005-0000-0000-0000D2390000}"/>
    <cellStyle name="Percent 3 120 2" xfId="9612" xr:uid="{00000000-0005-0000-0000-0000D3390000}"/>
    <cellStyle name="Percent 3 120 2 2" xfId="9613" xr:uid="{00000000-0005-0000-0000-0000D4390000}"/>
    <cellStyle name="Percent 3 120 2 3" xfId="16445" xr:uid="{00000000-0005-0000-0000-0000D5390000}"/>
    <cellStyle name="Percent 3 120 3" xfId="9614" xr:uid="{00000000-0005-0000-0000-0000D6390000}"/>
    <cellStyle name="Percent 3 120 4" xfId="16446" xr:uid="{00000000-0005-0000-0000-0000D7390000}"/>
    <cellStyle name="Percent 3 121" xfId="9615" xr:uid="{00000000-0005-0000-0000-0000D8390000}"/>
    <cellStyle name="Percent 3 121 2" xfId="9616" xr:uid="{00000000-0005-0000-0000-0000D9390000}"/>
    <cellStyle name="Percent 3 121 2 2" xfId="9617" xr:uid="{00000000-0005-0000-0000-0000DA390000}"/>
    <cellStyle name="Percent 3 121 2 3" xfId="16447" xr:uid="{00000000-0005-0000-0000-0000DB390000}"/>
    <cellStyle name="Percent 3 121 3" xfId="9618" xr:uid="{00000000-0005-0000-0000-0000DC390000}"/>
    <cellStyle name="Percent 3 121 4" xfId="16448" xr:uid="{00000000-0005-0000-0000-0000DD390000}"/>
    <cellStyle name="Percent 3 122" xfId="9619" xr:uid="{00000000-0005-0000-0000-0000DE390000}"/>
    <cellStyle name="Percent 3 122 2" xfId="9620" xr:uid="{00000000-0005-0000-0000-0000DF390000}"/>
    <cellStyle name="Percent 3 122 2 2" xfId="9621" xr:uid="{00000000-0005-0000-0000-0000E0390000}"/>
    <cellStyle name="Percent 3 122 2 3" xfId="16449" xr:uid="{00000000-0005-0000-0000-0000E1390000}"/>
    <cellStyle name="Percent 3 122 3" xfId="9622" xr:uid="{00000000-0005-0000-0000-0000E2390000}"/>
    <cellStyle name="Percent 3 122 4" xfId="16450" xr:uid="{00000000-0005-0000-0000-0000E3390000}"/>
    <cellStyle name="Percent 3 123" xfId="9623" xr:uid="{00000000-0005-0000-0000-0000E4390000}"/>
    <cellStyle name="Percent 3 123 2" xfId="9624" xr:uid="{00000000-0005-0000-0000-0000E5390000}"/>
    <cellStyle name="Percent 3 124" xfId="9625" xr:uid="{00000000-0005-0000-0000-0000E6390000}"/>
    <cellStyle name="Percent 3 124 2" xfId="9626" xr:uid="{00000000-0005-0000-0000-0000E7390000}"/>
    <cellStyle name="Percent 3 125" xfId="9627" xr:uid="{00000000-0005-0000-0000-0000E8390000}"/>
    <cellStyle name="Percent 3 125 2" xfId="9628" xr:uid="{00000000-0005-0000-0000-0000E9390000}"/>
    <cellStyle name="Percent 3 126" xfId="9629" xr:uid="{00000000-0005-0000-0000-0000EA390000}"/>
    <cellStyle name="Percent 3 126 2" xfId="9630" xr:uid="{00000000-0005-0000-0000-0000EB390000}"/>
    <cellStyle name="Percent 3 127" xfId="9631" xr:uid="{00000000-0005-0000-0000-0000EC390000}"/>
    <cellStyle name="Percent 3 127 2" xfId="9632" xr:uid="{00000000-0005-0000-0000-0000ED390000}"/>
    <cellStyle name="Percent 3 128" xfId="9633" xr:uid="{00000000-0005-0000-0000-0000EE390000}"/>
    <cellStyle name="Percent 3 128 2" xfId="9634" xr:uid="{00000000-0005-0000-0000-0000EF390000}"/>
    <cellStyle name="Percent 3 129" xfId="9635" xr:uid="{00000000-0005-0000-0000-0000F0390000}"/>
    <cellStyle name="Percent 3 129 2" xfId="9636" xr:uid="{00000000-0005-0000-0000-0000F1390000}"/>
    <cellStyle name="Percent 3 13" xfId="9637" xr:uid="{00000000-0005-0000-0000-0000F2390000}"/>
    <cellStyle name="Percent 3 13 2" xfId="9638" xr:uid="{00000000-0005-0000-0000-0000F3390000}"/>
    <cellStyle name="Percent 3 13 2 2" xfId="9639" xr:uid="{00000000-0005-0000-0000-0000F4390000}"/>
    <cellStyle name="Percent 3 13 2 3" xfId="16451" xr:uid="{00000000-0005-0000-0000-0000F5390000}"/>
    <cellStyle name="Percent 3 13 3" xfId="9640" xr:uid="{00000000-0005-0000-0000-0000F6390000}"/>
    <cellStyle name="Percent 3 13 3 2" xfId="9641" xr:uid="{00000000-0005-0000-0000-0000F7390000}"/>
    <cellStyle name="Percent 3 13 4" xfId="9642" xr:uid="{00000000-0005-0000-0000-0000F8390000}"/>
    <cellStyle name="Percent 3 13 5" xfId="16452" xr:uid="{00000000-0005-0000-0000-0000F9390000}"/>
    <cellStyle name="Percent 3 130" xfId="9643" xr:uid="{00000000-0005-0000-0000-0000FA390000}"/>
    <cellStyle name="Percent 3 130 2" xfId="9644" xr:uid="{00000000-0005-0000-0000-0000FB390000}"/>
    <cellStyle name="Percent 3 131" xfId="9645" xr:uid="{00000000-0005-0000-0000-0000FC390000}"/>
    <cellStyle name="Percent 3 131 2" xfId="9646" xr:uid="{00000000-0005-0000-0000-0000FD390000}"/>
    <cellStyle name="Percent 3 132" xfId="9647" xr:uid="{00000000-0005-0000-0000-0000FE390000}"/>
    <cellStyle name="Percent 3 132 2" xfId="9648" xr:uid="{00000000-0005-0000-0000-0000FF390000}"/>
    <cellStyle name="Percent 3 133" xfId="9649" xr:uid="{00000000-0005-0000-0000-0000003A0000}"/>
    <cellStyle name="Percent 3 133 2" xfId="9650" xr:uid="{00000000-0005-0000-0000-0000013A0000}"/>
    <cellStyle name="Percent 3 134" xfId="9651" xr:uid="{00000000-0005-0000-0000-0000023A0000}"/>
    <cellStyle name="Percent 3 134 2" xfId="9652" xr:uid="{00000000-0005-0000-0000-0000033A0000}"/>
    <cellStyle name="Percent 3 135" xfId="9653" xr:uid="{00000000-0005-0000-0000-0000043A0000}"/>
    <cellStyle name="Percent 3 135 2" xfId="9654" xr:uid="{00000000-0005-0000-0000-0000053A0000}"/>
    <cellStyle name="Percent 3 136" xfId="9655" xr:uid="{00000000-0005-0000-0000-0000063A0000}"/>
    <cellStyle name="Percent 3 136 2" xfId="9656" xr:uid="{00000000-0005-0000-0000-0000073A0000}"/>
    <cellStyle name="Percent 3 137" xfId="9657" xr:uid="{00000000-0005-0000-0000-0000083A0000}"/>
    <cellStyle name="Percent 3 137 2" xfId="9658" xr:uid="{00000000-0005-0000-0000-0000093A0000}"/>
    <cellStyle name="Percent 3 138" xfId="9659" xr:uid="{00000000-0005-0000-0000-00000A3A0000}"/>
    <cellStyle name="Percent 3 138 2" xfId="9660" xr:uid="{00000000-0005-0000-0000-00000B3A0000}"/>
    <cellStyle name="Percent 3 139" xfId="9661" xr:uid="{00000000-0005-0000-0000-00000C3A0000}"/>
    <cellStyle name="Percent 3 139 2" xfId="9662" xr:uid="{00000000-0005-0000-0000-00000D3A0000}"/>
    <cellStyle name="Percent 3 14" xfId="9663" xr:uid="{00000000-0005-0000-0000-00000E3A0000}"/>
    <cellStyle name="Percent 3 14 2" xfId="9664" xr:uid="{00000000-0005-0000-0000-00000F3A0000}"/>
    <cellStyle name="Percent 3 14 2 2" xfId="9665" xr:uid="{00000000-0005-0000-0000-0000103A0000}"/>
    <cellStyle name="Percent 3 14 3" xfId="9666" xr:uid="{00000000-0005-0000-0000-0000113A0000}"/>
    <cellStyle name="Percent 3 14 3 2" xfId="9667" xr:uid="{00000000-0005-0000-0000-0000123A0000}"/>
    <cellStyle name="Percent 3 14 4" xfId="9668" xr:uid="{00000000-0005-0000-0000-0000133A0000}"/>
    <cellStyle name="Percent 3 140" xfId="9669" xr:uid="{00000000-0005-0000-0000-0000143A0000}"/>
    <cellStyle name="Percent 3 140 2" xfId="9670" xr:uid="{00000000-0005-0000-0000-0000153A0000}"/>
    <cellStyle name="Percent 3 141" xfId="9671" xr:uid="{00000000-0005-0000-0000-0000163A0000}"/>
    <cellStyle name="Percent 3 141 2" xfId="9672" xr:uid="{00000000-0005-0000-0000-0000173A0000}"/>
    <cellStyle name="Percent 3 142" xfId="9673" xr:uid="{00000000-0005-0000-0000-0000183A0000}"/>
    <cellStyle name="Percent 3 142 2" xfId="9674" xr:uid="{00000000-0005-0000-0000-0000193A0000}"/>
    <cellStyle name="Percent 3 143" xfId="9675" xr:uid="{00000000-0005-0000-0000-00001A3A0000}"/>
    <cellStyle name="Percent 3 143 2" xfId="9676" xr:uid="{00000000-0005-0000-0000-00001B3A0000}"/>
    <cellStyle name="Percent 3 144" xfId="9677" xr:uid="{00000000-0005-0000-0000-00001C3A0000}"/>
    <cellStyle name="Percent 3 144 2" xfId="9678" xr:uid="{00000000-0005-0000-0000-00001D3A0000}"/>
    <cellStyle name="Percent 3 145" xfId="9679" xr:uid="{00000000-0005-0000-0000-00001E3A0000}"/>
    <cellStyle name="Percent 3 145 2" xfId="9680" xr:uid="{00000000-0005-0000-0000-00001F3A0000}"/>
    <cellStyle name="Percent 3 145 3" xfId="16453" xr:uid="{00000000-0005-0000-0000-0000203A0000}"/>
    <cellStyle name="Percent 3 146" xfId="9681" xr:uid="{00000000-0005-0000-0000-0000213A0000}"/>
    <cellStyle name="Percent 3 146 2" xfId="9682" xr:uid="{00000000-0005-0000-0000-0000223A0000}"/>
    <cellStyle name="Percent 3 146 3" xfId="16454" xr:uid="{00000000-0005-0000-0000-0000233A0000}"/>
    <cellStyle name="Percent 3 147" xfId="9683" xr:uid="{00000000-0005-0000-0000-0000243A0000}"/>
    <cellStyle name="Percent 3 147 2" xfId="9684" xr:uid="{00000000-0005-0000-0000-0000253A0000}"/>
    <cellStyle name="Percent 3 148" xfId="9685" xr:uid="{00000000-0005-0000-0000-0000263A0000}"/>
    <cellStyle name="Percent 3 148 2" xfId="9686" xr:uid="{00000000-0005-0000-0000-0000273A0000}"/>
    <cellStyle name="Percent 3 149" xfId="9687" xr:uid="{00000000-0005-0000-0000-0000283A0000}"/>
    <cellStyle name="Percent 3 149 2" xfId="9688" xr:uid="{00000000-0005-0000-0000-0000293A0000}"/>
    <cellStyle name="Percent 3 15" xfId="9689" xr:uid="{00000000-0005-0000-0000-00002A3A0000}"/>
    <cellStyle name="Percent 3 15 2" xfId="9690" xr:uid="{00000000-0005-0000-0000-00002B3A0000}"/>
    <cellStyle name="Percent 3 15 2 2" xfId="9691" xr:uid="{00000000-0005-0000-0000-00002C3A0000}"/>
    <cellStyle name="Percent 3 15 2 3" xfId="16455" xr:uid="{00000000-0005-0000-0000-00002D3A0000}"/>
    <cellStyle name="Percent 3 15 3" xfId="9692" xr:uid="{00000000-0005-0000-0000-00002E3A0000}"/>
    <cellStyle name="Percent 3 15 3 2" xfId="9693" xr:uid="{00000000-0005-0000-0000-00002F3A0000}"/>
    <cellStyle name="Percent 3 15 4" xfId="9694" xr:uid="{00000000-0005-0000-0000-0000303A0000}"/>
    <cellStyle name="Percent 3 15 5" xfId="16456" xr:uid="{00000000-0005-0000-0000-0000313A0000}"/>
    <cellStyle name="Percent 3 150" xfId="9695" xr:uid="{00000000-0005-0000-0000-0000323A0000}"/>
    <cellStyle name="Percent 3 150 2" xfId="9696" xr:uid="{00000000-0005-0000-0000-0000333A0000}"/>
    <cellStyle name="Percent 3 151" xfId="9697" xr:uid="{00000000-0005-0000-0000-0000343A0000}"/>
    <cellStyle name="Percent 3 151 2" xfId="9698" xr:uid="{00000000-0005-0000-0000-0000353A0000}"/>
    <cellStyle name="Percent 3 152" xfId="9699" xr:uid="{00000000-0005-0000-0000-0000363A0000}"/>
    <cellStyle name="Percent 3 152 2" xfId="9700" xr:uid="{00000000-0005-0000-0000-0000373A0000}"/>
    <cellStyle name="Percent 3 153" xfId="9701" xr:uid="{00000000-0005-0000-0000-0000383A0000}"/>
    <cellStyle name="Percent 3 153 2" xfId="9702" xr:uid="{00000000-0005-0000-0000-0000393A0000}"/>
    <cellStyle name="Percent 3 154" xfId="9703" xr:uid="{00000000-0005-0000-0000-00003A3A0000}"/>
    <cellStyle name="Percent 3 154 2" xfId="9704" xr:uid="{00000000-0005-0000-0000-00003B3A0000}"/>
    <cellStyle name="Percent 3 154 2 2" xfId="16457" xr:uid="{00000000-0005-0000-0000-00003C3A0000}"/>
    <cellStyle name="Percent 3 154 3" xfId="16458" xr:uid="{00000000-0005-0000-0000-00003D3A0000}"/>
    <cellStyle name="Percent 3 155" xfId="9705" xr:uid="{00000000-0005-0000-0000-00003E3A0000}"/>
    <cellStyle name="Percent 3 155 2" xfId="16459" xr:uid="{00000000-0005-0000-0000-00003F3A0000}"/>
    <cellStyle name="Percent 3 156" xfId="16460" xr:uid="{00000000-0005-0000-0000-0000403A0000}"/>
    <cellStyle name="Percent 3 16" xfId="9706" xr:uid="{00000000-0005-0000-0000-0000413A0000}"/>
    <cellStyle name="Percent 3 16 2" xfId="9707" xr:uid="{00000000-0005-0000-0000-0000423A0000}"/>
    <cellStyle name="Percent 3 16 2 2" xfId="9708" xr:uid="{00000000-0005-0000-0000-0000433A0000}"/>
    <cellStyle name="Percent 3 16 2 3" xfId="16461" xr:uid="{00000000-0005-0000-0000-0000443A0000}"/>
    <cellStyle name="Percent 3 16 3" xfId="9709" xr:uid="{00000000-0005-0000-0000-0000453A0000}"/>
    <cellStyle name="Percent 3 16 3 2" xfId="9710" xr:uid="{00000000-0005-0000-0000-0000463A0000}"/>
    <cellStyle name="Percent 3 16 4" xfId="9711" xr:uid="{00000000-0005-0000-0000-0000473A0000}"/>
    <cellStyle name="Percent 3 16 5" xfId="16462" xr:uid="{00000000-0005-0000-0000-0000483A0000}"/>
    <cellStyle name="Percent 3 17" xfId="9712" xr:uid="{00000000-0005-0000-0000-0000493A0000}"/>
    <cellStyle name="Percent 3 17 2" xfId="9713" xr:uid="{00000000-0005-0000-0000-00004A3A0000}"/>
    <cellStyle name="Percent 3 17 2 2" xfId="9714" xr:uid="{00000000-0005-0000-0000-00004B3A0000}"/>
    <cellStyle name="Percent 3 17 2 3" xfId="16463" xr:uid="{00000000-0005-0000-0000-00004C3A0000}"/>
    <cellStyle name="Percent 3 17 3" xfId="9715" xr:uid="{00000000-0005-0000-0000-00004D3A0000}"/>
    <cellStyle name="Percent 3 17 3 2" xfId="9716" xr:uid="{00000000-0005-0000-0000-00004E3A0000}"/>
    <cellStyle name="Percent 3 17 4" xfId="9717" xr:uid="{00000000-0005-0000-0000-00004F3A0000}"/>
    <cellStyle name="Percent 3 17 5" xfId="16464" xr:uid="{00000000-0005-0000-0000-0000503A0000}"/>
    <cellStyle name="Percent 3 18" xfId="9718" xr:uid="{00000000-0005-0000-0000-0000513A0000}"/>
    <cellStyle name="Percent 3 18 2" xfId="9719" xr:uid="{00000000-0005-0000-0000-0000523A0000}"/>
    <cellStyle name="Percent 3 18 2 2" xfId="9720" xr:uid="{00000000-0005-0000-0000-0000533A0000}"/>
    <cellStyle name="Percent 3 18 2 3" xfId="16465" xr:uid="{00000000-0005-0000-0000-0000543A0000}"/>
    <cellStyle name="Percent 3 18 3" xfId="9721" xr:uid="{00000000-0005-0000-0000-0000553A0000}"/>
    <cellStyle name="Percent 3 18 3 2" xfId="9722" xr:uid="{00000000-0005-0000-0000-0000563A0000}"/>
    <cellStyle name="Percent 3 18 4" xfId="9723" xr:uid="{00000000-0005-0000-0000-0000573A0000}"/>
    <cellStyle name="Percent 3 18 5" xfId="16466" xr:uid="{00000000-0005-0000-0000-0000583A0000}"/>
    <cellStyle name="Percent 3 19" xfId="9724" xr:uid="{00000000-0005-0000-0000-0000593A0000}"/>
    <cellStyle name="Percent 3 19 2" xfId="9725" xr:uid="{00000000-0005-0000-0000-00005A3A0000}"/>
    <cellStyle name="Percent 3 19 2 2" xfId="9726" xr:uid="{00000000-0005-0000-0000-00005B3A0000}"/>
    <cellStyle name="Percent 3 19 3" xfId="9727" xr:uid="{00000000-0005-0000-0000-00005C3A0000}"/>
    <cellStyle name="Percent 3 19 3 2" xfId="9728" xr:uid="{00000000-0005-0000-0000-00005D3A0000}"/>
    <cellStyle name="Percent 3 19 4" xfId="9729" xr:uid="{00000000-0005-0000-0000-00005E3A0000}"/>
    <cellStyle name="Percent 3 19 4 2" xfId="9730" xr:uid="{00000000-0005-0000-0000-00005F3A0000}"/>
    <cellStyle name="Percent 3 19 5" xfId="9731" xr:uid="{00000000-0005-0000-0000-0000603A0000}"/>
    <cellStyle name="Percent 3 2" xfId="9732" xr:uid="{00000000-0005-0000-0000-0000613A0000}"/>
    <cellStyle name="Percent 3 2 10" xfId="9733" xr:uid="{00000000-0005-0000-0000-0000623A0000}"/>
    <cellStyle name="Percent 3 2 10 2" xfId="9734" xr:uid="{00000000-0005-0000-0000-0000633A0000}"/>
    <cellStyle name="Percent 3 2 10 2 2" xfId="9735" xr:uid="{00000000-0005-0000-0000-0000643A0000}"/>
    <cellStyle name="Percent 3 2 10 3" xfId="9736" xr:uid="{00000000-0005-0000-0000-0000653A0000}"/>
    <cellStyle name="Percent 3 2 11" xfId="9737" xr:uid="{00000000-0005-0000-0000-0000663A0000}"/>
    <cellStyle name="Percent 3 2 11 2" xfId="9738" xr:uid="{00000000-0005-0000-0000-0000673A0000}"/>
    <cellStyle name="Percent 3 2 11 2 2" xfId="9739" xr:uid="{00000000-0005-0000-0000-0000683A0000}"/>
    <cellStyle name="Percent 3 2 11 3" xfId="9740" xr:uid="{00000000-0005-0000-0000-0000693A0000}"/>
    <cellStyle name="Percent 3 2 12" xfId="9741" xr:uid="{00000000-0005-0000-0000-00006A3A0000}"/>
    <cellStyle name="Percent 3 2 12 2" xfId="9742" xr:uid="{00000000-0005-0000-0000-00006B3A0000}"/>
    <cellStyle name="Percent 3 2 12 2 2" xfId="9743" xr:uid="{00000000-0005-0000-0000-00006C3A0000}"/>
    <cellStyle name="Percent 3 2 12 3" xfId="9744" xr:uid="{00000000-0005-0000-0000-00006D3A0000}"/>
    <cellStyle name="Percent 3 2 12 4" xfId="16467" xr:uid="{00000000-0005-0000-0000-00006E3A0000}"/>
    <cellStyle name="Percent 3 2 12 5" xfId="16468" xr:uid="{00000000-0005-0000-0000-00006F3A0000}"/>
    <cellStyle name="Percent 3 2 13" xfId="9745" xr:uid="{00000000-0005-0000-0000-0000703A0000}"/>
    <cellStyle name="Percent 3 2 13 2" xfId="9746" xr:uid="{00000000-0005-0000-0000-0000713A0000}"/>
    <cellStyle name="Percent 3 2 13 2 2" xfId="9747" xr:uid="{00000000-0005-0000-0000-0000723A0000}"/>
    <cellStyle name="Percent 3 2 13 3" xfId="9748" xr:uid="{00000000-0005-0000-0000-0000733A0000}"/>
    <cellStyle name="Percent 3 2 14" xfId="9749" xr:uid="{00000000-0005-0000-0000-0000743A0000}"/>
    <cellStyle name="Percent 3 2 14 2" xfId="9750" xr:uid="{00000000-0005-0000-0000-0000753A0000}"/>
    <cellStyle name="Percent 3 2 14 2 2" xfId="9751" xr:uid="{00000000-0005-0000-0000-0000763A0000}"/>
    <cellStyle name="Percent 3 2 14 3" xfId="9752" xr:uid="{00000000-0005-0000-0000-0000773A0000}"/>
    <cellStyle name="Percent 3 2 14 4" xfId="16469" xr:uid="{00000000-0005-0000-0000-0000783A0000}"/>
    <cellStyle name="Percent 3 2 14 5" xfId="16470" xr:uid="{00000000-0005-0000-0000-0000793A0000}"/>
    <cellStyle name="Percent 3 2 15" xfId="9753" xr:uid="{00000000-0005-0000-0000-00007A3A0000}"/>
    <cellStyle name="Percent 3 2 15 2" xfId="9754" xr:uid="{00000000-0005-0000-0000-00007B3A0000}"/>
    <cellStyle name="Percent 3 2 15 2 2" xfId="9755" xr:uid="{00000000-0005-0000-0000-00007C3A0000}"/>
    <cellStyle name="Percent 3 2 15 3" xfId="9756" xr:uid="{00000000-0005-0000-0000-00007D3A0000}"/>
    <cellStyle name="Percent 3 2 15 4" xfId="16471" xr:uid="{00000000-0005-0000-0000-00007E3A0000}"/>
    <cellStyle name="Percent 3 2 15 5" xfId="16472" xr:uid="{00000000-0005-0000-0000-00007F3A0000}"/>
    <cellStyle name="Percent 3 2 16" xfId="9757" xr:uid="{00000000-0005-0000-0000-0000803A0000}"/>
    <cellStyle name="Percent 3 2 16 2" xfId="9758" xr:uid="{00000000-0005-0000-0000-0000813A0000}"/>
    <cellStyle name="Percent 3 2 16 2 2" xfId="9759" xr:uid="{00000000-0005-0000-0000-0000823A0000}"/>
    <cellStyle name="Percent 3 2 16 3" xfId="9760" xr:uid="{00000000-0005-0000-0000-0000833A0000}"/>
    <cellStyle name="Percent 3 2 16 4" xfId="16473" xr:uid="{00000000-0005-0000-0000-0000843A0000}"/>
    <cellStyle name="Percent 3 2 16 5" xfId="16474" xr:uid="{00000000-0005-0000-0000-0000853A0000}"/>
    <cellStyle name="Percent 3 2 17" xfId="9761" xr:uid="{00000000-0005-0000-0000-0000863A0000}"/>
    <cellStyle name="Percent 3 2 17 2" xfId="9762" xr:uid="{00000000-0005-0000-0000-0000873A0000}"/>
    <cellStyle name="Percent 3 2 17 2 2" xfId="9763" xr:uid="{00000000-0005-0000-0000-0000883A0000}"/>
    <cellStyle name="Percent 3 2 17 3" xfId="9764" xr:uid="{00000000-0005-0000-0000-0000893A0000}"/>
    <cellStyle name="Percent 3 2 17 4" xfId="16475" xr:uid="{00000000-0005-0000-0000-00008A3A0000}"/>
    <cellStyle name="Percent 3 2 17 5" xfId="16476" xr:uid="{00000000-0005-0000-0000-00008B3A0000}"/>
    <cellStyle name="Percent 3 2 18" xfId="9765" xr:uid="{00000000-0005-0000-0000-00008C3A0000}"/>
    <cellStyle name="Percent 3 2 18 2" xfId="9766" xr:uid="{00000000-0005-0000-0000-00008D3A0000}"/>
    <cellStyle name="Percent 3 2 19" xfId="9767" xr:uid="{00000000-0005-0000-0000-00008E3A0000}"/>
    <cellStyle name="Percent 3 2 19 2" xfId="9768" xr:uid="{00000000-0005-0000-0000-00008F3A0000}"/>
    <cellStyle name="Percent 3 2 2" xfId="9769" xr:uid="{00000000-0005-0000-0000-0000903A0000}"/>
    <cellStyle name="Percent 3 2 2 10" xfId="9770" xr:uid="{00000000-0005-0000-0000-0000913A0000}"/>
    <cellStyle name="Percent 3 2 2 10 2" xfId="9771" xr:uid="{00000000-0005-0000-0000-0000923A0000}"/>
    <cellStyle name="Percent 3 2 2 10 2 2" xfId="9772" xr:uid="{00000000-0005-0000-0000-0000933A0000}"/>
    <cellStyle name="Percent 3 2 2 10 2 3" xfId="16477" xr:uid="{00000000-0005-0000-0000-0000943A0000}"/>
    <cellStyle name="Percent 3 2 2 10 3" xfId="9773" xr:uid="{00000000-0005-0000-0000-0000953A0000}"/>
    <cellStyle name="Percent 3 2 2 10 4" xfId="16478" xr:uid="{00000000-0005-0000-0000-0000963A0000}"/>
    <cellStyle name="Percent 3 2 2 11" xfId="9774" xr:uid="{00000000-0005-0000-0000-0000973A0000}"/>
    <cellStyle name="Percent 3 2 2 11 2" xfId="9775" xr:uid="{00000000-0005-0000-0000-0000983A0000}"/>
    <cellStyle name="Percent 3 2 2 11 2 2" xfId="9776" xr:uid="{00000000-0005-0000-0000-0000993A0000}"/>
    <cellStyle name="Percent 3 2 2 11 2 3" xfId="16479" xr:uid="{00000000-0005-0000-0000-00009A3A0000}"/>
    <cellStyle name="Percent 3 2 2 11 3" xfId="9777" xr:uid="{00000000-0005-0000-0000-00009B3A0000}"/>
    <cellStyle name="Percent 3 2 2 11 4" xfId="16480" xr:uid="{00000000-0005-0000-0000-00009C3A0000}"/>
    <cellStyle name="Percent 3 2 2 12" xfId="9778" xr:uid="{00000000-0005-0000-0000-00009D3A0000}"/>
    <cellStyle name="Percent 3 2 2 12 2" xfId="9779" xr:uid="{00000000-0005-0000-0000-00009E3A0000}"/>
    <cellStyle name="Percent 3 2 2 12 2 2" xfId="9780" xr:uid="{00000000-0005-0000-0000-00009F3A0000}"/>
    <cellStyle name="Percent 3 2 2 12 2 3" xfId="16481" xr:uid="{00000000-0005-0000-0000-0000A03A0000}"/>
    <cellStyle name="Percent 3 2 2 12 3" xfId="9781" xr:uid="{00000000-0005-0000-0000-0000A13A0000}"/>
    <cellStyle name="Percent 3 2 2 12 4" xfId="16482" xr:uid="{00000000-0005-0000-0000-0000A23A0000}"/>
    <cellStyle name="Percent 3 2 2 13" xfId="9782" xr:uid="{00000000-0005-0000-0000-0000A33A0000}"/>
    <cellStyle name="Percent 3 2 2 13 2" xfId="9783" xr:uid="{00000000-0005-0000-0000-0000A43A0000}"/>
    <cellStyle name="Percent 3 2 2 13 2 2" xfId="9784" xr:uid="{00000000-0005-0000-0000-0000A53A0000}"/>
    <cellStyle name="Percent 3 2 2 13 2 3" xfId="16483" xr:uid="{00000000-0005-0000-0000-0000A63A0000}"/>
    <cellStyle name="Percent 3 2 2 13 3" xfId="9785" xr:uid="{00000000-0005-0000-0000-0000A73A0000}"/>
    <cellStyle name="Percent 3 2 2 13 4" xfId="16484" xr:uid="{00000000-0005-0000-0000-0000A83A0000}"/>
    <cellStyle name="Percent 3 2 2 14" xfId="9786" xr:uid="{00000000-0005-0000-0000-0000A93A0000}"/>
    <cellStyle name="Percent 3 2 2 14 2" xfId="9787" xr:uid="{00000000-0005-0000-0000-0000AA3A0000}"/>
    <cellStyle name="Percent 3 2 2 14 2 2" xfId="9788" xr:uid="{00000000-0005-0000-0000-0000AB3A0000}"/>
    <cellStyle name="Percent 3 2 2 14 2 3" xfId="16485" xr:uid="{00000000-0005-0000-0000-0000AC3A0000}"/>
    <cellStyle name="Percent 3 2 2 14 3" xfId="9789" xr:uid="{00000000-0005-0000-0000-0000AD3A0000}"/>
    <cellStyle name="Percent 3 2 2 14 4" xfId="16486" xr:uid="{00000000-0005-0000-0000-0000AE3A0000}"/>
    <cellStyle name="Percent 3 2 2 15" xfId="9790" xr:uid="{00000000-0005-0000-0000-0000AF3A0000}"/>
    <cellStyle name="Percent 3 2 2 15 2" xfId="9791" xr:uid="{00000000-0005-0000-0000-0000B03A0000}"/>
    <cellStyle name="Percent 3 2 2 15 2 2" xfId="9792" xr:uid="{00000000-0005-0000-0000-0000B13A0000}"/>
    <cellStyle name="Percent 3 2 2 15 2 3" xfId="16487" xr:uid="{00000000-0005-0000-0000-0000B23A0000}"/>
    <cellStyle name="Percent 3 2 2 15 3" xfId="9793" xr:uid="{00000000-0005-0000-0000-0000B33A0000}"/>
    <cellStyle name="Percent 3 2 2 15 4" xfId="16488" xr:uid="{00000000-0005-0000-0000-0000B43A0000}"/>
    <cellStyle name="Percent 3 2 2 16" xfId="9794" xr:uid="{00000000-0005-0000-0000-0000B53A0000}"/>
    <cellStyle name="Percent 3 2 2 16 2" xfId="9795" xr:uid="{00000000-0005-0000-0000-0000B63A0000}"/>
    <cellStyle name="Percent 3 2 2 16 3" xfId="16489" xr:uid="{00000000-0005-0000-0000-0000B73A0000}"/>
    <cellStyle name="Percent 3 2 2 17" xfId="9796" xr:uid="{00000000-0005-0000-0000-0000B83A0000}"/>
    <cellStyle name="Percent 3 2 2 17 2" xfId="9797" xr:uid="{00000000-0005-0000-0000-0000B93A0000}"/>
    <cellStyle name="Percent 3 2 2 17 3" xfId="16490" xr:uid="{00000000-0005-0000-0000-0000BA3A0000}"/>
    <cellStyle name="Percent 3 2 2 18" xfId="9798" xr:uid="{00000000-0005-0000-0000-0000BB3A0000}"/>
    <cellStyle name="Percent 3 2 2 18 2" xfId="9799" xr:uid="{00000000-0005-0000-0000-0000BC3A0000}"/>
    <cellStyle name="Percent 3 2 2 19" xfId="9800" xr:uid="{00000000-0005-0000-0000-0000BD3A0000}"/>
    <cellStyle name="Percent 3 2 2 19 2" xfId="9801" xr:uid="{00000000-0005-0000-0000-0000BE3A0000}"/>
    <cellStyle name="Percent 3 2 2 2" xfId="9802" xr:uid="{00000000-0005-0000-0000-0000BF3A0000}"/>
    <cellStyle name="Percent 3 2 2 2 10" xfId="9803" xr:uid="{00000000-0005-0000-0000-0000C03A0000}"/>
    <cellStyle name="Percent 3 2 2 2 10 2" xfId="9804" xr:uid="{00000000-0005-0000-0000-0000C13A0000}"/>
    <cellStyle name="Percent 3 2 2 2 10 2 2" xfId="9805" xr:uid="{00000000-0005-0000-0000-0000C23A0000}"/>
    <cellStyle name="Percent 3 2 2 2 10 3" xfId="9806" xr:uid="{00000000-0005-0000-0000-0000C33A0000}"/>
    <cellStyle name="Percent 3 2 2 2 10 4" xfId="16491" xr:uid="{00000000-0005-0000-0000-0000C43A0000}"/>
    <cellStyle name="Percent 3 2 2 2 10 5" xfId="16492" xr:uid="{00000000-0005-0000-0000-0000C53A0000}"/>
    <cellStyle name="Percent 3 2 2 2 11" xfId="9807" xr:uid="{00000000-0005-0000-0000-0000C63A0000}"/>
    <cellStyle name="Percent 3 2 2 2 11 2" xfId="9808" xr:uid="{00000000-0005-0000-0000-0000C73A0000}"/>
    <cellStyle name="Percent 3 2 2 2 11 2 2" xfId="9809" xr:uid="{00000000-0005-0000-0000-0000C83A0000}"/>
    <cellStyle name="Percent 3 2 2 2 11 3" xfId="9810" xr:uid="{00000000-0005-0000-0000-0000C93A0000}"/>
    <cellStyle name="Percent 3 2 2 2 11 4" xfId="16493" xr:uid="{00000000-0005-0000-0000-0000CA3A0000}"/>
    <cellStyle name="Percent 3 2 2 2 11 5" xfId="16494" xr:uid="{00000000-0005-0000-0000-0000CB3A0000}"/>
    <cellStyle name="Percent 3 2 2 2 12" xfId="9811" xr:uid="{00000000-0005-0000-0000-0000CC3A0000}"/>
    <cellStyle name="Percent 3 2 2 2 12 2" xfId="9812" xr:uid="{00000000-0005-0000-0000-0000CD3A0000}"/>
    <cellStyle name="Percent 3 2 2 2 12 2 2" xfId="9813" xr:uid="{00000000-0005-0000-0000-0000CE3A0000}"/>
    <cellStyle name="Percent 3 2 2 2 12 3" xfId="9814" xr:uid="{00000000-0005-0000-0000-0000CF3A0000}"/>
    <cellStyle name="Percent 3 2 2 2 12 4" xfId="16495" xr:uid="{00000000-0005-0000-0000-0000D03A0000}"/>
    <cellStyle name="Percent 3 2 2 2 12 5" xfId="16496" xr:uid="{00000000-0005-0000-0000-0000D13A0000}"/>
    <cellStyle name="Percent 3 2 2 2 13" xfId="9815" xr:uid="{00000000-0005-0000-0000-0000D23A0000}"/>
    <cellStyle name="Percent 3 2 2 2 13 2" xfId="9816" xr:uid="{00000000-0005-0000-0000-0000D33A0000}"/>
    <cellStyle name="Percent 3 2 2 2 13 2 2" xfId="9817" xr:uid="{00000000-0005-0000-0000-0000D43A0000}"/>
    <cellStyle name="Percent 3 2 2 2 13 3" xfId="9818" xr:uid="{00000000-0005-0000-0000-0000D53A0000}"/>
    <cellStyle name="Percent 3 2 2 2 13 4" xfId="16497" xr:uid="{00000000-0005-0000-0000-0000D63A0000}"/>
    <cellStyle name="Percent 3 2 2 2 13 5" xfId="16498" xr:uid="{00000000-0005-0000-0000-0000D73A0000}"/>
    <cellStyle name="Percent 3 2 2 2 14" xfId="9819" xr:uid="{00000000-0005-0000-0000-0000D83A0000}"/>
    <cellStyle name="Percent 3 2 2 2 14 2" xfId="9820" xr:uid="{00000000-0005-0000-0000-0000D93A0000}"/>
    <cellStyle name="Percent 3 2 2 2 14 2 2" xfId="9821" xr:uid="{00000000-0005-0000-0000-0000DA3A0000}"/>
    <cellStyle name="Percent 3 2 2 2 14 3" xfId="9822" xr:uid="{00000000-0005-0000-0000-0000DB3A0000}"/>
    <cellStyle name="Percent 3 2 2 2 14 4" xfId="16499" xr:uid="{00000000-0005-0000-0000-0000DC3A0000}"/>
    <cellStyle name="Percent 3 2 2 2 14 5" xfId="16500" xr:uid="{00000000-0005-0000-0000-0000DD3A0000}"/>
    <cellStyle name="Percent 3 2 2 2 15" xfId="9823" xr:uid="{00000000-0005-0000-0000-0000DE3A0000}"/>
    <cellStyle name="Percent 3 2 2 2 15 2" xfId="9824" xr:uid="{00000000-0005-0000-0000-0000DF3A0000}"/>
    <cellStyle name="Percent 3 2 2 2 15 2 2" xfId="9825" xr:uid="{00000000-0005-0000-0000-0000E03A0000}"/>
    <cellStyle name="Percent 3 2 2 2 15 3" xfId="9826" xr:uid="{00000000-0005-0000-0000-0000E13A0000}"/>
    <cellStyle name="Percent 3 2 2 2 15 4" xfId="16501" xr:uid="{00000000-0005-0000-0000-0000E23A0000}"/>
    <cellStyle name="Percent 3 2 2 2 15 5" xfId="16502" xr:uid="{00000000-0005-0000-0000-0000E33A0000}"/>
    <cellStyle name="Percent 3 2 2 2 16" xfId="9827" xr:uid="{00000000-0005-0000-0000-0000E43A0000}"/>
    <cellStyle name="Percent 3 2 2 2 16 2" xfId="9828" xr:uid="{00000000-0005-0000-0000-0000E53A0000}"/>
    <cellStyle name="Percent 3 2 2 2 16 2 2" xfId="16503" xr:uid="{00000000-0005-0000-0000-0000E63A0000}"/>
    <cellStyle name="Percent 3 2 2 2 16 3" xfId="16504" xr:uid="{00000000-0005-0000-0000-0000E73A0000}"/>
    <cellStyle name="Percent 3 2 2 2 16 4" xfId="16505" xr:uid="{00000000-0005-0000-0000-0000E83A0000}"/>
    <cellStyle name="Percent 3 2 2 2 16 5" xfId="16506" xr:uid="{00000000-0005-0000-0000-0000E93A0000}"/>
    <cellStyle name="Percent 3 2 2 2 17" xfId="9829" xr:uid="{00000000-0005-0000-0000-0000EA3A0000}"/>
    <cellStyle name="Percent 3 2 2 2 17 2" xfId="9830" xr:uid="{00000000-0005-0000-0000-0000EB3A0000}"/>
    <cellStyle name="Percent 3 2 2 2 17 2 2" xfId="16507" xr:uid="{00000000-0005-0000-0000-0000EC3A0000}"/>
    <cellStyle name="Percent 3 2 2 2 17 3" xfId="16508" xr:uid="{00000000-0005-0000-0000-0000ED3A0000}"/>
    <cellStyle name="Percent 3 2 2 2 17 4" xfId="16509" xr:uid="{00000000-0005-0000-0000-0000EE3A0000}"/>
    <cellStyle name="Percent 3 2 2 2 18" xfId="9831" xr:uid="{00000000-0005-0000-0000-0000EF3A0000}"/>
    <cellStyle name="Percent 3 2 2 2 2" xfId="9832" xr:uid="{00000000-0005-0000-0000-0000F03A0000}"/>
    <cellStyle name="Percent 3 2 2 2 2 2" xfId="9833" xr:uid="{00000000-0005-0000-0000-0000F13A0000}"/>
    <cellStyle name="Percent 3 2 2 2 2 2 2" xfId="9834" xr:uid="{00000000-0005-0000-0000-0000F23A0000}"/>
    <cellStyle name="Percent 3 2 2 2 2 2 2 2" xfId="9835" xr:uid="{00000000-0005-0000-0000-0000F33A0000}"/>
    <cellStyle name="Percent 3 2 2 2 2 2 2 2 2" xfId="9836" xr:uid="{00000000-0005-0000-0000-0000F43A0000}"/>
    <cellStyle name="Percent 3 2 2 2 2 2 2 3" xfId="9837" xr:uid="{00000000-0005-0000-0000-0000F53A0000}"/>
    <cellStyle name="Percent 3 2 2 2 2 2 2 4" xfId="16510" xr:uid="{00000000-0005-0000-0000-0000F63A0000}"/>
    <cellStyle name="Percent 3 2 2 2 2 2 2 5" xfId="16511" xr:uid="{00000000-0005-0000-0000-0000F73A0000}"/>
    <cellStyle name="Percent 3 2 2 2 2 2 3" xfId="9838" xr:uid="{00000000-0005-0000-0000-0000F83A0000}"/>
    <cellStyle name="Percent 3 2 2 2 2 2 3 2" xfId="9839" xr:uid="{00000000-0005-0000-0000-0000F93A0000}"/>
    <cellStyle name="Percent 3 2 2 2 2 2 3 2 2" xfId="9840" xr:uid="{00000000-0005-0000-0000-0000FA3A0000}"/>
    <cellStyle name="Percent 3 2 2 2 2 2 3 3" xfId="9841" xr:uid="{00000000-0005-0000-0000-0000FB3A0000}"/>
    <cellStyle name="Percent 3 2 2 2 2 2 3 4" xfId="16512" xr:uid="{00000000-0005-0000-0000-0000FC3A0000}"/>
    <cellStyle name="Percent 3 2 2 2 2 2 3 5" xfId="16513" xr:uid="{00000000-0005-0000-0000-0000FD3A0000}"/>
    <cellStyle name="Percent 3 2 2 2 2 2 4" xfId="9842" xr:uid="{00000000-0005-0000-0000-0000FE3A0000}"/>
    <cellStyle name="Percent 3 2 2 2 2 2 4 2" xfId="9843" xr:uid="{00000000-0005-0000-0000-0000FF3A0000}"/>
    <cellStyle name="Percent 3 2 2 2 2 2 4 2 2" xfId="9844" xr:uid="{00000000-0005-0000-0000-0000003B0000}"/>
    <cellStyle name="Percent 3 2 2 2 2 2 4 3" xfId="9845" xr:uid="{00000000-0005-0000-0000-0000013B0000}"/>
    <cellStyle name="Percent 3 2 2 2 2 2 4 4" xfId="16514" xr:uid="{00000000-0005-0000-0000-0000023B0000}"/>
    <cellStyle name="Percent 3 2 2 2 2 2 4 5" xfId="16515" xr:uid="{00000000-0005-0000-0000-0000033B0000}"/>
    <cellStyle name="Percent 3 2 2 2 2 2 5" xfId="9846" xr:uid="{00000000-0005-0000-0000-0000043B0000}"/>
    <cellStyle name="Percent 3 2 2 2 2 2 5 2" xfId="9847" xr:uid="{00000000-0005-0000-0000-0000053B0000}"/>
    <cellStyle name="Percent 3 2 2 2 2 2 5 2 2" xfId="9848" xr:uid="{00000000-0005-0000-0000-0000063B0000}"/>
    <cellStyle name="Percent 3 2 2 2 2 2 5 3" xfId="9849" xr:uid="{00000000-0005-0000-0000-0000073B0000}"/>
    <cellStyle name="Percent 3 2 2 2 2 2 5 4" xfId="16516" xr:uid="{00000000-0005-0000-0000-0000083B0000}"/>
    <cellStyle name="Percent 3 2 2 2 2 2 5 5" xfId="16517" xr:uid="{00000000-0005-0000-0000-0000093B0000}"/>
    <cellStyle name="Percent 3 2 2 2 2 2 6" xfId="9850" xr:uid="{00000000-0005-0000-0000-00000A3B0000}"/>
    <cellStyle name="Percent 3 2 2 2 2 2 6 2" xfId="9851" xr:uid="{00000000-0005-0000-0000-00000B3B0000}"/>
    <cellStyle name="Percent 3 2 2 2 2 2 6 3" xfId="16518" xr:uid="{00000000-0005-0000-0000-00000C3B0000}"/>
    <cellStyle name="Percent 3 2 2 2 2 2 7" xfId="9852" xr:uid="{00000000-0005-0000-0000-00000D3B0000}"/>
    <cellStyle name="Percent 3 2 2 2 2 2 8" xfId="16519" xr:uid="{00000000-0005-0000-0000-00000E3B0000}"/>
    <cellStyle name="Percent 3 2 2 2 2 3" xfId="9853" xr:uid="{00000000-0005-0000-0000-00000F3B0000}"/>
    <cellStyle name="Percent 3 2 2 2 2 3 2" xfId="9854" xr:uid="{00000000-0005-0000-0000-0000103B0000}"/>
    <cellStyle name="Percent 3 2 2 2 2 3 2 2" xfId="9855" xr:uid="{00000000-0005-0000-0000-0000113B0000}"/>
    <cellStyle name="Percent 3 2 2 2 2 3 2 3" xfId="16520" xr:uid="{00000000-0005-0000-0000-0000123B0000}"/>
    <cellStyle name="Percent 3 2 2 2 2 3 3" xfId="9856" xr:uid="{00000000-0005-0000-0000-0000133B0000}"/>
    <cellStyle name="Percent 3 2 2 2 2 3 4" xfId="16521" xr:uid="{00000000-0005-0000-0000-0000143B0000}"/>
    <cellStyle name="Percent 3 2 2 2 2 4" xfId="9857" xr:uid="{00000000-0005-0000-0000-0000153B0000}"/>
    <cellStyle name="Percent 3 2 2 2 2 4 2" xfId="9858" xr:uid="{00000000-0005-0000-0000-0000163B0000}"/>
    <cellStyle name="Percent 3 2 2 2 2 4 2 2" xfId="9859" xr:uid="{00000000-0005-0000-0000-0000173B0000}"/>
    <cellStyle name="Percent 3 2 2 2 2 4 2 3" xfId="16522" xr:uid="{00000000-0005-0000-0000-0000183B0000}"/>
    <cellStyle name="Percent 3 2 2 2 2 4 3" xfId="9860" xr:uid="{00000000-0005-0000-0000-0000193B0000}"/>
    <cellStyle name="Percent 3 2 2 2 2 4 4" xfId="16523" xr:uid="{00000000-0005-0000-0000-00001A3B0000}"/>
    <cellStyle name="Percent 3 2 2 2 2 5" xfId="9861" xr:uid="{00000000-0005-0000-0000-00001B3B0000}"/>
    <cellStyle name="Percent 3 2 2 2 2 5 2" xfId="9862" xr:uid="{00000000-0005-0000-0000-00001C3B0000}"/>
    <cellStyle name="Percent 3 2 2 2 2 5 2 2" xfId="9863" xr:uid="{00000000-0005-0000-0000-00001D3B0000}"/>
    <cellStyle name="Percent 3 2 2 2 2 5 2 3" xfId="16524" xr:uid="{00000000-0005-0000-0000-00001E3B0000}"/>
    <cellStyle name="Percent 3 2 2 2 2 5 3" xfId="9864" xr:uid="{00000000-0005-0000-0000-00001F3B0000}"/>
    <cellStyle name="Percent 3 2 2 2 2 5 4" xfId="16525" xr:uid="{00000000-0005-0000-0000-0000203B0000}"/>
    <cellStyle name="Percent 3 2 2 2 2 6" xfId="9865" xr:uid="{00000000-0005-0000-0000-0000213B0000}"/>
    <cellStyle name="Percent 3 2 2 2 2 6 2" xfId="9866" xr:uid="{00000000-0005-0000-0000-0000223B0000}"/>
    <cellStyle name="Percent 3 2 2 2 2 7" xfId="9867" xr:uid="{00000000-0005-0000-0000-0000233B0000}"/>
    <cellStyle name="Percent 3 2 2 2 2 8" xfId="16526" xr:uid="{00000000-0005-0000-0000-0000243B0000}"/>
    <cellStyle name="Percent 3 2 2 2 2 9" xfId="16527" xr:uid="{00000000-0005-0000-0000-0000253B0000}"/>
    <cellStyle name="Percent 3 2 2 2 3" xfId="9868" xr:uid="{00000000-0005-0000-0000-0000263B0000}"/>
    <cellStyle name="Percent 3 2 2 2 3 2" xfId="9869" xr:uid="{00000000-0005-0000-0000-0000273B0000}"/>
    <cellStyle name="Percent 3 2 2 2 3 2 2" xfId="9870" xr:uid="{00000000-0005-0000-0000-0000283B0000}"/>
    <cellStyle name="Percent 3 2 2 2 3 3" xfId="9871" xr:uid="{00000000-0005-0000-0000-0000293B0000}"/>
    <cellStyle name="Percent 3 2 2 2 3 4" xfId="16528" xr:uid="{00000000-0005-0000-0000-00002A3B0000}"/>
    <cellStyle name="Percent 3 2 2 2 3 5" xfId="16529" xr:uid="{00000000-0005-0000-0000-00002B3B0000}"/>
    <cellStyle name="Percent 3 2 2 2 4" xfId="9872" xr:uid="{00000000-0005-0000-0000-00002C3B0000}"/>
    <cellStyle name="Percent 3 2 2 2 4 2" xfId="9873" xr:uid="{00000000-0005-0000-0000-00002D3B0000}"/>
    <cellStyle name="Percent 3 2 2 2 4 2 2" xfId="9874" xr:uid="{00000000-0005-0000-0000-00002E3B0000}"/>
    <cellStyle name="Percent 3 2 2 2 4 3" xfId="9875" xr:uid="{00000000-0005-0000-0000-00002F3B0000}"/>
    <cellStyle name="Percent 3 2 2 2 4 4" xfId="16530" xr:uid="{00000000-0005-0000-0000-0000303B0000}"/>
    <cellStyle name="Percent 3 2 2 2 4 5" xfId="16531" xr:uid="{00000000-0005-0000-0000-0000313B0000}"/>
    <cellStyle name="Percent 3 2 2 2 5" xfId="9876" xr:uid="{00000000-0005-0000-0000-0000323B0000}"/>
    <cellStyle name="Percent 3 2 2 2 5 2" xfId="9877" xr:uid="{00000000-0005-0000-0000-0000333B0000}"/>
    <cellStyle name="Percent 3 2 2 2 5 2 2" xfId="9878" xr:uid="{00000000-0005-0000-0000-0000343B0000}"/>
    <cellStyle name="Percent 3 2 2 2 5 3" xfId="9879" xr:uid="{00000000-0005-0000-0000-0000353B0000}"/>
    <cellStyle name="Percent 3 2 2 2 5 4" xfId="16532" xr:uid="{00000000-0005-0000-0000-0000363B0000}"/>
    <cellStyle name="Percent 3 2 2 2 5 5" xfId="16533" xr:uid="{00000000-0005-0000-0000-0000373B0000}"/>
    <cellStyle name="Percent 3 2 2 2 6" xfId="9880" xr:uid="{00000000-0005-0000-0000-0000383B0000}"/>
    <cellStyle name="Percent 3 2 2 2 6 2" xfId="9881" xr:uid="{00000000-0005-0000-0000-0000393B0000}"/>
    <cellStyle name="Percent 3 2 2 2 6 2 2" xfId="9882" xr:uid="{00000000-0005-0000-0000-00003A3B0000}"/>
    <cellStyle name="Percent 3 2 2 2 6 3" xfId="9883" xr:uid="{00000000-0005-0000-0000-00003B3B0000}"/>
    <cellStyle name="Percent 3 2 2 2 6 4" xfId="16534" xr:uid="{00000000-0005-0000-0000-00003C3B0000}"/>
    <cellStyle name="Percent 3 2 2 2 6 5" xfId="16535" xr:uid="{00000000-0005-0000-0000-00003D3B0000}"/>
    <cellStyle name="Percent 3 2 2 2 7" xfId="9884" xr:uid="{00000000-0005-0000-0000-00003E3B0000}"/>
    <cellStyle name="Percent 3 2 2 2 7 2" xfId="9885" xr:uid="{00000000-0005-0000-0000-00003F3B0000}"/>
    <cellStyle name="Percent 3 2 2 2 7 2 2" xfId="9886" xr:uid="{00000000-0005-0000-0000-0000403B0000}"/>
    <cellStyle name="Percent 3 2 2 2 7 3" xfId="9887" xr:uid="{00000000-0005-0000-0000-0000413B0000}"/>
    <cellStyle name="Percent 3 2 2 2 7 4" xfId="16536" xr:uid="{00000000-0005-0000-0000-0000423B0000}"/>
    <cellStyle name="Percent 3 2 2 2 7 5" xfId="16537" xr:uid="{00000000-0005-0000-0000-0000433B0000}"/>
    <cellStyle name="Percent 3 2 2 2 8" xfId="9888" xr:uid="{00000000-0005-0000-0000-0000443B0000}"/>
    <cellStyle name="Percent 3 2 2 2 8 2" xfId="9889" xr:uid="{00000000-0005-0000-0000-0000453B0000}"/>
    <cellStyle name="Percent 3 2 2 2 8 2 2" xfId="9890" xr:uid="{00000000-0005-0000-0000-0000463B0000}"/>
    <cellStyle name="Percent 3 2 2 2 8 3" xfId="9891" xr:uid="{00000000-0005-0000-0000-0000473B0000}"/>
    <cellStyle name="Percent 3 2 2 2 8 4" xfId="16538" xr:uid="{00000000-0005-0000-0000-0000483B0000}"/>
    <cellStyle name="Percent 3 2 2 2 8 5" xfId="16539" xr:uid="{00000000-0005-0000-0000-0000493B0000}"/>
    <cellStyle name="Percent 3 2 2 2 9" xfId="9892" xr:uid="{00000000-0005-0000-0000-00004A3B0000}"/>
    <cellStyle name="Percent 3 2 2 2 9 2" xfId="9893" xr:uid="{00000000-0005-0000-0000-00004B3B0000}"/>
    <cellStyle name="Percent 3 2 2 2 9 2 2" xfId="9894" xr:uid="{00000000-0005-0000-0000-00004C3B0000}"/>
    <cellStyle name="Percent 3 2 2 2 9 3" xfId="9895" xr:uid="{00000000-0005-0000-0000-00004D3B0000}"/>
    <cellStyle name="Percent 3 2 2 2 9 4" xfId="16540" xr:uid="{00000000-0005-0000-0000-00004E3B0000}"/>
    <cellStyle name="Percent 3 2 2 2 9 5" xfId="16541" xr:uid="{00000000-0005-0000-0000-00004F3B0000}"/>
    <cellStyle name="Percent 3 2 2 20" xfId="9896" xr:uid="{00000000-0005-0000-0000-0000503B0000}"/>
    <cellStyle name="Percent 3 2 2 20 2" xfId="9897" xr:uid="{00000000-0005-0000-0000-0000513B0000}"/>
    <cellStyle name="Percent 3 2 2 21" xfId="9898" xr:uid="{00000000-0005-0000-0000-0000523B0000}"/>
    <cellStyle name="Percent 3 2 2 22" xfId="16542" xr:uid="{00000000-0005-0000-0000-0000533B0000}"/>
    <cellStyle name="Percent 3 2 2 3" xfId="9899" xr:uid="{00000000-0005-0000-0000-0000543B0000}"/>
    <cellStyle name="Percent 3 2 2 3 2" xfId="9900" xr:uid="{00000000-0005-0000-0000-0000553B0000}"/>
    <cellStyle name="Percent 3 2 2 3 2 2" xfId="9901" xr:uid="{00000000-0005-0000-0000-0000563B0000}"/>
    <cellStyle name="Percent 3 2 2 3 2 3" xfId="16543" xr:uid="{00000000-0005-0000-0000-0000573B0000}"/>
    <cellStyle name="Percent 3 2 2 3 3" xfId="9902" xr:uid="{00000000-0005-0000-0000-0000583B0000}"/>
    <cellStyle name="Percent 3 2 2 3 3 2" xfId="9903" xr:uid="{00000000-0005-0000-0000-0000593B0000}"/>
    <cellStyle name="Percent 3 2 2 3 4" xfId="9904" xr:uid="{00000000-0005-0000-0000-00005A3B0000}"/>
    <cellStyle name="Percent 3 2 2 3 5" xfId="16544" xr:uid="{00000000-0005-0000-0000-00005B3B0000}"/>
    <cellStyle name="Percent 3 2 2 4" xfId="9905" xr:uid="{00000000-0005-0000-0000-00005C3B0000}"/>
    <cellStyle name="Percent 3 2 2 4 2" xfId="9906" xr:uid="{00000000-0005-0000-0000-00005D3B0000}"/>
    <cellStyle name="Percent 3 2 2 4 2 2" xfId="9907" xr:uid="{00000000-0005-0000-0000-00005E3B0000}"/>
    <cellStyle name="Percent 3 2 2 4 2 3" xfId="16545" xr:uid="{00000000-0005-0000-0000-00005F3B0000}"/>
    <cellStyle name="Percent 3 2 2 4 3" xfId="9908" xr:uid="{00000000-0005-0000-0000-0000603B0000}"/>
    <cellStyle name="Percent 3 2 2 4 3 2" xfId="9909" xr:uid="{00000000-0005-0000-0000-0000613B0000}"/>
    <cellStyle name="Percent 3 2 2 4 4" xfId="9910" xr:uid="{00000000-0005-0000-0000-0000623B0000}"/>
    <cellStyle name="Percent 3 2 2 4 5" xfId="16546" xr:uid="{00000000-0005-0000-0000-0000633B0000}"/>
    <cellStyle name="Percent 3 2 2 5" xfId="9911" xr:uid="{00000000-0005-0000-0000-0000643B0000}"/>
    <cellStyle name="Percent 3 2 2 5 2" xfId="9912" xr:uid="{00000000-0005-0000-0000-0000653B0000}"/>
    <cellStyle name="Percent 3 2 2 5 2 2" xfId="9913" xr:uid="{00000000-0005-0000-0000-0000663B0000}"/>
    <cellStyle name="Percent 3 2 2 5 2 3" xfId="16547" xr:uid="{00000000-0005-0000-0000-0000673B0000}"/>
    <cellStyle name="Percent 3 2 2 5 3" xfId="9914" xr:uid="{00000000-0005-0000-0000-0000683B0000}"/>
    <cellStyle name="Percent 3 2 2 5 3 2" xfId="9915" xr:uid="{00000000-0005-0000-0000-0000693B0000}"/>
    <cellStyle name="Percent 3 2 2 5 4" xfId="9916" xr:uid="{00000000-0005-0000-0000-00006A3B0000}"/>
    <cellStyle name="Percent 3 2 2 5 5" xfId="16548" xr:uid="{00000000-0005-0000-0000-00006B3B0000}"/>
    <cellStyle name="Percent 3 2 2 6" xfId="9917" xr:uid="{00000000-0005-0000-0000-00006C3B0000}"/>
    <cellStyle name="Percent 3 2 2 6 2" xfId="9918" xr:uid="{00000000-0005-0000-0000-00006D3B0000}"/>
    <cellStyle name="Percent 3 2 2 6 2 2" xfId="9919" xr:uid="{00000000-0005-0000-0000-00006E3B0000}"/>
    <cellStyle name="Percent 3 2 2 6 2 3" xfId="16549" xr:uid="{00000000-0005-0000-0000-00006F3B0000}"/>
    <cellStyle name="Percent 3 2 2 6 3" xfId="9920" xr:uid="{00000000-0005-0000-0000-0000703B0000}"/>
    <cellStyle name="Percent 3 2 2 6 3 2" xfId="9921" xr:uid="{00000000-0005-0000-0000-0000713B0000}"/>
    <cellStyle name="Percent 3 2 2 6 4" xfId="9922" xr:uid="{00000000-0005-0000-0000-0000723B0000}"/>
    <cellStyle name="Percent 3 2 2 6 5" xfId="16550" xr:uid="{00000000-0005-0000-0000-0000733B0000}"/>
    <cellStyle name="Percent 3 2 2 7" xfId="9923" xr:uid="{00000000-0005-0000-0000-0000743B0000}"/>
    <cellStyle name="Percent 3 2 2 7 2" xfId="9924" xr:uid="{00000000-0005-0000-0000-0000753B0000}"/>
    <cellStyle name="Percent 3 2 2 7 2 2" xfId="9925" xr:uid="{00000000-0005-0000-0000-0000763B0000}"/>
    <cellStyle name="Percent 3 2 2 7 2 3" xfId="16551" xr:uid="{00000000-0005-0000-0000-0000773B0000}"/>
    <cellStyle name="Percent 3 2 2 7 3" xfId="9926" xr:uid="{00000000-0005-0000-0000-0000783B0000}"/>
    <cellStyle name="Percent 3 2 2 7 3 2" xfId="9927" xr:uid="{00000000-0005-0000-0000-0000793B0000}"/>
    <cellStyle name="Percent 3 2 2 7 4" xfId="9928" xr:uid="{00000000-0005-0000-0000-00007A3B0000}"/>
    <cellStyle name="Percent 3 2 2 7 5" xfId="16552" xr:uid="{00000000-0005-0000-0000-00007B3B0000}"/>
    <cellStyle name="Percent 3 2 2 8" xfId="9929" xr:uid="{00000000-0005-0000-0000-00007C3B0000}"/>
    <cellStyle name="Percent 3 2 2 8 2" xfId="9930" xr:uid="{00000000-0005-0000-0000-00007D3B0000}"/>
    <cellStyle name="Percent 3 2 2 8 2 2" xfId="9931" xr:uid="{00000000-0005-0000-0000-00007E3B0000}"/>
    <cellStyle name="Percent 3 2 2 8 2 3" xfId="16553" xr:uid="{00000000-0005-0000-0000-00007F3B0000}"/>
    <cellStyle name="Percent 3 2 2 8 3" xfId="9932" xr:uid="{00000000-0005-0000-0000-0000803B0000}"/>
    <cellStyle name="Percent 3 2 2 8 3 2" xfId="9933" xr:uid="{00000000-0005-0000-0000-0000813B0000}"/>
    <cellStyle name="Percent 3 2 2 8 4" xfId="9934" xr:uid="{00000000-0005-0000-0000-0000823B0000}"/>
    <cellStyle name="Percent 3 2 2 8 5" xfId="16554" xr:uid="{00000000-0005-0000-0000-0000833B0000}"/>
    <cellStyle name="Percent 3 2 2 9" xfId="9935" xr:uid="{00000000-0005-0000-0000-0000843B0000}"/>
    <cellStyle name="Percent 3 2 2 9 2" xfId="9936" xr:uid="{00000000-0005-0000-0000-0000853B0000}"/>
    <cellStyle name="Percent 3 2 2 9 2 2" xfId="9937" xr:uid="{00000000-0005-0000-0000-0000863B0000}"/>
    <cellStyle name="Percent 3 2 2 9 2 3" xfId="16555" xr:uid="{00000000-0005-0000-0000-0000873B0000}"/>
    <cellStyle name="Percent 3 2 2 9 3" xfId="9938" xr:uid="{00000000-0005-0000-0000-0000883B0000}"/>
    <cellStyle name="Percent 3 2 2 9 3 2" xfId="9939" xr:uid="{00000000-0005-0000-0000-0000893B0000}"/>
    <cellStyle name="Percent 3 2 2 9 4" xfId="9940" xr:uid="{00000000-0005-0000-0000-00008A3B0000}"/>
    <cellStyle name="Percent 3 2 2 9 5" xfId="16556" xr:uid="{00000000-0005-0000-0000-00008B3B0000}"/>
    <cellStyle name="Percent 3 2 20" xfId="9941" xr:uid="{00000000-0005-0000-0000-00008C3B0000}"/>
    <cellStyle name="Percent 3 2 20 2" xfId="9942" xr:uid="{00000000-0005-0000-0000-00008D3B0000}"/>
    <cellStyle name="Percent 3 2 20 3" xfId="16557" xr:uid="{00000000-0005-0000-0000-00008E3B0000}"/>
    <cellStyle name="Percent 3 2 21" xfId="9943" xr:uid="{00000000-0005-0000-0000-00008F3B0000}"/>
    <cellStyle name="Percent 3 2 3" xfId="9944" xr:uid="{00000000-0005-0000-0000-0000903B0000}"/>
    <cellStyle name="Percent 3 2 3 2" xfId="9945" xr:uid="{00000000-0005-0000-0000-0000913B0000}"/>
    <cellStyle name="Percent 3 2 3 2 2" xfId="9946" xr:uid="{00000000-0005-0000-0000-0000923B0000}"/>
    <cellStyle name="Percent 3 2 3 3" xfId="9947" xr:uid="{00000000-0005-0000-0000-0000933B0000}"/>
    <cellStyle name="Percent 3 2 4" xfId="9948" xr:uid="{00000000-0005-0000-0000-0000943B0000}"/>
    <cellStyle name="Percent 3 2 4 2" xfId="9949" xr:uid="{00000000-0005-0000-0000-0000953B0000}"/>
    <cellStyle name="Percent 3 2 4 2 2" xfId="9950" xr:uid="{00000000-0005-0000-0000-0000963B0000}"/>
    <cellStyle name="Percent 3 2 4 3" xfId="9951" xr:uid="{00000000-0005-0000-0000-0000973B0000}"/>
    <cellStyle name="Percent 3 2 5" xfId="9952" xr:uid="{00000000-0005-0000-0000-0000983B0000}"/>
    <cellStyle name="Percent 3 2 5 2" xfId="9953" xr:uid="{00000000-0005-0000-0000-0000993B0000}"/>
    <cellStyle name="Percent 3 2 5 2 2" xfId="9954" xr:uid="{00000000-0005-0000-0000-00009A3B0000}"/>
    <cellStyle name="Percent 3 2 5 3" xfId="9955" xr:uid="{00000000-0005-0000-0000-00009B3B0000}"/>
    <cellStyle name="Percent 3 2 6" xfId="9956" xr:uid="{00000000-0005-0000-0000-00009C3B0000}"/>
    <cellStyle name="Percent 3 2 6 2" xfId="9957" xr:uid="{00000000-0005-0000-0000-00009D3B0000}"/>
    <cellStyle name="Percent 3 2 6 2 2" xfId="9958" xr:uid="{00000000-0005-0000-0000-00009E3B0000}"/>
    <cellStyle name="Percent 3 2 6 3" xfId="9959" xr:uid="{00000000-0005-0000-0000-00009F3B0000}"/>
    <cellStyle name="Percent 3 2 7" xfId="9960" xr:uid="{00000000-0005-0000-0000-0000A03B0000}"/>
    <cellStyle name="Percent 3 2 7 2" xfId="9961" xr:uid="{00000000-0005-0000-0000-0000A13B0000}"/>
    <cellStyle name="Percent 3 2 7 2 2" xfId="9962" xr:uid="{00000000-0005-0000-0000-0000A23B0000}"/>
    <cellStyle name="Percent 3 2 7 3" xfId="9963" xr:uid="{00000000-0005-0000-0000-0000A33B0000}"/>
    <cellStyle name="Percent 3 2 8" xfId="9964" xr:uid="{00000000-0005-0000-0000-0000A43B0000}"/>
    <cellStyle name="Percent 3 2 8 2" xfId="9965" xr:uid="{00000000-0005-0000-0000-0000A53B0000}"/>
    <cellStyle name="Percent 3 2 8 2 2" xfId="9966" xr:uid="{00000000-0005-0000-0000-0000A63B0000}"/>
    <cellStyle name="Percent 3 2 8 3" xfId="9967" xr:uid="{00000000-0005-0000-0000-0000A73B0000}"/>
    <cellStyle name="Percent 3 2 9" xfId="9968" xr:uid="{00000000-0005-0000-0000-0000A83B0000}"/>
    <cellStyle name="Percent 3 2 9 2" xfId="9969" xr:uid="{00000000-0005-0000-0000-0000A93B0000}"/>
    <cellStyle name="Percent 3 2 9 2 2" xfId="9970" xr:uid="{00000000-0005-0000-0000-0000AA3B0000}"/>
    <cellStyle name="Percent 3 2 9 3" xfId="9971" xr:uid="{00000000-0005-0000-0000-0000AB3B0000}"/>
    <cellStyle name="Percent 3 20" xfId="9972" xr:uid="{00000000-0005-0000-0000-0000AC3B0000}"/>
    <cellStyle name="Percent 3 20 2" xfId="9973" xr:uid="{00000000-0005-0000-0000-0000AD3B0000}"/>
    <cellStyle name="Percent 3 20 2 2" xfId="9974" xr:uid="{00000000-0005-0000-0000-0000AE3B0000}"/>
    <cellStyle name="Percent 3 20 3" xfId="9975" xr:uid="{00000000-0005-0000-0000-0000AF3B0000}"/>
    <cellStyle name="Percent 3 21" xfId="9976" xr:uid="{00000000-0005-0000-0000-0000B03B0000}"/>
    <cellStyle name="Percent 3 21 2" xfId="9977" xr:uid="{00000000-0005-0000-0000-0000B13B0000}"/>
    <cellStyle name="Percent 3 21 2 2" xfId="9978" xr:uid="{00000000-0005-0000-0000-0000B23B0000}"/>
    <cellStyle name="Percent 3 21 3" xfId="9979" xr:uid="{00000000-0005-0000-0000-0000B33B0000}"/>
    <cellStyle name="Percent 3 22" xfId="9980" xr:uid="{00000000-0005-0000-0000-0000B43B0000}"/>
    <cellStyle name="Percent 3 22 2" xfId="9981" xr:uid="{00000000-0005-0000-0000-0000B53B0000}"/>
    <cellStyle name="Percent 3 22 2 2" xfId="9982" xr:uid="{00000000-0005-0000-0000-0000B63B0000}"/>
    <cellStyle name="Percent 3 22 3" xfId="9983" xr:uid="{00000000-0005-0000-0000-0000B73B0000}"/>
    <cellStyle name="Percent 3 23" xfId="9984" xr:uid="{00000000-0005-0000-0000-0000B83B0000}"/>
    <cellStyle name="Percent 3 23 2" xfId="9985" xr:uid="{00000000-0005-0000-0000-0000B93B0000}"/>
    <cellStyle name="Percent 3 23 3" xfId="16558" xr:uid="{00000000-0005-0000-0000-0000BA3B0000}"/>
    <cellStyle name="Percent 3 24" xfId="9986" xr:uid="{00000000-0005-0000-0000-0000BB3B0000}"/>
    <cellStyle name="Percent 3 24 2" xfId="9987" xr:uid="{00000000-0005-0000-0000-0000BC3B0000}"/>
    <cellStyle name="Percent 3 24 3" xfId="16559" xr:uid="{00000000-0005-0000-0000-0000BD3B0000}"/>
    <cellStyle name="Percent 3 25" xfId="9988" xr:uid="{00000000-0005-0000-0000-0000BE3B0000}"/>
    <cellStyle name="Percent 3 25 2" xfId="9989" xr:uid="{00000000-0005-0000-0000-0000BF3B0000}"/>
    <cellStyle name="Percent 3 25 3" xfId="16560" xr:uid="{00000000-0005-0000-0000-0000C03B0000}"/>
    <cellStyle name="Percent 3 26" xfId="9990" xr:uid="{00000000-0005-0000-0000-0000C13B0000}"/>
    <cellStyle name="Percent 3 26 2" xfId="9991" xr:uid="{00000000-0005-0000-0000-0000C23B0000}"/>
    <cellStyle name="Percent 3 26 3" xfId="16561" xr:uid="{00000000-0005-0000-0000-0000C33B0000}"/>
    <cellStyle name="Percent 3 27" xfId="9992" xr:uid="{00000000-0005-0000-0000-0000C43B0000}"/>
    <cellStyle name="Percent 3 27 2" xfId="9993" xr:uid="{00000000-0005-0000-0000-0000C53B0000}"/>
    <cellStyle name="Percent 3 27 3" xfId="16562" xr:uid="{00000000-0005-0000-0000-0000C63B0000}"/>
    <cellStyle name="Percent 3 28" xfId="9994" xr:uid="{00000000-0005-0000-0000-0000C73B0000}"/>
    <cellStyle name="Percent 3 28 2" xfId="9995" xr:uid="{00000000-0005-0000-0000-0000C83B0000}"/>
    <cellStyle name="Percent 3 28 3" xfId="16563" xr:uid="{00000000-0005-0000-0000-0000C93B0000}"/>
    <cellStyle name="Percent 3 29" xfId="9996" xr:uid="{00000000-0005-0000-0000-0000CA3B0000}"/>
    <cellStyle name="Percent 3 29 2" xfId="9997" xr:uid="{00000000-0005-0000-0000-0000CB3B0000}"/>
    <cellStyle name="Percent 3 29 3" xfId="16564" xr:uid="{00000000-0005-0000-0000-0000CC3B0000}"/>
    <cellStyle name="Percent 3 3" xfId="9998" xr:uid="{00000000-0005-0000-0000-0000CD3B0000}"/>
    <cellStyle name="Percent 3 3 2" xfId="9999" xr:uid="{00000000-0005-0000-0000-0000CE3B0000}"/>
    <cellStyle name="Percent 3 3 2 2" xfId="10000" xr:uid="{00000000-0005-0000-0000-0000CF3B0000}"/>
    <cellStyle name="Percent 3 3 2 2 2" xfId="10001" xr:uid="{00000000-0005-0000-0000-0000D03B0000}"/>
    <cellStyle name="Percent 3 3 2 2 2 2" xfId="10002" xr:uid="{00000000-0005-0000-0000-0000D13B0000}"/>
    <cellStyle name="Percent 3 3 2 2 3" xfId="10003" xr:uid="{00000000-0005-0000-0000-0000D23B0000}"/>
    <cellStyle name="Percent 3 3 2 3" xfId="10004" xr:uid="{00000000-0005-0000-0000-0000D33B0000}"/>
    <cellStyle name="Percent 3 3 2 3 2" xfId="10005" xr:uid="{00000000-0005-0000-0000-0000D43B0000}"/>
    <cellStyle name="Percent 3 3 2 4" xfId="10006" xr:uid="{00000000-0005-0000-0000-0000D53B0000}"/>
    <cellStyle name="Percent 3 3 2 4 2" xfId="10007" xr:uid="{00000000-0005-0000-0000-0000D63B0000}"/>
    <cellStyle name="Percent 3 3 2 5" xfId="10008" xr:uid="{00000000-0005-0000-0000-0000D73B0000}"/>
    <cellStyle name="Percent 3 3 2 5 2" xfId="10009" xr:uid="{00000000-0005-0000-0000-0000D83B0000}"/>
    <cellStyle name="Percent 3 3 2 6" xfId="10010" xr:uid="{00000000-0005-0000-0000-0000D93B0000}"/>
    <cellStyle name="Percent 3 3 2 6 2" xfId="10011" xr:uid="{00000000-0005-0000-0000-0000DA3B0000}"/>
    <cellStyle name="Percent 3 3 2 7" xfId="10012" xr:uid="{00000000-0005-0000-0000-0000DB3B0000}"/>
    <cellStyle name="Percent 3 3 3" xfId="10013" xr:uid="{00000000-0005-0000-0000-0000DC3B0000}"/>
    <cellStyle name="Percent 3 3 3 2" xfId="10014" xr:uid="{00000000-0005-0000-0000-0000DD3B0000}"/>
    <cellStyle name="Percent 3 3 4" xfId="10015" xr:uid="{00000000-0005-0000-0000-0000DE3B0000}"/>
    <cellStyle name="Percent 3 3 4 2" xfId="10016" xr:uid="{00000000-0005-0000-0000-0000DF3B0000}"/>
    <cellStyle name="Percent 3 3 5" xfId="10017" xr:uid="{00000000-0005-0000-0000-0000E03B0000}"/>
    <cellStyle name="Percent 3 3 5 2" xfId="10018" xr:uid="{00000000-0005-0000-0000-0000E13B0000}"/>
    <cellStyle name="Percent 3 3 6" xfId="10019" xr:uid="{00000000-0005-0000-0000-0000E23B0000}"/>
    <cellStyle name="Percent 3 3 6 2" xfId="10020" xr:uid="{00000000-0005-0000-0000-0000E33B0000}"/>
    <cellStyle name="Percent 3 3 7" xfId="10021" xr:uid="{00000000-0005-0000-0000-0000E43B0000}"/>
    <cellStyle name="Percent 3 3 7 2" xfId="10022" xr:uid="{00000000-0005-0000-0000-0000E53B0000}"/>
    <cellStyle name="Percent 3 3 8" xfId="10023" xr:uid="{00000000-0005-0000-0000-0000E63B0000}"/>
    <cellStyle name="Percent 3 30" xfId="10024" xr:uid="{00000000-0005-0000-0000-0000E73B0000}"/>
    <cellStyle name="Percent 3 30 2" xfId="10025" xr:uid="{00000000-0005-0000-0000-0000E83B0000}"/>
    <cellStyle name="Percent 3 30 3" xfId="16565" xr:uid="{00000000-0005-0000-0000-0000E93B0000}"/>
    <cellStyle name="Percent 3 31" xfId="10026" xr:uid="{00000000-0005-0000-0000-0000EA3B0000}"/>
    <cellStyle name="Percent 3 31 2" xfId="10027" xr:uid="{00000000-0005-0000-0000-0000EB3B0000}"/>
    <cellStyle name="Percent 3 31 3" xfId="16566" xr:uid="{00000000-0005-0000-0000-0000EC3B0000}"/>
    <cellStyle name="Percent 3 32" xfId="10028" xr:uid="{00000000-0005-0000-0000-0000ED3B0000}"/>
    <cellStyle name="Percent 3 32 2" xfId="10029" xr:uid="{00000000-0005-0000-0000-0000EE3B0000}"/>
    <cellStyle name="Percent 3 32 3" xfId="16567" xr:uid="{00000000-0005-0000-0000-0000EF3B0000}"/>
    <cellStyle name="Percent 3 33" xfId="10030" xr:uid="{00000000-0005-0000-0000-0000F03B0000}"/>
    <cellStyle name="Percent 3 33 2" xfId="10031" xr:uid="{00000000-0005-0000-0000-0000F13B0000}"/>
    <cellStyle name="Percent 3 33 3" xfId="16568" xr:uid="{00000000-0005-0000-0000-0000F23B0000}"/>
    <cellStyle name="Percent 3 34" xfId="10032" xr:uid="{00000000-0005-0000-0000-0000F33B0000}"/>
    <cellStyle name="Percent 3 34 2" xfId="10033" xr:uid="{00000000-0005-0000-0000-0000F43B0000}"/>
    <cellStyle name="Percent 3 34 3" xfId="16569" xr:uid="{00000000-0005-0000-0000-0000F53B0000}"/>
    <cellStyle name="Percent 3 35" xfId="10034" xr:uid="{00000000-0005-0000-0000-0000F63B0000}"/>
    <cellStyle name="Percent 3 35 2" xfId="10035" xr:uid="{00000000-0005-0000-0000-0000F73B0000}"/>
    <cellStyle name="Percent 3 35 3" xfId="16570" xr:uid="{00000000-0005-0000-0000-0000F83B0000}"/>
    <cellStyle name="Percent 3 36" xfId="10036" xr:uid="{00000000-0005-0000-0000-0000F93B0000}"/>
    <cellStyle name="Percent 3 36 2" xfId="10037" xr:uid="{00000000-0005-0000-0000-0000FA3B0000}"/>
    <cellStyle name="Percent 3 36 3" xfId="16571" xr:uid="{00000000-0005-0000-0000-0000FB3B0000}"/>
    <cellStyle name="Percent 3 37" xfId="10038" xr:uid="{00000000-0005-0000-0000-0000FC3B0000}"/>
    <cellStyle name="Percent 3 37 2" xfId="10039" xr:uid="{00000000-0005-0000-0000-0000FD3B0000}"/>
    <cellStyle name="Percent 3 37 3" xfId="16572" xr:uid="{00000000-0005-0000-0000-0000FE3B0000}"/>
    <cellStyle name="Percent 3 38" xfId="10040" xr:uid="{00000000-0005-0000-0000-0000FF3B0000}"/>
    <cellStyle name="Percent 3 38 2" xfId="10041" xr:uid="{00000000-0005-0000-0000-0000003C0000}"/>
    <cellStyle name="Percent 3 38 3" xfId="16573" xr:uid="{00000000-0005-0000-0000-0000013C0000}"/>
    <cellStyle name="Percent 3 39" xfId="10042" xr:uid="{00000000-0005-0000-0000-0000023C0000}"/>
    <cellStyle name="Percent 3 39 2" xfId="10043" xr:uid="{00000000-0005-0000-0000-0000033C0000}"/>
    <cellStyle name="Percent 3 39 3" xfId="16574" xr:uid="{00000000-0005-0000-0000-0000043C0000}"/>
    <cellStyle name="Percent 3 4" xfId="10044" xr:uid="{00000000-0005-0000-0000-0000053C0000}"/>
    <cellStyle name="Percent 3 4 2" xfId="10045" xr:uid="{00000000-0005-0000-0000-0000063C0000}"/>
    <cellStyle name="Percent 3 4 2 2" xfId="10046" xr:uid="{00000000-0005-0000-0000-0000073C0000}"/>
    <cellStyle name="Percent 3 4 2 2 2" xfId="10047" xr:uid="{00000000-0005-0000-0000-0000083C0000}"/>
    <cellStyle name="Percent 3 4 2 3" xfId="10048" xr:uid="{00000000-0005-0000-0000-0000093C0000}"/>
    <cellStyle name="Percent 3 4 3" xfId="10049" xr:uid="{00000000-0005-0000-0000-00000A3C0000}"/>
    <cellStyle name="Percent 3 4 3 2" xfId="10050" xr:uid="{00000000-0005-0000-0000-00000B3C0000}"/>
    <cellStyle name="Percent 3 4 4" xfId="10051" xr:uid="{00000000-0005-0000-0000-00000C3C0000}"/>
    <cellStyle name="Percent 3 4 4 2" xfId="10052" xr:uid="{00000000-0005-0000-0000-00000D3C0000}"/>
    <cellStyle name="Percent 3 4 5" xfId="10053" xr:uid="{00000000-0005-0000-0000-00000E3C0000}"/>
    <cellStyle name="Percent 3 4 5 2" xfId="10054" xr:uid="{00000000-0005-0000-0000-00000F3C0000}"/>
    <cellStyle name="Percent 3 4 6" xfId="10055" xr:uid="{00000000-0005-0000-0000-0000103C0000}"/>
    <cellStyle name="Percent 3 40" xfId="10056" xr:uid="{00000000-0005-0000-0000-0000113C0000}"/>
    <cellStyle name="Percent 3 40 2" xfId="10057" xr:uid="{00000000-0005-0000-0000-0000123C0000}"/>
    <cellStyle name="Percent 3 40 3" xfId="16575" xr:uid="{00000000-0005-0000-0000-0000133C0000}"/>
    <cellStyle name="Percent 3 41" xfId="10058" xr:uid="{00000000-0005-0000-0000-0000143C0000}"/>
    <cellStyle name="Percent 3 41 2" xfId="10059" xr:uid="{00000000-0005-0000-0000-0000153C0000}"/>
    <cellStyle name="Percent 3 41 3" xfId="16576" xr:uid="{00000000-0005-0000-0000-0000163C0000}"/>
    <cellStyle name="Percent 3 42" xfId="10060" xr:uid="{00000000-0005-0000-0000-0000173C0000}"/>
    <cellStyle name="Percent 3 42 2" xfId="10061" xr:uid="{00000000-0005-0000-0000-0000183C0000}"/>
    <cellStyle name="Percent 3 42 3" xfId="16577" xr:uid="{00000000-0005-0000-0000-0000193C0000}"/>
    <cellStyle name="Percent 3 43" xfId="10062" xr:uid="{00000000-0005-0000-0000-00001A3C0000}"/>
    <cellStyle name="Percent 3 43 2" xfId="10063" xr:uid="{00000000-0005-0000-0000-00001B3C0000}"/>
    <cellStyle name="Percent 3 43 3" xfId="16578" xr:uid="{00000000-0005-0000-0000-00001C3C0000}"/>
    <cellStyle name="Percent 3 44" xfId="10064" xr:uid="{00000000-0005-0000-0000-00001D3C0000}"/>
    <cellStyle name="Percent 3 44 2" xfId="10065" xr:uid="{00000000-0005-0000-0000-00001E3C0000}"/>
    <cellStyle name="Percent 3 44 3" xfId="16579" xr:uid="{00000000-0005-0000-0000-00001F3C0000}"/>
    <cellStyle name="Percent 3 45" xfId="10066" xr:uid="{00000000-0005-0000-0000-0000203C0000}"/>
    <cellStyle name="Percent 3 45 2" xfId="10067" xr:uid="{00000000-0005-0000-0000-0000213C0000}"/>
    <cellStyle name="Percent 3 45 3" xfId="16580" xr:uid="{00000000-0005-0000-0000-0000223C0000}"/>
    <cellStyle name="Percent 3 46" xfId="10068" xr:uid="{00000000-0005-0000-0000-0000233C0000}"/>
    <cellStyle name="Percent 3 46 2" xfId="10069" xr:uid="{00000000-0005-0000-0000-0000243C0000}"/>
    <cellStyle name="Percent 3 46 3" xfId="16581" xr:uid="{00000000-0005-0000-0000-0000253C0000}"/>
    <cellStyle name="Percent 3 47" xfId="10070" xr:uid="{00000000-0005-0000-0000-0000263C0000}"/>
    <cellStyle name="Percent 3 47 2" xfId="10071" xr:uid="{00000000-0005-0000-0000-0000273C0000}"/>
    <cellStyle name="Percent 3 47 3" xfId="16582" xr:uid="{00000000-0005-0000-0000-0000283C0000}"/>
    <cellStyle name="Percent 3 48" xfId="10072" xr:uid="{00000000-0005-0000-0000-0000293C0000}"/>
    <cellStyle name="Percent 3 48 2" xfId="10073" xr:uid="{00000000-0005-0000-0000-00002A3C0000}"/>
    <cellStyle name="Percent 3 48 3" xfId="16583" xr:uid="{00000000-0005-0000-0000-00002B3C0000}"/>
    <cellStyle name="Percent 3 49" xfId="10074" xr:uid="{00000000-0005-0000-0000-00002C3C0000}"/>
    <cellStyle name="Percent 3 49 2" xfId="10075" xr:uid="{00000000-0005-0000-0000-00002D3C0000}"/>
    <cellStyle name="Percent 3 49 3" xfId="16584" xr:uid="{00000000-0005-0000-0000-00002E3C0000}"/>
    <cellStyle name="Percent 3 5" xfId="10076" xr:uid="{00000000-0005-0000-0000-00002F3C0000}"/>
    <cellStyle name="Percent 3 5 2" xfId="10077" xr:uid="{00000000-0005-0000-0000-0000303C0000}"/>
    <cellStyle name="Percent 3 5 2 2" xfId="10078" xr:uid="{00000000-0005-0000-0000-0000313C0000}"/>
    <cellStyle name="Percent 3 5 3" xfId="10079" xr:uid="{00000000-0005-0000-0000-0000323C0000}"/>
    <cellStyle name="Percent 3 5 3 2" xfId="10080" xr:uid="{00000000-0005-0000-0000-0000333C0000}"/>
    <cellStyle name="Percent 3 5 4" xfId="10081" xr:uid="{00000000-0005-0000-0000-0000343C0000}"/>
    <cellStyle name="Percent 3 50" xfId="10082" xr:uid="{00000000-0005-0000-0000-0000353C0000}"/>
    <cellStyle name="Percent 3 50 2" xfId="10083" xr:uid="{00000000-0005-0000-0000-0000363C0000}"/>
    <cellStyle name="Percent 3 50 3" xfId="16585" xr:uid="{00000000-0005-0000-0000-0000373C0000}"/>
    <cellStyle name="Percent 3 51" xfId="10084" xr:uid="{00000000-0005-0000-0000-0000383C0000}"/>
    <cellStyle name="Percent 3 51 2" xfId="10085" xr:uid="{00000000-0005-0000-0000-0000393C0000}"/>
    <cellStyle name="Percent 3 51 3" xfId="16586" xr:uid="{00000000-0005-0000-0000-00003A3C0000}"/>
    <cellStyle name="Percent 3 52" xfId="10086" xr:uid="{00000000-0005-0000-0000-00003B3C0000}"/>
    <cellStyle name="Percent 3 52 2" xfId="10087" xr:uid="{00000000-0005-0000-0000-00003C3C0000}"/>
    <cellStyle name="Percent 3 52 3" xfId="16587" xr:uid="{00000000-0005-0000-0000-00003D3C0000}"/>
    <cellStyle name="Percent 3 53" xfId="10088" xr:uid="{00000000-0005-0000-0000-00003E3C0000}"/>
    <cellStyle name="Percent 3 53 2" xfId="10089" xr:uid="{00000000-0005-0000-0000-00003F3C0000}"/>
    <cellStyle name="Percent 3 53 3" xfId="16588" xr:uid="{00000000-0005-0000-0000-0000403C0000}"/>
    <cellStyle name="Percent 3 54" xfId="10090" xr:uid="{00000000-0005-0000-0000-0000413C0000}"/>
    <cellStyle name="Percent 3 54 2" xfId="10091" xr:uid="{00000000-0005-0000-0000-0000423C0000}"/>
    <cellStyle name="Percent 3 54 3" xfId="16589" xr:uid="{00000000-0005-0000-0000-0000433C0000}"/>
    <cellStyle name="Percent 3 55" xfId="10092" xr:uid="{00000000-0005-0000-0000-0000443C0000}"/>
    <cellStyle name="Percent 3 55 2" xfId="10093" xr:uid="{00000000-0005-0000-0000-0000453C0000}"/>
    <cellStyle name="Percent 3 55 3" xfId="16590" xr:uid="{00000000-0005-0000-0000-0000463C0000}"/>
    <cellStyle name="Percent 3 56" xfId="10094" xr:uid="{00000000-0005-0000-0000-0000473C0000}"/>
    <cellStyle name="Percent 3 56 2" xfId="10095" xr:uid="{00000000-0005-0000-0000-0000483C0000}"/>
    <cellStyle name="Percent 3 56 3" xfId="16591" xr:uid="{00000000-0005-0000-0000-0000493C0000}"/>
    <cellStyle name="Percent 3 57" xfId="10096" xr:uid="{00000000-0005-0000-0000-00004A3C0000}"/>
    <cellStyle name="Percent 3 57 2" xfId="10097" xr:uid="{00000000-0005-0000-0000-00004B3C0000}"/>
    <cellStyle name="Percent 3 57 3" xfId="16592" xr:uid="{00000000-0005-0000-0000-00004C3C0000}"/>
    <cellStyle name="Percent 3 58" xfId="10098" xr:uid="{00000000-0005-0000-0000-00004D3C0000}"/>
    <cellStyle name="Percent 3 58 2" xfId="10099" xr:uid="{00000000-0005-0000-0000-00004E3C0000}"/>
    <cellStyle name="Percent 3 58 3" xfId="16593" xr:uid="{00000000-0005-0000-0000-00004F3C0000}"/>
    <cellStyle name="Percent 3 59" xfId="10100" xr:uid="{00000000-0005-0000-0000-0000503C0000}"/>
    <cellStyle name="Percent 3 59 2" xfId="10101" xr:uid="{00000000-0005-0000-0000-0000513C0000}"/>
    <cellStyle name="Percent 3 59 3" xfId="16594" xr:uid="{00000000-0005-0000-0000-0000523C0000}"/>
    <cellStyle name="Percent 3 6" xfId="10102" xr:uid="{00000000-0005-0000-0000-0000533C0000}"/>
    <cellStyle name="Percent 3 6 2" xfId="10103" xr:uid="{00000000-0005-0000-0000-0000543C0000}"/>
    <cellStyle name="Percent 3 6 2 2" xfId="10104" xr:uid="{00000000-0005-0000-0000-0000553C0000}"/>
    <cellStyle name="Percent 3 6 3" xfId="10105" xr:uid="{00000000-0005-0000-0000-0000563C0000}"/>
    <cellStyle name="Percent 3 6 3 2" xfId="10106" xr:uid="{00000000-0005-0000-0000-0000573C0000}"/>
    <cellStyle name="Percent 3 6 4" xfId="10107" xr:uid="{00000000-0005-0000-0000-0000583C0000}"/>
    <cellStyle name="Percent 3 60" xfId="10108" xr:uid="{00000000-0005-0000-0000-0000593C0000}"/>
    <cellStyle name="Percent 3 60 2" xfId="10109" xr:uid="{00000000-0005-0000-0000-00005A3C0000}"/>
    <cellStyle name="Percent 3 60 3" xfId="16595" xr:uid="{00000000-0005-0000-0000-00005B3C0000}"/>
    <cellStyle name="Percent 3 61" xfId="10110" xr:uid="{00000000-0005-0000-0000-00005C3C0000}"/>
    <cellStyle name="Percent 3 61 2" xfId="10111" xr:uid="{00000000-0005-0000-0000-00005D3C0000}"/>
    <cellStyle name="Percent 3 61 3" xfId="16596" xr:uid="{00000000-0005-0000-0000-00005E3C0000}"/>
    <cellStyle name="Percent 3 62" xfId="10112" xr:uid="{00000000-0005-0000-0000-00005F3C0000}"/>
    <cellStyle name="Percent 3 62 2" xfId="10113" xr:uid="{00000000-0005-0000-0000-0000603C0000}"/>
    <cellStyle name="Percent 3 63" xfId="10114" xr:uid="{00000000-0005-0000-0000-0000613C0000}"/>
    <cellStyle name="Percent 3 63 2" xfId="10115" xr:uid="{00000000-0005-0000-0000-0000623C0000}"/>
    <cellStyle name="Percent 3 64" xfId="10116" xr:uid="{00000000-0005-0000-0000-0000633C0000}"/>
    <cellStyle name="Percent 3 64 2" xfId="10117" xr:uid="{00000000-0005-0000-0000-0000643C0000}"/>
    <cellStyle name="Percent 3 65" xfId="10118" xr:uid="{00000000-0005-0000-0000-0000653C0000}"/>
    <cellStyle name="Percent 3 65 2" xfId="10119" xr:uid="{00000000-0005-0000-0000-0000663C0000}"/>
    <cellStyle name="Percent 3 66" xfId="10120" xr:uid="{00000000-0005-0000-0000-0000673C0000}"/>
    <cellStyle name="Percent 3 66 2" xfId="10121" xr:uid="{00000000-0005-0000-0000-0000683C0000}"/>
    <cellStyle name="Percent 3 67" xfId="10122" xr:uid="{00000000-0005-0000-0000-0000693C0000}"/>
    <cellStyle name="Percent 3 67 2" xfId="10123" xr:uid="{00000000-0005-0000-0000-00006A3C0000}"/>
    <cellStyle name="Percent 3 68" xfId="10124" xr:uid="{00000000-0005-0000-0000-00006B3C0000}"/>
    <cellStyle name="Percent 3 68 2" xfId="10125" xr:uid="{00000000-0005-0000-0000-00006C3C0000}"/>
    <cellStyle name="Percent 3 69" xfId="10126" xr:uid="{00000000-0005-0000-0000-00006D3C0000}"/>
    <cellStyle name="Percent 3 69 2" xfId="10127" xr:uid="{00000000-0005-0000-0000-00006E3C0000}"/>
    <cellStyle name="Percent 3 7" xfId="10128" xr:uid="{00000000-0005-0000-0000-00006F3C0000}"/>
    <cellStyle name="Percent 3 7 2" xfId="10129" xr:uid="{00000000-0005-0000-0000-0000703C0000}"/>
    <cellStyle name="Percent 3 7 2 2" xfId="10130" xr:uid="{00000000-0005-0000-0000-0000713C0000}"/>
    <cellStyle name="Percent 3 7 3" xfId="10131" xr:uid="{00000000-0005-0000-0000-0000723C0000}"/>
    <cellStyle name="Percent 3 7 3 2" xfId="10132" xr:uid="{00000000-0005-0000-0000-0000733C0000}"/>
    <cellStyle name="Percent 3 7 4" xfId="10133" xr:uid="{00000000-0005-0000-0000-0000743C0000}"/>
    <cellStyle name="Percent 3 70" xfId="10134" xr:uid="{00000000-0005-0000-0000-0000753C0000}"/>
    <cellStyle name="Percent 3 70 2" xfId="10135" xr:uid="{00000000-0005-0000-0000-0000763C0000}"/>
    <cellStyle name="Percent 3 71" xfId="10136" xr:uid="{00000000-0005-0000-0000-0000773C0000}"/>
    <cellStyle name="Percent 3 71 2" xfId="10137" xr:uid="{00000000-0005-0000-0000-0000783C0000}"/>
    <cellStyle name="Percent 3 72" xfId="10138" xr:uid="{00000000-0005-0000-0000-0000793C0000}"/>
    <cellStyle name="Percent 3 72 2" xfId="10139" xr:uid="{00000000-0005-0000-0000-00007A3C0000}"/>
    <cellStyle name="Percent 3 73" xfId="10140" xr:uid="{00000000-0005-0000-0000-00007B3C0000}"/>
    <cellStyle name="Percent 3 73 2" xfId="10141" xr:uid="{00000000-0005-0000-0000-00007C3C0000}"/>
    <cellStyle name="Percent 3 74" xfId="10142" xr:uid="{00000000-0005-0000-0000-00007D3C0000}"/>
    <cellStyle name="Percent 3 74 2" xfId="10143" xr:uid="{00000000-0005-0000-0000-00007E3C0000}"/>
    <cellStyle name="Percent 3 75" xfId="10144" xr:uid="{00000000-0005-0000-0000-00007F3C0000}"/>
    <cellStyle name="Percent 3 75 2" xfId="10145" xr:uid="{00000000-0005-0000-0000-0000803C0000}"/>
    <cellStyle name="Percent 3 76" xfId="10146" xr:uid="{00000000-0005-0000-0000-0000813C0000}"/>
    <cellStyle name="Percent 3 76 2" xfId="10147" xr:uid="{00000000-0005-0000-0000-0000823C0000}"/>
    <cellStyle name="Percent 3 77" xfId="10148" xr:uid="{00000000-0005-0000-0000-0000833C0000}"/>
    <cellStyle name="Percent 3 77 2" xfId="10149" xr:uid="{00000000-0005-0000-0000-0000843C0000}"/>
    <cellStyle name="Percent 3 78" xfId="10150" xr:uid="{00000000-0005-0000-0000-0000853C0000}"/>
    <cellStyle name="Percent 3 78 2" xfId="10151" xr:uid="{00000000-0005-0000-0000-0000863C0000}"/>
    <cellStyle name="Percent 3 79" xfId="10152" xr:uid="{00000000-0005-0000-0000-0000873C0000}"/>
    <cellStyle name="Percent 3 79 2" xfId="10153" xr:uid="{00000000-0005-0000-0000-0000883C0000}"/>
    <cellStyle name="Percent 3 8" xfId="10154" xr:uid="{00000000-0005-0000-0000-0000893C0000}"/>
    <cellStyle name="Percent 3 8 2" xfId="10155" xr:uid="{00000000-0005-0000-0000-00008A3C0000}"/>
    <cellStyle name="Percent 3 8 2 2" xfId="10156" xr:uid="{00000000-0005-0000-0000-00008B3C0000}"/>
    <cellStyle name="Percent 3 8 3" xfId="10157" xr:uid="{00000000-0005-0000-0000-00008C3C0000}"/>
    <cellStyle name="Percent 3 8 3 2" xfId="10158" xr:uid="{00000000-0005-0000-0000-00008D3C0000}"/>
    <cellStyle name="Percent 3 8 4" xfId="10159" xr:uid="{00000000-0005-0000-0000-00008E3C0000}"/>
    <cellStyle name="Percent 3 80" xfId="10160" xr:uid="{00000000-0005-0000-0000-00008F3C0000}"/>
    <cellStyle name="Percent 3 80 2" xfId="10161" xr:uid="{00000000-0005-0000-0000-0000903C0000}"/>
    <cellStyle name="Percent 3 81" xfId="10162" xr:uid="{00000000-0005-0000-0000-0000913C0000}"/>
    <cellStyle name="Percent 3 81 2" xfId="10163" xr:uid="{00000000-0005-0000-0000-0000923C0000}"/>
    <cellStyle name="Percent 3 82" xfId="10164" xr:uid="{00000000-0005-0000-0000-0000933C0000}"/>
    <cellStyle name="Percent 3 82 2" xfId="10165" xr:uid="{00000000-0005-0000-0000-0000943C0000}"/>
    <cellStyle name="Percent 3 83" xfId="10166" xr:uid="{00000000-0005-0000-0000-0000953C0000}"/>
    <cellStyle name="Percent 3 83 2" xfId="10167" xr:uid="{00000000-0005-0000-0000-0000963C0000}"/>
    <cellStyle name="Percent 3 84" xfId="10168" xr:uid="{00000000-0005-0000-0000-0000973C0000}"/>
    <cellStyle name="Percent 3 84 2" xfId="10169" xr:uid="{00000000-0005-0000-0000-0000983C0000}"/>
    <cellStyle name="Percent 3 85" xfId="10170" xr:uid="{00000000-0005-0000-0000-0000993C0000}"/>
    <cellStyle name="Percent 3 85 2" xfId="10171" xr:uid="{00000000-0005-0000-0000-00009A3C0000}"/>
    <cellStyle name="Percent 3 86" xfId="10172" xr:uid="{00000000-0005-0000-0000-00009B3C0000}"/>
    <cellStyle name="Percent 3 86 2" xfId="10173" xr:uid="{00000000-0005-0000-0000-00009C3C0000}"/>
    <cellStyle name="Percent 3 87" xfId="10174" xr:uid="{00000000-0005-0000-0000-00009D3C0000}"/>
    <cellStyle name="Percent 3 87 2" xfId="10175" xr:uid="{00000000-0005-0000-0000-00009E3C0000}"/>
    <cellStyle name="Percent 3 88" xfId="10176" xr:uid="{00000000-0005-0000-0000-00009F3C0000}"/>
    <cellStyle name="Percent 3 88 2" xfId="10177" xr:uid="{00000000-0005-0000-0000-0000A03C0000}"/>
    <cellStyle name="Percent 3 89" xfId="10178" xr:uid="{00000000-0005-0000-0000-0000A13C0000}"/>
    <cellStyle name="Percent 3 89 2" xfId="10179" xr:uid="{00000000-0005-0000-0000-0000A23C0000}"/>
    <cellStyle name="Percent 3 9" xfId="10180" xr:uid="{00000000-0005-0000-0000-0000A33C0000}"/>
    <cellStyle name="Percent 3 9 2" xfId="10181" xr:uid="{00000000-0005-0000-0000-0000A43C0000}"/>
    <cellStyle name="Percent 3 9 2 2" xfId="10182" xr:uid="{00000000-0005-0000-0000-0000A53C0000}"/>
    <cellStyle name="Percent 3 9 3" xfId="10183" xr:uid="{00000000-0005-0000-0000-0000A63C0000}"/>
    <cellStyle name="Percent 3 9 3 2" xfId="10184" xr:uid="{00000000-0005-0000-0000-0000A73C0000}"/>
    <cellStyle name="Percent 3 9 4" xfId="10185" xr:uid="{00000000-0005-0000-0000-0000A83C0000}"/>
    <cellStyle name="Percent 3 90" xfId="10186" xr:uid="{00000000-0005-0000-0000-0000A93C0000}"/>
    <cellStyle name="Percent 3 90 2" xfId="10187" xr:uid="{00000000-0005-0000-0000-0000AA3C0000}"/>
    <cellStyle name="Percent 3 91" xfId="10188" xr:uid="{00000000-0005-0000-0000-0000AB3C0000}"/>
    <cellStyle name="Percent 3 91 2" xfId="10189" xr:uid="{00000000-0005-0000-0000-0000AC3C0000}"/>
    <cellStyle name="Percent 3 92" xfId="10190" xr:uid="{00000000-0005-0000-0000-0000AD3C0000}"/>
    <cellStyle name="Percent 3 92 2" xfId="10191" xr:uid="{00000000-0005-0000-0000-0000AE3C0000}"/>
    <cellStyle name="Percent 3 93" xfId="10192" xr:uid="{00000000-0005-0000-0000-0000AF3C0000}"/>
    <cellStyle name="Percent 3 93 2" xfId="10193" xr:uid="{00000000-0005-0000-0000-0000B03C0000}"/>
    <cellStyle name="Percent 3 94" xfId="10194" xr:uid="{00000000-0005-0000-0000-0000B13C0000}"/>
    <cellStyle name="Percent 3 94 2" xfId="10195" xr:uid="{00000000-0005-0000-0000-0000B23C0000}"/>
    <cellStyle name="Percent 3 95" xfId="10196" xr:uid="{00000000-0005-0000-0000-0000B33C0000}"/>
    <cellStyle name="Percent 3 95 2" xfId="10197" xr:uid="{00000000-0005-0000-0000-0000B43C0000}"/>
    <cellStyle name="Percent 3 96" xfId="10198" xr:uid="{00000000-0005-0000-0000-0000B53C0000}"/>
    <cellStyle name="Percent 3 96 2" xfId="10199" xr:uid="{00000000-0005-0000-0000-0000B63C0000}"/>
    <cellStyle name="Percent 3 97" xfId="10200" xr:uid="{00000000-0005-0000-0000-0000B73C0000}"/>
    <cellStyle name="Percent 3 97 2" xfId="10201" xr:uid="{00000000-0005-0000-0000-0000B83C0000}"/>
    <cellStyle name="Percent 3 98" xfId="10202" xr:uid="{00000000-0005-0000-0000-0000B93C0000}"/>
    <cellStyle name="Percent 3 98 2" xfId="10203" xr:uid="{00000000-0005-0000-0000-0000BA3C0000}"/>
    <cellStyle name="Percent 3 99" xfId="10204" xr:uid="{00000000-0005-0000-0000-0000BB3C0000}"/>
    <cellStyle name="Percent 3 99 2" xfId="10205" xr:uid="{00000000-0005-0000-0000-0000BC3C0000}"/>
    <cellStyle name="Percent 3 99 2 2" xfId="10206" xr:uid="{00000000-0005-0000-0000-0000BD3C0000}"/>
    <cellStyle name="Percent 3 99 2 3" xfId="16597" xr:uid="{00000000-0005-0000-0000-0000BE3C0000}"/>
    <cellStyle name="Percent 3 99 3" xfId="10207" xr:uid="{00000000-0005-0000-0000-0000BF3C0000}"/>
    <cellStyle name="Percent 3 99 4" xfId="16598" xr:uid="{00000000-0005-0000-0000-0000C03C0000}"/>
    <cellStyle name="Percent 30" xfId="10208" xr:uid="{00000000-0005-0000-0000-0000C13C0000}"/>
    <cellStyle name="Percent 30 2" xfId="10209" xr:uid="{00000000-0005-0000-0000-0000C23C0000}"/>
    <cellStyle name="Percent 31" xfId="10210" xr:uid="{00000000-0005-0000-0000-0000C33C0000}"/>
    <cellStyle name="Percent 31 2" xfId="10211" xr:uid="{00000000-0005-0000-0000-0000C43C0000}"/>
    <cellStyle name="Percent 32" xfId="10212" xr:uid="{00000000-0005-0000-0000-0000C53C0000}"/>
    <cellStyle name="Percent 32 2" xfId="10213" xr:uid="{00000000-0005-0000-0000-0000C63C0000}"/>
    <cellStyle name="Percent 33" xfId="10214" xr:uid="{00000000-0005-0000-0000-0000C73C0000}"/>
    <cellStyle name="Percent 33 2" xfId="10215" xr:uid="{00000000-0005-0000-0000-0000C83C0000}"/>
    <cellStyle name="Percent 34" xfId="10216" xr:uid="{00000000-0005-0000-0000-0000C93C0000}"/>
    <cellStyle name="Percent 34 2" xfId="10217" xr:uid="{00000000-0005-0000-0000-0000CA3C0000}"/>
    <cellStyle name="Percent 35" xfId="10218" xr:uid="{00000000-0005-0000-0000-0000CB3C0000}"/>
    <cellStyle name="Percent 35 2" xfId="10219" xr:uid="{00000000-0005-0000-0000-0000CC3C0000}"/>
    <cellStyle name="Percent 36" xfId="10220" xr:uid="{00000000-0005-0000-0000-0000CD3C0000}"/>
    <cellStyle name="Percent 36 2" xfId="10221" xr:uid="{00000000-0005-0000-0000-0000CE3C0000}"/>
    <cellStyle name="Percent 37" xfId="10222" xr:uid="{00000000-0005-0000-0000-0000CF3C0000}"/>
    <cellStyle name="Percent 37 2" xfId="10223" xr:uid="{00000000-0005-0000-0000-0000D03C0000}"/>
    <cellStyle name="Percent 38" xfId="10224" xr:uid="{00000000-0005-0000-0000-0000D13C0000}"/>
    <cellStyle name="Percent 38 2" xfId="10225" xr:uid="{00000000-0005-0000-0000-0000D23C0000}"/>
    <cellStyle name="Percent 39" xfId="10226" xr:uid="{00000000-0005-0000-0000-0000D33C0000}"/>
    <cellStyle name="Percent 39 2" xfId="10227" xr:uid="{00000000-0005-0000-0000-0000D43C0000}"/>
    <cellStyle name="Percent 4" xfId="67" xr:uid="{00000000-0005-0000-0000-0000D53C0000}"/>
    <cellStyle name="Percent 4 10" xfId="10228" xr:uid="{00000000-0005-0000-0000-0000D63C0000}"/>
    <cellStyle name="Percent 4 10 2" xfId="10229" xr:uid="{00000000-0005-0000-0000-0000D73C0000}"/>
    <cellStyle name="Percent 4 11" xfId="10230" xr:uid="{00000000-0005-0000-0000-0000D83C0000}"/>
    <cellStyle name="Percent 4 11 2" xfId="10231" xr:uid="{00000000-0005-0000-0000-0000D93C0000}"/>
    <cellStyle name="Percent 4 12" xfId="10232" xr:uid="{00000000-0005-0000-0000-0000DA3C0000}"/>
    <cellStyle name="Percent 4 12 2" xfId="10233" xr:uid="{00000000-0005-0000-0000-0000DB3C0000}"/>
    <cellStyle name="Percent 4 13" xfId="10234" xr:uid="{00000000-0005-0000-0000-0000DC3C0000}"/>
    <cellStyle name="Percent 4 13 2" xfId="10235" xr:uid="{00000000-0005-0000-0000-0000DD3C0000}"/>
    <cellStyle name="Percent 4 14" xfId="10236" xr:uid="{00000000-0005-0000-0000-0000DE3C0000}"/>
    <cellStyle name="Percent 4 14 2" xfId="10237" xr:uid="{00000000-0005-0000-0000-0000DF3C0000}"/>
    <cellStyle name="Percent 4 15" xfId="10238" xr:uid="{00000000-0005-0000-0000-0000E03C0000}"/>
    <cellStyle name="Percent 4 15 2" xfId="10239" xr:uid="{00000000-0005-0000-0000-0000E13C0000}"/>
    <cellStyle name="Percent 4 16" xfId="10240" xr:uid="{00000000-0005-0000-0000-0000E23C0000}"/>
    <cellStyle name="Percent 4 16 2" xfId="10241" xr:uid="{00000000-0005-0000-0000-0000E33C0000}"/>
    <cellStyle name="Percent 4 17" xfId="10242" xr:uid="{00000000-0005-0000-0000-0000E43C0000}"/>
    <cellStyle name="Percent 4 17 2" xfId="10243" xr:uid="{00000000-0005-0000-0000-0000E53C0000}"/>
    <cellStyle name="Percent 4 18" xfId="10244" xr:uid="{00000000-0005-0000-0000-0000E63C0000}"/>
    <cellStyle name="Percent 4 18 2" xfId="10245" xr:uid="{00000000-0005-0000-0000-0000E73C0000}"/>
    <cellStyle name="Percent 4 19" xfId="10246" xr:uid="{00000000-0005-0000-0000-0000E83C0000}"/>
    <cellStyle name="Percent 4 19 2" xfId="10247" xr:uid="{00000000-0005-0000-0000-0000E93C0000}"/>
    <cellStyle name="Percent 4 2" xfId="10248" xr:uid="{00000000-0005-0000-0000-0000EA3C0000}"/>
    <cellStyle name="Percent 4 2 2" xfId="10249" xr:uid="{00000000-0005-0000-0000-0000EB3C0000}"/>
    <cellStyle name="Percent 4 2 2 2" xfId="10250" xr:uid="{00000000-0005-0000-0000-0000EC3C0000}"/>
    <cellStyle name="Percent 4 2 2 3" xfId="16599" xr:uid="{00000000-0005-0000-0000-0000ED3C0000}"/>
    <cellStyle name="Percent 4 2 3" xfId="10251" xr:uid="{00000000-0005-0000-0000-0000EE3C0000}"/>
    <cellStyle name="Percent 4 2 3 2" xfId="10252" xr:uid="{00000000-0005-0000-0000-0000EF3C0000}"/>
    <cellStyle name="Percent 4 2 4" xfId="10253" xr:uid="{00000000-0005-0000-0000-0000F03C0000}"/>
    <cellStyle name="Percent 4 20" xfId="10254" xr:uid="{00000000-0005-0000-0000-0000F13C0000}"/>
    <cellStyle name="Percent 4 20 2" xfId="10255" xr:uid="{00000000-0005-0000-0000-0000F23C0000}"/>
    <cellStyle name="Percent 4 21" xfId="10256" xr:uid="{00000000-0005-0000-0000-0000F33C0000}"/>
    <cellStyle name="Percent 4 21 2" xfId="10257" xr:uid="{00000000-0005-0000-0000-0000F43C0000}"/>
    <cellStyle name="Percent 4 22" xfId="10258" xr:uid="{00000000-0005-0000-0000-0000F53C0000}"/>
    <cellStyle name="Percent 4 22 2" xfId="10259" xr:uid="{00000000-0005-0000-0000-0000F63C0000}"/>
    <cellStyle name="Percent 4 23" xfId="10260" xr:uid="{00000000-0005-0000-0000-0000F73C0000}"/>
    <cellStyle name="Percent 4 23 2" xfId="10261" xr:uid="{00000000-0005-0000-0000-0000F83C0000}"/>
    <cellStyle name="Percent 4 24" xfId="10262" xr:uid="{00000000-0005-0000-0000-0000F93C0000}"/>
    <cellStyle name="Percent 4 24 2" xfId="10263" xr:uid="{00000000-0005-0000-0000-0000FA3C0000}"/>
    <cellStyle name="Percent 4 25" xfId="10264" xr:uid="{00000000-0005-0000-0000-0000FB3C0000}"/>
    <cellStyle name="Percent 4 25 2" xfId="10265" xr:uid="{00000000-0005-0000-0000-0000FC3C0000}"/>
    <cellStyle name="Percent 4 26" xfId="10266" xr:uid="{00000000-0005-0000-0000-0000FD3C0000}"/>
    <cellStyle name="Percent 4 26 2" xfId="10267" xr:uid="{00000000-0005-0000-0000-0000FE3C0000}"/>
    <cellStyle name="Percent 4 27" xfId="10268" xr:uid="{00000000-0005-0000-0000-0000FF3C0000}"/>
    <cellStyle name="Percent 4 27 2" xfId="10269" xr:uid="{00000000-0005-0000-0000-0000003D0000}"/>
    <cellStyle name="Percent 4 28" xfId="10270" xr:uid="{00000000-0005-0000-0000-0000013D0000}"/>
    <cellStyle name="Percent 4 28 2" xfId="10271" xr:uid="{00000000-0005-0000-0000-0000023D0000}"/>
    <cellStyle name="Percent 4 29" xfId="10272" xr:uid="{00000000-0005-0000-0000-0000033D0000}"/>
    <cellStyle name="Percent 4 29 2" xfId="10273" xr:uid="{00000000-0005-0000-0000-0000043D0000}"/>
    <cellStyle name="Percent 4 3" xfId="10274" xr:uid="{00000000-0005-0000-0000-0000053D0000}"/>
    <cellStyle name="Percent 4 3 2" xfId="10275" xr:uid="{00000000-0005-0000-0000-0000063D0000}"/>
    <cellStyle name="Percent 4 3 2 2" xfId="10276" xr:uid="{00000000-0005-0000-0000-0000073D0000}"/>
    <cellStyle name="Percent 4 3 3" xfId="10277" xr:uid="{00000000-0005-0000-0000-0000083D0000}"/>
    <cellStyle name="Percent 4 30" xfId="10278" xr:uid="{00000000-0005-0000-0000-0000093D0000}"/>
    <cellStyle name="Percent 4 30 2" xfId="10279" xr:uid="{00000000-0005-0000-0000-00000A3D0000}"/>
    <cellStyle name="Percent 4 31" xfId="10280" xr:uid="{00000000-0005-0000-0000-00000B3D0000}"/>
    <cellStyle name="Percent 4 31 2" xfId="10281" xr:uid="{00000000-0005-0000-0000-00000C3D0000}"/>
    <cellStyle name="Percent 4 32" xfId="10282" xr:uid="{00000000-0005-0000-0000-00000D3D0000}"/>
    <cellStyle name="Percent 4 32 2" xfId="10283" xr:uid="{00000000-0005-0000-0000-00000E3D0000}"/>
    <cellStyle name="Percent 4 33" xfId="10284" xr:uid="{00000000-0005-0000-0000-00000F3D0000}"/>
    <cellStyle name="Percent 4 33 2" xfId="10285" xr:uid="{00000000-0005-0000-0000-0000103D0000}"/>
    <cellStyle name="Percent 4 34" xfId="10286" xr:uid="{00000000-0005-0000-0000-0000113D0000}"/>
    <cellStyle name="Percent 4 34 2" xfId="10287" xr:uid="{00000000-0005-0000-0000-0000123D0000}"/>
    <cellStyle name="Percent 4 35" xfId="10288" xr:uid="{00000000-0005-0000-0000-0000133D0000}"/>
    <cellStyle name="Percent 4 35 2" xfId="10289" xr:uid="{00000000-0005-0000-0000-0000143D0000}"/>
    <cellStyle name="Percent 4 36" xfId="10290" xr:uid="{00000000-0005-0000-0000-0000153D0000}"/>
    <cellStyle name="Percent 4 36 2" xfId="10291" xr:uid="{00000000-0005-0000-0000-0000163D0000}"/>
    <cellStyle name="Percent 4 37" xfId="10292" xr:uid="{00000000-0005-0000-0000-0000173D0000}"/>
    <cellStyle name="Percent 4 37 2" xfId="10293" xr:uid="{00000000-0005-0000-0000-0000183D0000}"/>
    <cellStyle name="Percent 4 38" xfId="10294" xr:uid="{00000000-0005-0000-0000-0000193D0000}"/>
    <cellStyle name="Percent 4 38 2" xfId="10295" xr:uid="{00000000-0005-0000-0000-00001A3D0000}"/>
    <cellStyle name="Percent 4 39" xfId="10296" xr:uid="{00000000-0005-0000-0000-00001B3D0000}"/>
    <cellStyle name="Percent 4 39 2" xfId="10297" xr:uid="{00000000-0005-0000-0000-00001C3D0000}"/>
    <cellStyle name="Percent 4 4" xfId="10298" xr:uid="{00000000-0005-0000-0000-00001D3D0000}"/>
    <cellStyle name="Percent 4 4 2" xfId="10299" xr:uid="{00000000-0005-0000-0000-00001E3D0000}"/>
    <cellStyle name="Percent 4 40" xfId="10300" xr:uid="{00000000-0005-0000-0000-00001F3D0000}"/>
    <cellStyle name="Percent 4 40 2" xfId="10301" xr:uid="{00000000-0005-0000-0000-0000203D0000}"/>
    <cellStyle name="Percent 4 41" xfId="10302" xr:uid="{00000000-0005-0000-0000-0000213D0000}"/>
    <cellStyle name="Percent 4 41 2" xfId="10303" xr:uid="{00000000-0005-0000-0000-0000223D0000}"/>
    <cellStyle name="Percent 4 42" xfId="10304" xr:uid="{00000000-0005-0000-0000-0000233D0000}"/>
    <cellStyle name="Percent 4 42 2" xfId="10305" xr:uid="{00000000-0005-0000-0000-0000243D0000}"/>
    <cellStyle name="Percent 4 43" xfId="10306" xr:uid="{00000000-0005-0000-0000-0000253D0000}"/>
    <cellStyle name="Percent 4 43 2" xfId="10307" xr:uid="{00000000-0005-0000-0000-0000263D0000}"/>
    <cellStyle name="Percent 4 44" xfId="10308" xr:uid="{00000000-0005-0000-0000-0000273D0000}"/>
    <cellStyle name="Percent 4 44 2" xfId="10309" xr:uid="{00000000-0005-0000-0000-0000283D0000}"/>
    <cellStyle name="Percent 4 45" xfId="10310" xr:uid="{00000000-0005-0000-0000-0000293D0000}"/>
    <cellStyle name="Percent 4 45 2" xfId="10311" xr:uid="{00000000-0005-0000-0000-00002A3D0000}"/>
    <cellStyle name="Percent 4 46" xfId="10312" xr:uid="{00000000-0005-0000-0000-00002B3D0000}"/>
    <cellStyle name="Percent 4 46 2" xfId="10313" xr:uid="{00000000-0005-0000-0000-00002C3D0000}"/>
    <cellStyle name="Percent 4 47" xfId="10314" xr:uid="{00000000-0005-0000-0000-00002D3D0000}"/>
    <cellStyle name="Percent 4 47 2" xfId="10315" xr:uid="{00000000-0005-0000-0000-00002E3D0000}"/>
    <cellStyle name="Percent 4 48" xfId="10316" xr:uid="{00000000-0005-0000-0000-00002F3D0000}"/>
    <cellStyle name="Percent 4 48 2" xfId="10317" xr:uid="{00000000-0005-0000-0000-0000303D0000}"/>
    <cellStyle name="Percent 4 49" xfId="10318" xr:uid="{00000000-0005-0000-0000-0000313D0000}"/>
    <cellStyle name="Percent 4 49 2" xfId="10319" xr:uid="{00000000-0005-0000-0000-0000323D0000}"/>
    <cellStyle name="Percent 4 5" xfId="10320" xr:uid="{00000000-0005-0000-0000-0000333D0000}"/>
    <cellStyle name="Percent 4 5 2" xfId="10321" xr:uid="{00000000-0005-0000-0000-0000343D0000}"/>
    <cellStyle name="Percent 4 50" xfId="10322" xr:uid="{00000000-0005-0000-0000-0000353D0000}"/>
    <cellStyle name="Percent 4 50 2" xfId="10323" xr:uid="{00000000-0005-0000-0000-0000363D0000}"/>
    <cellStyle name="Percent 4 51" xfId="10324" xr:uid="{00000000-0005-0000-0000-0000373D0000}"/>
    <cellStyle name="Percent 4 51 2" xfId="10325" xr:uid="{00000000-0005-0000-0000-0000383D0000}"/>
    <cellStyle name="Percent 4 52" xfId="10326" xr:uid="{00000000-0005-0000-0000-0000393D0000}"/>
    <cellStyle name="Percent 4 52 2" xfId="10327" xr:uid="{00000000-0005-0000-0000-00003A3D0000}"/>
    <cellStyle name="Percent 4 53" xfId="10328" xr:uid="{00000000-0005-0000-0000-00003B3D0000}"/>
    <cellStyle name="Percent 4 53 2" xfId="10329" xr:uid="{00000000-0005-0000-0000-00003C3D0000}"/>
    <cellStyle name="Percent 4 54" xfId="10330" xr:uid="{00000000-0005-0000-0000-00003D3D0000}"/>
    <cellStyle name="Percent 4 54 2" xfId="10331" xr:uid="{00000000-0005-0000-0000-00003E3D0000}"/>
    <cellStyle name="Percent 4 55" xfId="10332" xr:uid="{00000000-0005-0000-0000-00003F3D0000}"/>
    <cellStyle name="Percent 4 55 2" xfId="10333" xr:uid="{00000000-0005-0000-0000-0000403D0000}"/>
    <cellStyle name="Percent 4 56" xfId="10334" xr:uid="{00000000-0005-0000-0000-0000413D0000}"/>
    <cellStyle name="Percent 4 56 2" xfId="10335" xr:uid="{00000000-0005-0000-0000-0000423D0000}"/>
    <cellStyle name="Percent 4 57" xfId="10336" xr:uid="{00000000-0005-0000-0000-0000433D0000}"/>
    <cellStyle name="Percent 4 57 2" xfId="10337" xr:uid="{00000000-0005-0000-0000-0000443D0000}"/>
    <cellStyle name="Percent 4 58" xfId="10338" xr:uid="{00000000-0005-0000-0000-0000453D0000}"/>
    <cellStyle name="Percent 4 58 2" xfId="10339" xr:uid="{00000000-0005-0000-0000-0000463D0000}"/>
    <cellStyle name="Percent 4 59" xfId="10340" xr:uid="{00000000-0005-0000-0000-0000473D0000}"/>
    <cellStyle name="Percent 4 59 2" xfId="10341" xr:uid="{00000000-0005-0000-0000-0000483D0000}"/>
    <cellStyle name="Percent 4 6" xfId="10342" xr:uid="{00000000-0005-0000-0000-0000493D0000}"/>
    <cellStyle name="Percent 4 6 2" xfId="10343" xr:uid="{00000000-0005-0000-0000-00004A3D0000}"/>
    <cellStyle name="Percent 4 60" xfId="10344" xr:uid="{00000000-0005-0000-0000-00004B3D0000}"/>
    <cellStyle name="Percent 4 60 2" xfId="10345" xr:uid="{00000000-0005-0000-0000-00004C3D0000}"/>
    <cellStyle name="Percent 4 61" xfId="10346" xr:uid="{00000000-0005-0000-0000-00004D3D0000}"/>
    <cellStyle name="Percent 4 61 2" xfId="10347" xr:uid="{00000000-0005-0000-0000-00004E3D0000}"/>
    <cellStyle name="Percent 4 62" xfId="10348" xr:uid="{00000000-0005-0000-0000-00004F3D0000}"/>
    <cellStyle name="Percent 4 7" xfId="10349" xr:uid="{00000000-0005-0000-0000-0000503D0000}"/>
    <cellStyle name="Percent 4 7 2" xfId="10350" xr:uid="{00000000-0005-0000-0000-0000513D0000}"/>
    <cellStyle name="Percent 4 8" xfId="10351" xr:uid="{00000000-0005-0000-0000-0000523D0000}"/>
    <cellStyle name="Percent 4 8 2" xfId="10352" xr:uid="{00000000-0005-0000-0000-0000533D0000}"/>
    <cellStyle name="Percent 4 9" xfId="10353" xr:uid="{00000000-0005-0000-0000-0000543D0000}"/>
    <cellStyle name="Percent 4 9 2" xfId="10354" xr:uid="{00000000-0005-0000-0000-0000553D0000}"/>
    <cellStyle name="Percent 40" xfId="10355" xr:uid="{00000000-0005-0000-0000-0000563D0000}"/>
    <cellStyle name="Percent 40 2" xfId="10356" xr:uid="{00000000-0005-0000-0000-0000573D0000}"/>
    <cellStyle name="Percent 41" xfId="10357" xr:uid="{00000000-0005-0000-0000-0000583D0000}"/>
    <cellStyle name="Percent 41 2" xfId="10358" xr:uid="{00000000-0005-0000-0000-0000593D0000}"/>
    <cellStyle name="Percent 42" xfId="10359" xr:uid="{00000000-0005-0000-0000-00005A3D0000}"/>
    <cellStyle name="Percent 42 2" xfId="10360" xr:uid="{00000000-0005-0000-0000-00005B3D0000}"/>
    <cellStyle name="Percent 43" xfId="10361" xr:uid="{00000000-0005-0000-0000-00005C3D0000}"/>
    <cellStyle name="Percent 43 2" xfId="10362" xr:uid="{00000000-0005-0000-0000-00005D3D0000}"/>
    <cellStyle name="Percent 44" xfId="10363" xr:uid="{00000000-0005-0000-0000-00005E3D0000}"/>
    <cellStyle name="Percent 44 2" xfId="10364" xr:uid="{00000000-0005-0000-0000-00005F3D0000}"/>
    <cellStyle name="Percent 44 2 2" xfId="10365" xr:uid="{00000000-0005-0000-0000-0000603D0000}"/>
    <cellStyle name="Percent 44 3" xfId="10366" xr:uid="{00000000-0005-0000-0000-0000613D0000}"/>
    <cellStyle name="Percent 45" xfId="10367" xr:uid="{00000000-0005-0000-0000-0000623D0000}"/>
    <cellStyle name="Percent 45 2" xfId="10368" xr:uid="{00000000-0005-0000-0000-0000633D0000}"/>
    <cellStyle name="Percent 46" xfId="10369" xr:uid="{00000000-0005-0000-0000-0000643D0000}"/>
    <cellStyle name="Percent 46 2" xfId="10370" xr:uid="{00000000-0005-0000-0000-0000653D0000}"/>
    <cellStyle name="Percent 46 2 2" xfId="10371" xr:uid="{00000000-0005-0000-0000-0000663D0000}"/>
    <cellStyle name="Percent 46 3" xfId="10372" xr:uid="{00000000-0005-0000-0000-0000673D0000}"/>
    <cellStyle name="Percent 47" xfId="10373" xr:uid="{00000000-0005-0000-0000-0000683D0000}"/>
    <cellStyle name="Percent 47 2" xfId="10374" xr:uid="{00000000-0005-0000-0000-0000693D0000}"/>
    <cellStyle name="Percent 48" xfId="10375" xr:uid="{00000000-0005-0000-0000-00006A3D0000}"/>
    <cellStyle name="Percent 48 2" xfId="10376" xr:uid="{00000000-0005-0000-0000-00006B3D0000}"/>
    <cellStyle name="Percent 49" xfId="10377" xr:uid="{00000000-0005-0000-0000-00006C3D0000}"/>
    <cellStyle name="Percent 49 2" xfId="10378" xr:uid="{00000000-0005-0000-0000-00006D3D0000}"/>
    <cellStyle name="Percent 5" xfId="68" xr:uid="{00000000-0005-0000-0000-00006E3D0000}"/>
    <cellStyle name="Percent 5 10" xfId="10379" xr:uid="{00000000-0005-0000-0000-00006F3D0000}"/>
    <cellStyle name="Percent 5 10 2" xfId="10380" xr:uid="{00000000-0005-0000-0000-0000703D0000}"/>
    <cellStyle name="Percent 5 11" xfId="10381" xr:uid="{00000000-0005-0000-0000-0000713D0000}"/>
    <cellStyle name="Percent 5 11 2" xfId="10382" xr:uid="{00000000-0005-0000-0000-0000723D0000}"/>
    <cellStyle name="Percent 5 11 2 2" xfId="10383" xr:uid="{00000000-0005-0000-0000-0000733D0000}"/>
    <cellStyle name="Percent 5 11 3" xfId="10384" xr:uid="{00000000-0005-0000-0000-0000743D0000}"/>
    <cellStyle name="Percent 5 12" xfId="10385" xr:uid="{00000000-0005-0000-0000-0000753D0000}"/>
    <cellStyle name="Percent 5 12 2" xfId="10386" xr:uid="{00000000-0005-0000-0000-0000763D0000}"/>
    <cellStyle name="Percent 5 12 2 2" xfId="10387" xr:uid="{00000000-0005-0000-0000-0000773D0000}"/>
    <cellStyle name="Percent 5 12 3" xfId="10388" xr:uid="{00000000-0005-0000-0000-0000783D0000}"/>
    <cellStyle name="Percent 5 13" xfId="10389" xr:uid="{00000000-0005-0000-0000-0000793D0000}"/>
    <cellStyle name="Percent 5 13 2" xfId="10390" xr:uid="{00000000-0005-0000-0000-00007A3D0000}"/>
    <cellStyle name="Percent 5 13 2 2" xfId="10391" xr:uid="{00000000-0005-0000-0000-00007B3D0000}"/>
    <cellStyle name="Percent 5 13 3" xfId="10392" xr:uid="{00000000-0005-0000-0000-00007C3D0000}"/>
    <cellStyle name="Percent 5 14" xfId="10393" xr:uid="{00000000-0005-0000-0000-00007D3D0000}"/>
    <cellStyle name="Percent 5 14 2" xfId="10394" xr:uid="{00000000-0005-0000-0000-00007E3D0000}"/>
    <cellStyle name="Percent 5 14 2 2" xfId="10395" xr:uid="{00000000-0005-0000-0000-00007F3D0000}"/>
    <cellStyle name="Percent 5 14 3" xfId="10396" xr:uid="{00000000-0005-0000-0000-0000803D0000}"/>
    <cellStyle name="Percent 5 15" xfId="10397" xr:uid="{00000000-0005-0000-0000-0000813D0000}"/>
    <cellStyle name="Percent 5 15 2" xfId="10398" xr:uid="{00000000-0005-0000-0000-0000823D0000}"/>
    <cellStyle name="Percent 5 15 2 2" xfId="10399" xr:uid="{00000000-0005-0000-0000-0000833D0000}"/>
    <cellStyle name="Percent 5 15 3" xfId="10400" xr:uid="{00000000-0005-0000-0000-0000843D0000}"/>
    <cellStyle name="Percent 5 16" xfId="10401" xr:uid="{00000000-0005-0000-0000-0000853D0000}"/>
    <cellStyle name="Percent 5 16 2" xfId="10402" xr:uid="{00000000-0005-0000-0000-0000863D0000}"/>
    <cellStyle name="Percent 5 17" xfId="10403" xr:uid="{00000000-0005-0000-0000-0000873D0000}"/>
    <cellStyle name="Percent 5 17 2" xfId="10404" xr:uid="{00000000-0005-0000-0000-0000883D0000}"/>
    <cellStyle name="Percent 5 18" xfId="10405" xr:uid="{00000000-0005-0000-0000-0000893D0000}"/>
    <cellStyle name="Percent 5 18 2" xfId="10406" xr:uid="{00000000-0005-0000-0000-00008A3D0000}"/>
    <cellStyle name="Percent 5 19" xfId="10407" xr:uid="{00000000-0005-0000-0000-00008B3D0000}"/>
    <cellStyle name="Percent 5 19 2" xfId="10408" xr:uid="{00000000-0005-0000-0000-00008C3D0000}"/>
    <cellStyle name="Percent 5 2" xfId="10409" xr:uid="{00000000-0005-0000-0000-00008D3D0000}"/>
    <cellStyle name="Percent 5 2 10" xfId="10410" xr:uid="{00000000-0005-0000-0000-00008E3D0000}"/>
    <cellStyle name="Percent 5 2 10 2" xfId="10411" xr:uid="{00000000-0005-0000-0000-00008F3D0000}"/>
    <cellStyle name="Percent 5 2 11" xfId="10412" xr:uid="{00000000-0005-0000-0000-0000903D0000}"/>
    <cellStyle name="Percent 5 2 11 2" xfId="10413" xr:uid="{00000000-0005-0000-0000-0000913D0000}"/>
    <cellStyle name="Percent 5 2 12" xfId="10414" xr:uid="{00000000-0005-0000-0000-0000923D0000}"/>
    <cellStyle name="Percent 5 2 12 2" xfId="10415" xr:uid="{00000000-0005-0000-0000-0000933D0000}"/>
    <cellStyle name="Percent 5 2 13" xfId="10416" xr:uid="{00000000-0005-0000-0000-0000943D0000}"/>
    <cellStyle name="Percent 5 2 13 2" xfId="10417" xr:uid="{00000000-0005-0000-0000-0000953D0000}"/>
    <cellStyle name="Percent 5 2 14" xfId="10418" xr:uid="{00000000-0005-0000-0000-0000963D0000}"/>
    <cellStyle name="Percent 5 2 14 2" xfId="10419" xr:uid="{00000000-0005-0000-0000-0000973D0000}"/>
    <cellStyle name="Percent 5 2 15" xfId="10420" xr:uid="{00000000-0005-0000-0000-0000983D0000}"/>
    <cellStyle name="Percent 5 2 15 2" xfId="10421" xr:uid="{00000000-0005-0000-0000-0000993D0000}"/>
    <cellStyle name="Percent 5 2 16" xfId="10422" xr:uid="{00000000-0005-0000-0000-00009A3D0000}"/>
    <cellStyle name="Percent 5 2 16 2" xfId="10423" xr:uid="{00000000-0005-0000-0000-00009B3D0000}"/>
    <cellStyle name="Percent 5 2 17" xfId="10424" xr:uid="{00000000-0005-0000-0000-00009C3D0000}"/>
    <cellStyle name="Percent 5 2 17 2" xfId="10425" xr:uid="{00000000-0005-0000-0000-00009D3D0000}"/>
    <cellStyle name="Percent 5 2 17 3" xfId="16600" xr:uid="{00000000-0005-0000-0000-00009E3D0000}"/>
    <cellStyle name="Percent 5 2 18" xfId="10426" xr:uid="{00000000-0005-0000-0000-00009F3D0000}"/>
    <cellStyle name="Percent 5 2 19" xfId="16601" xr:uid="{00000000-0005-0000-0000-0000A03D0000}"/>
    <cellStyle name="Percent 5 2 2" xfId="10427" xr:uid="{00000000-0005-0000-0000-0000A13D0000}"/>
    <cellStyle name="Percent 5 2 2 10" xfId="10428" xr:uid="{00000000-0005-0000-0000-0000A23D0000}"/>
    <cellStyle name="Percent 5 2 2 10 2" xfId="10429" xr:uid="{00000000-0005-0000-0000-0000A33D0000}"/>
    <cellStyle name="Percent 5 2 2 11" xfId="10430" xr:uid="{00000000-0005-0000-0000-0000A43D0000}"/>
    <cellStyle name="Percent 5 2 2 11 2" xfId="10431" xr:uid="{00000000-0005-0000-0000-0000A53D0000}"/>
    <cellStyle name="Percent 5 2 2 12" xfId="10432" xr:uid="{00000000-0005-0000-0000-0000A63D0000}"/>
    <cellStyle name="Percent 5 2 2 12 2" xfId="10433" xr:uid="{00000000-0005-0000-0000-0000A73D0000}"/>
    <cellStyle name="Percent 5 2 2 13" xfId="10434" xr:uid="{00000000-0005-0000-0000-0000A83D0000}"/>
    <cellStyle name="Percent 5 2 2 13 2" xfId="10435" xr:uid="{00000000-0005-0000-0000-0000A93D0000}"/>
    <cellStyle name="Percent 5 2 2 14" xfId="10436" xr:uid="{00000000-0005-0000-0000-0000AA3D0000}"/>
    <cellStyle name="Percent 5 2 2 14 2" xfId="10437" xr:uid="{00000000-0005-0000-0000-0000AB3D0000}"/>
    <cellStyle name="Percent 5 2 2 14 3" xfId="16602" xr:uid="{00000000-0005-0000-0000-0000AC3D0000}"/>
    <cellStyle name="Percent 5 2 2 15" xfId="10438" xr:uid="{00000000-0005-0000-0000-0000AD3D0000}"/>
    <cellStyle name="Percent 5 2 2 16" xfId="16603" xr:uid="{00000000-0005-0000-0000-0000AE3D0000}"/>
    <cellStyle name="Percent 5 2 2 2" xfId="10439" xr:uid="{00000000-0005-0000-0000-0000AF3D0000}"/>
    <cellStyle name="Percent 5 2 2 2 10" xfId="10440" xr:uid="{00000000-0005-0000-0000-0000B03D0000}"/>
    <cellStyle name="Percent 5 2 2 2 10 2" xfId="10441" xr:uid="{00000000-0005-0000-0000-0000B13D0000}"/>
    <cellStyle name="Percent 5 2 2 2 10 2 2" xfId="10442" xr:uid="{00000000-0005-0000-0000-0000B23D0000}"/>
    <cellStyle name="Percent 5 2 2 2 10 2 3" xfId="16604" xr:uid="{00000000-0005-0000-0000-0000B33D0000}"/>
    <cellStyle name="Percent 5 2 2 2 10 3" xfId="10443" xr:uid="{00000000-0005-0000-0000-0000B43D0000}"/>
    <cellStyle name="Percent 5 2 2 2 10 4" xfId="16605" xr:uid="{00000000-0005-0000-0000-0000B53D0000}"/>
    <cellStyle name="Percent 5 2 2 2 11" xfId="10444" xr:uid="{00000000-0005-0000-0000-0000B63D0000}"/>
    <cellStyle name="Percent 5 2 2 2 11 2" xfId="10445" xr:uid="{00000000-0005-0000-0000-0000B73D0000}"/>
    <cellStyle name="Percent 5 2 2 2 11 2 2" xfId="10446" xr:uid="{00000000-0005-0000-0000-0000B83D0000}"/>
    <cellStyle name="Percent 5 2 2 2 11 2 3" xfId="16606" xr:uid="{00000000-0005-0000-0000-0000B93D0000}"/>
    <cellStyle name="Percent 5 2 2 2 11 3" xfId="10447" xr:uid="{00000000-0005-0000-0000-0000BA3D0000}"/>
    <cellStyle name="Percent 5 2 2 2 11 4" xfId="16607" xr:uid="{00000000-0005-0000-0000-0000BB3D0000}"/>
    <cellStyle name="Percent 5 2 2 2 12" xfId="10448" xr:uid="{00000000-0005-0000-0000-0000BC3D0000}"/>
    <cellStyle name="Percent 5 2 2 2 12 2" xfId="10449" xr:uid="{00000000-0005-0000-0000-0000BD3D0000}"/>
    <cellStyle name="Percent 5 2 2 2 12 3" xfId="16608" xr:uid="{00000000-0005-0000-0000-0000BE3D0000}"/>
    <cellStyle name="Percent 5 2 2 2 13" xfId="10450" xr:uid="{00000000-0005-0000-0000-0000BF3D0000}"/>
    <cellStyle name="Percent 5 2 2 2 13 2" xfId="10451" xr:uid="{00000000-0005-0000-0000-0000C03D0000}"/>
    <cellStyle name="Percent 5 2 2 2 13 3" xfId="16609" xr:uid="{00000000-0005-0000-0000-0000C13D0000}"/>
    <cellStyle name="Percent 5 2 2 2 14" xfId="10452" xr:uid="{00000000-0005-0000-0000-0000C23D0000}"/>
    <cellStyle name="Percent 5 2 2 2 14 2" xfId="10453" xr:uid="{00000000-0005-0000-0000-0000C33D0000}"/>
    <cellStyle name="Percent 5 2 2 2 15" xfId="10454" xr:uid="{00000000-0005-0000-0000-0000C43D0000}"/>
    <cellStyle name="Percent 5 2 2 2 16" xfId="16610" xr:uid="{00000000-0005-0000-0000-0000C53D0000}"/>
    <cellStyle name="Percent 5 2 2 2 2" xfId="10455" xr:uid="{00000000-0005-0000-0000-0000C63D0000}"/>
    <cellStyle name="Percent 5 2 2 2 2 2" xfId="10456" xr:uid="{00000000-0005-0000-0000-0000C73D0000}"/>
    <cellStyle name="Percent 5 2 2 2 2 2 2" xfId="10457" xr:uid="{00000000-0005-0000-0000-0000C83D0000}"/>
    <cellStyle name="Percent 5 2 2 2 2 2 3" xfId="16611" xr:uid="{00000000-0005-0000-0000-0000C93D0000}"/>
    <cellStyle name="Percent 5 2 2 2 2 3" xfId="10458" xr:uid="{00000000-0005-0000-0000-0000CA3D0000}"/>
    <cellStyle name="Percent 5 2 2 2 2 3 2" xfId="10459" xr:uid="{00000000-0005-0000-0000-0000CB3D0000}"/>
    <cellStyle name="Percent 5 2 2 2 2 4" xfId="10460" xr:uid="{00000000-0005-0000-0000-0000CC3D0000}"/>
    <cellStyle name="Percent 5 2 2 2 2 5" xfId="16612" xr:uid="{00000000-0005-0000-0000-0000CD3D0000}"/>
    <cellStyle name="Percent 5 2 2 2 3" xfId="10461" xr:uid="{00000000-0005-0000-0000-0000CE3D0000}"/>
    <cellStyle name="Percent 5 2 2 2 3 2" xfId="10462" xr:uid="{00000000-0005-0000-0000-0000CF3D0000}"/>
    <cellStyle name="Percent 5 2 2 2 3 2 2" xfId="10463" xr:uid="{00000000-0005-0000-0000-0000D03D0000}"/>
    <cellStyle name="Percent 5 2 2 2 3 2 3" xfId="16613" xr:uid="{00000000-0005-0000-0000-0000D13D0000}"/>
    <cellStyle name="Percent 5 2 2 2 3 3" xfId="10464" xr:uid="{00000000-0005-0000-0000-0000D23D0000}"/>
    <cellStyle name="Percent 5 2 2 2 3 4" xfId="16614" xr:uid="{00000000-0005-0000-0000-0000D33D0000}"/>
    <cellStyle name="Percent 5 2 2 2 4" xfId="10465" xr:uid="{00000000-0005-0000-0000-0000D43D0000}"/>
    <cellStyle name="Percent 5 2 2 2 4 2" xfId="10466" xr:uid="{00000000-0005-0000-0000-0000D53D0000}"/>
    <cellStyle name="Percent 5 2 2 2 4 2 2" xfId="10467" xr:uid="{00000000-0005-0000-0000-0000D63D0000}"/>
    <cellStyle name="Percent 5 2 2 2 4 2 3" xfId="16615" xr:uid="{00000000-0005-0000-0000-0000D73D0000}"/>
    <cellStyle name="Percent 5 2 2 2 4 3" xfId="10468" xr:uid="{00000000-0005-0000-0000-0000D83D0000}"/>
    <cellStyle name="Percent 5 2 2 2 4 4" xfId="16616" xr:uid="{00000000-0005-0000-0000-0000D93D0000}"/>
    <cellStyle name="Percent 5 2 2 2 5" xfId="10469" xr:uid="{00000000-0005-0000-0000-0000DA3D0000}"/>
    <cellStyle name="Percent 5 2 2 2 5 2" xfId="10470" xr:uid="{00000000-0005-0000-0000-0000DB3D0000}"/>
    <cellStyle name="Percent 5 2 2 2 5 2 2" xfId="10471" xr:uid="{00000000-0005-0000-0000-0000DC3D0000}"/>
    <cellStyle name="Percent 5 2 2 2 5 2 3" xfId="16617" xr:uid="{00000000-0005-0000-0000-0000DD3D0000}"/>
    <cellStyle name="Percent 5 2 2 2 5 3" xfId="10472" xr:uid="{00000000-0005-0000-0000-0000DE3D0000}"/>
    <cellStyle name="Percent 5 2 2 2 5 4" xfId="16618" xr:uid="{00000000-0005-0000-0000-0000DF3D0000}"/>
    <cellStyle name="Percent 5 2 2 2 6" xfId="10473" xr:uid="{00000000-0005-0000-0000-0000E03D0000}"/>
    <cellStyle name="Percent 5 2 2 2 6 2" xfId="10474" xr:uid="{00000000-0005-0000-0000-0000E13D0000}"/>
    <cellStyle name="Percent 5 2 2 2 6 2 2" xfId="10475" xr:uid="{00000000-0005-0000-0000-0000E23D0000}"/>
    <cellStyle name="Percent 5 2 2 2 6 2 3" xfId="16619" xr:uid="{00000000-0005-0000-0000-0000E33D0000}"/>
    <cellStyle name="Percent 5 2 2 2 6 3" xfId="10476" xr:uid="{00000000-0005-0000-0000-0000E43D0000}"/>
    <cellStyle name="Percent 5 2 2 2 6 4" xfId="16620" xr:uid="{00000000-0005-0000-0000-0000E53D0000}"/>
    <cellStyle name="Percent 5 2 2 2 7" xfId="10477" xr:uid="{00000000-0005-0000-0000-0000E63D0000}"/>
    <cellStyle name="Percent 5 2 2 2 7 2" xfId="10478" xr:uid="{00000000-0005-0000-0000-0000E73D0000}"/>
    <cellStyle name="Percent 5 2 2 2 7 2 2" xfId="10479" xr:uid="{00000000-0005-0000-0000-0000E83D0000}"/>
    <cellStyle name="Percent 5 2 2 2 7 2 3" xfId="16621" xr:uid="{00000000-0005-0000-0000-0000E93D0000}"/>
    <cellStyle name="Percent 5 2 2 2 7 3" xfId="10480" xr:uid="{00000000-0005-0000-0000-0000EA3D0000}"/>
    <cellStyle name="Percent 5 2 2 2 7 4" xfId="16622" xr:uid="{00000000-0005-0000-0000-0000EB3D0000}"/>
    <cellStyle name="Percent 5 2 2 2 8" xfId="10481" xr:uid="{00000000-0005-0000-0000-0000EC3D0000}"/>
    <cellStyle name="Percent 5 2 2 2 8 2" xfId="10482" xr:uid="{00000000-0005-0000-0000-0000ED3D0000}"/>
    <cellStyle name="Percent 5 2 2 2 8 2 2" xfId="10483" xr:uid="{00000000-0005-0000-0000-0000EE3D0000}"/>
    <cellStyle name="Percent 5 2 2 2 8 2 3" xfId="16623" xr:uid="{00000000-0005-0000-0000-0000EF3D0000}"/>
    <cellStyle name="Percent 5 2 2 2 8 3" xfId="10484" xr:uid="{00000000-0005-0000-0000-0000F03D0000}"/>
    <cellStyle name="Percent 5 2 2 2 8 4" xfId="16624" xr:uid="{00000000-0005-0000-0000-0000F13D0000}"/>
    <cellStyle name="Percent 5 2 2 2 9" xfId="10485" xr:uid="{00000000-0005-0000-0000-0000F23D0000}"/>
    <cellStyle name="Percent 5 2 2 2 9 2" xfId="10486" xr:uid="{00000000-0005-0000-0000-0000F33D0000}"/>
    <cellStyle name="Percent 5 2 2 2 9 2 2" xfId="10487" xr:uid="{00000000-0005-0000-0000-0000F43D0000}"/>
    <cellStyle name="Percent 5 2 2 2 9 2 3" xfId="16625" xr:uid="{00000000-0005-0000-0000-0000F53D0000}"/>
    <cellStyle name="Percent 5 2 2 2 9 3" xfId="10488" xr:uid="{00000000-0005-0000-0000-0000F63D0000}"/>
    <cellStyle name="Percent 5 2 2 2 9 4" xfId="16626" xr:uid="{00000000-0005-0000-0000-0000F73D0000}"/>
    <cellStyle name="Percent 5 2 2 3" xfId="10489" xr:uid="{00000000-0005-0000-0000-0000F83D0000}"/>
    <cellStyle name="Percent 5 2 2 3 2" xfId="10490" xr:uid="{00000000-0005-0000-0000-0000F93D0000}"/>
    <cellStyle name="Percent 5 2 2 3 2 2" xfId="10491" xr:uid="{00000000-0005-0000-0000-0000FA3D0000}"/>
    <cellStyle name="Percent 5 2 2 3 3" xfId="10492" xr:uid="{00000000-0005-0000-0000-0000FB3D0000}"/>
    <cellStyle name="Percent 5 2 2 4" xfId="10493" xr:uid="{00000000-0005-0000-0000-0000FC3D0000}"/>
    <cellStyle name="Percent 5 2 2 4 2" xfId="10494" xr:uid="{00000000-0005-0000-0000-0000FD3D0000}"/>
    <cellStyle name="Percent 5 2 2 4 2 2" xfId="10495" xr:uid="{00000000-0005-0000-0000-0000FE3D0000}"/>
    <cellStyle name="Percent 5 2 2 4 3" xfId="10496" xr:uid="{00000000-0005-0000-0000-0000FF3D0000}"/>
    <cellStyle name="Percent 5 2 2 5" xfId="10497" xr:uid="{00000000-0005-0000-0000-0000003E0000}"/>
    <cellStyle name="Percent 5 2 2 5 2" xfId="10498" xr:uid="{00000000-0005-0000-0000-0000013E0000}"/>
    <cellStyle name="Percent 5 2 2 5 2 2" xfId="10499" xr:uid="{00000000-0005-0000-0000-0000023E0000}"/>
    <cellStyle name="Percent 5 2 2 5 3" xfId="10500" xr:uid="{00000000-0005-0000-0000-0000033E0000}"/>
    <cellStyle name="Percent 5 2 2 6" xfId="10501" xr:uid="{00000000-0005-0000-0000-0000043E0000}"/>
    <cellStyle name="Percent 5 2 2 6 2" xfId="10502" xr:uid="{00000000-0005-0000-0000-0000053E0000}"/>
    <cellStyle name="Percent 5 2 2 6 2 2" xfId="10503" xr:uid="{00000000-0005-0000-0000-0000063E0000}"/>
    <cellStyle name="Percent 5 2 2 6 3" xfId="10504" xr:uid="{00000000-0005-0000-0000-0000073E0000}"/>
    <cellStyle name="Percent 5 2 2 7" xfId="10505" xr:uid="{00000000-0005-0000-0000-0000083E0000}"/>
    <cellStyle name="Percent 5 2 2 7 2" xfId="10506" xr:uid="{00000000-0005-0000-0000-0000093E0000}"/>
    <cellStyle name="Percent 5 2 2 7 2 2" xfId="10507" xr:uid="{00000000-0005-0000-0000-00000A3E0000}"/>
    <cellStyle name="Percent 5 2 2 7 3" xfId="10508" xr:uid="{00000000-0005-0000-0000-00000B3E0000}"/>
    <cellStyle name="Percent 5 2 2 8" xfId="10509" xr:uid="{00000000-0005-0000-0000-00000C3E0000}"/>
    <cellStyle name="Percent 5 2 2 8 2" xfId="10510" xr:uid="{00000000-0005-0000-0000-00000D3E0000}"/>
    <cellStyle name="Percent 5 2 2 8 2 2" xfId="10511" xr:uid="{00000000-0005-0000-0000-00000E3E0000}"/>
    <cellStyle name="Percent 5 2 2 8 3" xfId="10512" xr:uid="{00000000-0005-0000-0000-00000F3E0000}"/>
    <cellStyle name="Percent 5 2 2 9" xfId="10513" xr:uid="{00000000-0005-0000-0000-0000103E0000}"/>
    <cellStyle name="Percent 5 2 2 9 2" xfId="10514" xr:uid="{00000000-0005-0000-0000-0000113E0000}"/>
    <cellStyle name="Percent 5 2 2 9 2 2" xfId="10515" xr:uid="{00000000-0005-0000-0000-0000123E0000}"/>
    <cellStyle name="Percent 5 2 2 9 3" xfId="10516" xr:uid="{00000000-0005-0000-0000-0000133E0000}"/>
    <cellStyle name="Percent 5 2 3" xfId="10517" xr:uid="{00000000-0005-0000-0000-0000143E0000}"/>
    <cellStyle name="Percent 5 2 3 2" xfId="10518" xr:uid="{00000000-0005-0000-0000-0000153E0000}"/>
    <cellStyle name="Percent 5 2 3 2 2" xfId="10519" xr:uid="{00000000-0005-0000-0000-0000163E0000}"/>
    <cellStyle name="Percent 5 2 3 2 2 2" xfId="10520" xr:uid="{00000000-0005-0000-0000-0000173E0000}"/>
    <cellStyle name="Percent 5 2 3 2 2 3" xfId="16627" xr:uid="{00000000-0005-0000-0000-0000183E0000}"/>
    <cellStyle name="Percent 5 2 3 2 3" xfId="10521" xr:uid="{00000000-0005-0000-0000-0000193E0000}"/>
    <cellStyle name="Percent 5 2 3 3" xfId="10522" xr:uid="{00000000-0005-0000-0000-00001A3E0000}"/>
    <cellStyle name="Percent 5 2 3 3 2" xfId="10523" xr:uid="{00000000-0005-0000-0000-00001B3E0000}"/>
    <cellStyle name="Percent 5 2 3 3 3" xfId="16628" xr:uid="{00000000-0005-0000-0000-00001C3E0000}"/>
    <cellStyle name="Percent 5 2 3 4" xfId="10524" xr:uid="{00000000-0005-0000-0000-00001D3E0000}"/>
    <cellStyle name="Percent 5 2 4" xfId="10525" xr:uid="{00000000-0005-0000-0000-00001E3E0000}"/>
    <cellStyle name="Percent 5 2 4 2" xfId="10526" xr:uid="{00000000-0005-0000-0000-00001F3E0000}"/>
    <cellStyle name="Percent 5 2 4 2 2" xfId="10527" xr:uid="{00000000-0005-0000-0000-0000203E0000}"/>
    <cellStyle name="Percent 5 2 4 2 3" xfId="16629" xr:uid="{00000000-0005-0000-0000-0000213E0000}"/>
    <cellStyle name="Percent 5 2 4 3" xfId="10528" xr:uid="{00000000-0005-0000-0000-0000223E0000}"/>
    <cellStyle name="Percent 5 2 4 3 2" xfId="10529" xr:uid="{00000000-0005-0000-0000-0000233E0000}"/>
    <cellStyle name="Percent 5 2 4 3 3" xfId="16630" xr:uid="{00000000-0005-0000-0000-0000243E0000}"/>
    <cellStyle name="Percent 5 2 4 4" xfId="10530" xr:uid="{00000000-0005-0000-0000-0000253E0000}"/>
    <cellStyle name="Percent 5 2 4 5" xfId="16631" xr:uid="{00000000-0005-0000-0000-0000263E0000}"/>
    <cellStyle name="Percent 5 2 5" xfId="10531" xr:uid="{00000000-0005-0000-0000-0000273E0000}"/>
    <cellStyle name="Percent 5 2 5 2" xfId="10532" xr:uid="{00000000-0005-0000-0000-0000283E0000}"/>
    <cellStyle name="Percent 5 2 5 2 2" xfId="10533" xr:uid="{00000000-0005-0000-0000-0000293E0000}"/>
    <cellStyle name="Percent 5 2 5 2 3" xfId="16632" xr:uid="{00000000-0005-0000-0000-00002A3E0000}"/>
    <cellStyle name="Percent 5 2 5 3" xfId="10534" xr:uid="{00000000-0005-0000-0000-00002B3E0000}"/>
    <cellStyle name="Percent 5 2 5 4" xfId="16633" xr:uid="{00000000-0005-0000-0000-00002C3E0000}"/>
    <cellStyle name="Percent 5 2 6" xfId="10535" xr:uid="{00000000-0005-0000-0000-00002D3E0000}"/>
    <cellStyle name="Percent 5 2 6 2" xfId="10536" xr:uid="{00000000-0005-0000-0000-00002E3E0000}"/>
    <cellStyle name="Percent 5 2 7" xfId="10537" xr:uid="{00000000-0005-0000-0000-00002F3E0000}"/>
    <cellStyle name="Percent 5 2 7 2" xfId="10538" xr:uid="{00000000-0005-0000-0000-0000303E0000}"/>
    <cellStyle name="Percent 5 2 8" xfId="10539" xr:uid="{00000000-0005-0000-0000-0000313E0000}"/>
    <cellStyle name="Percent 5 2 8 2" xfId="10540" xr:uid="{00000000-0005-0000-0000-0000323E0000}"/>
    <cellStyle name="Percent 5 2 9" xfId="10541" xr:uid="{00000000-0005-0000-0000-0000333E0000}"/>
    <cellStyle name="Percent 5 2 9 2" xfId="10542" xr:uid="{00000000-0005-0000-0000-0000343E0000}"/>
    <cellStyle name="Percent 5 20" xfId="10543" xr:uid="{00000000-0005-0000-0000-0000353E0000}"/>
    <cellStyle name="Percent 5 20 2" xfId="10544" xr:uid="{00000000-0005-0000-0000-0000363E0000}"/>
    <cellStyle name="Percent 5 21" xfId="10545" xr:uid="{00000000-0005-0000-0000-0000373E0000}"/>
    <cellStyle name="Percent 5 21 2" xfId="10546" xr:uid="{00000000-0005-0000-0000-0000383E0000}"/>
    <cellStyle name="Percent 5 22" xfId="10547" xr:uid="{00000000-0005-0000-0000-0000393E0000}"/>
    <cellStyle name="Percent 5 22 2" xfId="10548" xr:uid="{00000000-0005-0000-0000-00003A3E0000}"/>
    <cellStyle name="Percent 5 23" xfId="10549" xr:uid="{00000000-0005-0000-0000-00003B3E0000}"/>
    <cellStyle name="Percent 5 23 2" xfId="10550" xr:uid="{00000000-0005-0000-0000-00003C3E0000}"/>
    <cellStyle name="Percent 5 24" xfId="10551" xr:uid="{00000000-0005-0000-0000-00003D3E0000}"/>
    <cellStyle name="Percent 5 24 2" xfId="10552" xr:uid="{00000000-0005-0000-0000-00003E3E0000}"/>
    <cellStyle name="Percent 5 25" xfId="10553" xr:uid="{00000000-0005-0000-0000-00003F3E0000}"/>
    <cellStyle name="Percent 5 25 2" xfId="10554" xr:uid="{00000000-0005-0000-0000-0000403E0000}"/>
    <cellStyle name="Percent 5 26" xfId="10555" xr:uid="{00000000-0005-0000-0000-0000413E0000}"/>
    <cellStyle name="Percent 5 26 2" xfId="10556" xr:uid="{00000000-0005-0000-0000-0000423E0000}"/>
    <cellStyle name="Percent 5 27" xfId="10557" xr:uid="{00000000-0005-0000-0000-0000433E0000}"/>
    <cellStyle name="Percent 5 27 2" xfId="10558" xr:uid="{00000000-0005-0000-0000-0000443E0000}"/>
    <cellStyle name="Percent 5 28" xfId="10559" xr:uid="{00000000-0005-0000-0000-0000453E0000}"/>
    <cellStyle name="Percent 5 28 2" xfId="10560" xr:uid="{00000000-0005-0000-0000-0000463E0000}"/>
    <cellStyle name="Percent 5 29" xfId="10561" xr:uid="{00000000-0005-0000-0000-0000473E0000}"/>
    <cellStyle name="Percent 5 29 2" xfId="10562" xr:uid="{00000000-0005-0000-0000-0000483E0000}"/>
    <cellStyle name="Percent 5 3" xfId="10563" xr:uid="{00000000-0005-0000-0000-0000493E0000}"/>
    <cellStyle name="Percent 5 3 2" xfId="10564" xr:uid="{00000000-0005-0000-0000-00004A3E0000}"/>
    <cellStyle name="Percent 5 3 2 2" xfId="10565" xr:uid="{00000000-0005-0000-0000-00004B3E0000}"/>
    <cellStyle name="Percent 5 3 2 3" xfId="16634" xr:uid="{00000000-0005-0000-0000-00004C3E0000}"/>
    <cellStyle name="Percent 5 3 3" xfId="10566" xr:uid="{00000000-0005-0000-0000-00004D3E0000}"/>
    <cellStyle name="Percent 5 3 3 2" xfId="10567" xr:uid="{00000000-0005-0000-0000-00004E3E0000}"/>
    <cellStyle name="Percent 5 3 4" xfId="10568" xr:uid="{00000000-0005-0000-0000-00004F3E0000}"/>
    <cellStyle name="Percent 5 3 5" xfId="16635" xr:uid="{00000000-0005-0000-0000-0000503E0000}"/>
    <cellStyle name="Percent 5 30" xfId="10569" xr:uid="{00000000-0005-0000-0000-0000513E0000}"/>
    <cellStyle name="Percent 5 30 2" xfId="10570" xr:uid="{00000000-0005-0000-0000-0000523E0000}"/>
    <cellStyle name="Percent 5 31" xfId="10571" xr:uid="{00000000-0005-0000-0000-0000533E0000}"/>
    <cellStyle name="Percent 5 31 2" xfId="10572" xr:uid="{00000000-0005-0000-0000-0000543E0000}"/>
    <cellStyle name="Percent 5 32" xfId="10573" xr:uid="{00000000-0005-0000-0000-0000553E0000}"/>
    <cellStyle name="Percent 5 32 2" xfId="10574" xr:uid="{00000000-0005-0000-0000-0000563E0000}"/>
    <cellStyle name="Percent 5 33" xfId="10575" xr:uid="{00000000-0005-0000-0000-0000573E0000}"/>
    <cellStyle name="Percent 5 33 2" xfId="10576" xr:uid="{00000000-0005-0000-0000-0000583E0000}"/>
    <cellStyle name="Percent 5 34" xfId="10577" xr:uid="{00000000-0005-0000-0000-0000593E0000}"/>
    <cellStyle name="Percent 5 34 2" xfId="10578" xr:uid="{00000000-0005-0000-0000-00005A3E0000}"/>
    <cellStyle name="Percent 5 35" xfId="10579" xr:uid="{00000000-0005-0000-0000-00005B3E0000}"/>
    <cellStyle name="Percent 5 35 2" xfId="10580" xr:uid="{00000000-0005-0000-0000-00005C3E0000}"/>
    <cellStyle name="Percent 5 36" xfId="10581" xr:uid="{00000000-0005-0000-0000-00005D3E0000}"/>
    <cellStyle name="Percent 5 36 2" xfId="10582" xr:uid="{00000000-0005-0000-0000-00005E3E0000}"/>
    <cellStyle name="Percent 5 37" xfId="10583" xr:uid="{00000000-0005-0000-0000-00005F3E0000}"/>
    <cellStyle name="Percent 5 37 2" xfId="10584" xr:uid="{00000000-0005-0000-0000-0000603E0000}"/>
    <cellStyle name="Percent 5 38" xfId="10585" xr:uid="{00000000-0005-0000-0000-0000613E0000}"/>
    <cellStyle name="Percent 5 38 2" xfId="10586" xr:uid="{00000000-0005-0000-0000-0000623E0000}"/>
    <cellStyle name="Percent 5 39" xfId="10587" xr:uid="{00000000-0005-0000-0000-0000633E0000}"/>
    <cellStyle name="Percent 5 39 2" xfId="10588" xr:uid="{00000000-0005-0000-0000-0000643E0000}"/>
    <cellStyle name="Percent 5 4" xfId="10589" xr:uid="{00000000-0005-0000-0000-0000653E0000}"/>
    <cellStyle name="Percent 5 4 2" xfId="10590" xr:uid="{00000000-0005-0000-0000-0000663E0000}"/>
    <cellStyle name="Percent 5 4 2 2" xfId="10591" xr:uid="{00000000-0005-0000-0000-0000673E0000}"/>
    <cellStyle name="Percent 5 4 3" xfId="10592" xr:uid="{00000000-0005-0000-0000-0000683E0000}"/>
    <cellStyle name="Percent 5 4 4" xfId="16636" xr:uid="{00000000-0005-0000-0000-0000693E0000}"/>
    <cellStyle name="Percent 5 40" xfId="10593" xr:uid="{00000000-0005-0000-0000-00006A3E0000}"/>
    <cellStyle name="Percent 5 40 2" xfId="10594" xr:uid="{00000000-0005-0000-0000-00006B3E0000}"/>
    <cellStyle name="Percent 5 41" xfId="10595" xr:uid="{00000000-0005-0000-0000-00006C3E0000}"/>
    <cellStyle name="Percent 5 41 2" xfId="10596" xr:uid="{00000000-0005-0000-0000-00006D3E0000}"/>
    <cellStyle name="Percent 5 42" xfId="10597" xr:uid="{00000000-0005-0000-0000-00006E3E0000}"/>
    <cellStyle name="Percent 5 42 2" xfId="10598" xr:uid="{00000000-0005-0000-0000-00006F3E0000}"/>
    <cellStyle name="Percent 5 43" xfId="10599" xr:uid="{00000000-0005-0000-0000-0000703E0000}"/>
    <cellStyle name="Percent 5 43 2" xfId="10600" xr:uid="{00000000-0005-0000-0000-0000713E0000}"/>
    <cellStyle name="Percent 5 44" xfId="10601" xr:uid="{00000000-0005-0000-0000-0000723E0000}"/>
    <cellStyle name="Percent 5 44 2" xfId="10602" xr:uid="{00000000-0005-0000-0000-0000733E0000}"/>
    <cellStyle name="Percent 5 45" xfId="10603" xr:uid="{00000000-0005-0000-0000-0000743E0000}"/>
    <cellStyle name="Percent 5 45 2" xfId="10604" xr:uid="{00000000-0005-0000-0000-0000753E0000}"/>
    <cellStyle name="Percent 5 46" xfId="10605" xr:uid="{00000000-0005-0000-0000-0000763E0000}"/>
    <cellStyle name="Percent 5 46 2" xfId="10606" xr:uid="{00000000-0005-0000-0000-0000773E0000}"/>
    <cellStyle name="Percent 5 47" xfId="10607" xr:uid="{00000000-0005-0000-0000-0000783E0000}"/>
    <cellStyle name="Percent 5 47 2" xfId="10608" xr:uid="{00000000-0005-0000-0000-0000793E0000}"/>
    <cellStyle name="Percent 5 48" xfId="10609" xr:uid="{00000000-0005-0000-0000-00007A3E0000}"/>
    <cellStyle name="Percent 5 48 2" xfId="10610" xr:uid="{00000000-0005-0000-0000-00007B3E0000}"/>
    <cellStyle name="Percent 5 49" xfId="10611" xr:uid="{00000000-0005-0000-0000-00007C3E0000}"/>
    <cellStyle name="Percent 5 49 2" xfId="10612" xr:uid="{00000000-0005-0000-0000-00007D3E0000}"/>
    <cellStyle name="Percent 5 5" xfId="10613" xr:uid="{00000000-0005-0000-0000-00007E3E0000}"/>
    <cellStyle name="Percent 5 5 2" xfId="10614" xr:uid="{00000000-0005-0000-0000-00007F3E0000}"/>
    <cellStyle name="Percent 5 5 3" xfId="16637" xr:uid="{00000000-0005-0000-0000-0000803E0000}"/>
    <cellStyle name="Percent 5 50" xfId="10615" xr:uid="{00000000-0005-0000-0000-0000813E0000}"/>
    <cellStyle name="Percent 5 50 2" xfId="10616" xr:uid="{00000000-0005-0000-0000-0000823E0000}"/>
    <cellStyle name="Percent 5 51" xfId="10617" xr:uid="{00000000-0005-0000-0000-0000833E0000}"/>
    <cellStyle name="Percent 5 51 2" xfId="10618" xr:uid="{00000000-0005-0000-0000-0000843E0000}"/>
    <cellStyle name="Percent 5 52" xfId="10619" xr:uid="{00000000-0005-0000-0000-0000853E0000}"/>
    <cellStyle name="Percent 5 52 2" xfId="10620" xr:uid="{00000000-0005-0000-0000-0000863E0000}"/>
    <cellStyle name="Percent 5 53" xfId="10621" xr:uid="{00000000-0005-0000-0000-0000873E0000}"/>
    <cellStyle name="Percent 5 53 2" xfId="10622" xr:uid="{00000000-0005-0000-0000-0000883E0000}"/>
    <cellStyle name="Percent 5 54" xfId="10623" xr:uid="{00000000-0005-0000-0000-0000893E0000}"/>
    <cellStyle name="Percent 5 54 2" xfId="10624" xr:uid="{00000000-0005-0000-0000-00008A3E0000}"/>
    <cellStyle name="Percent 5 55" xfId="10625" xr:uid="{00000000-0005-0000-0000-00008B3E0000}"/>
    <cellStyle name="Percent 5 55 2" xfId="10626" xr:uid="{00000000-0005-0000-0000-00008C3E0000}"/>
    <cellStyle name="Percent 5 56" xfId="10627" xr:uid="{00000000-0005-0000-0000-00008D3E0000}"/>
    <cellStyle name="Percent 5 56 2" xfId="10628" xr:uid="{00000000-0005-0000-0000-00008E3E0000}"/>
    <cellStyle name="Percent 5 57" xfId="10629" xr:uid="{00000000-0005-0000-0000-00008F3E0000}"/>
    <cellStyle name="Percent 5 57 2" xfId="10630" xr:uid="{00000000-0005-0000-0000-0000903E0000}"/>
    <cellStyle name="Percent 5 58" xfId="10631" xr:uid="{00000000-0005-0000-0000-0000913E0000}"/>
    <cellStyle name="Percent 5 58 2" xfId="10632" xr:uid="{00000000-0005-0000-0000-0000923E0000}"/>
    <cellStyle name="Percent 5 59" xfId="10633" xr:uid="{00000000-0005-0000-0000-0000933E0000}"/>
    <cellStyle name="Percent 5 59 2" xfId="10634" xr:uid="{00000000-0005-0000-0000-0000943E0000}"/>
    <cellStyle name="Percent 5 6" xfId="10635" xr:uid="{00000000-0005-0000-0000-0000953E0000}"/>
    <cellStyle name="Percent 5 6 2" xfId="10636" xr:uid="{00000000-0005-0000-0000-0000963E0000}"/>
    <cellStyle name="Percent 5 60" xfId="10637" xr:uid="{00000000-0005-0000-0000-0000973E0000}"/>
    <cellStyle name="Percent 5 60 2" xfId="10638" xr:uid="{00000000-0005-0000-0000-0000983E0000}"/>
    <cellStyle name="Percent 5 61" xfId="10639" xr:uid="{00000000-0005-0000-0000-0000993E0000}"/>
    <cellStyle name="Percent 5 61 2" xfId="10640" xr:uid="{00000000-0005-0000-0000-00009A3E0000}"/>
    <cellStyle name="Percent 5 62" xfId="10641" xr:uid="{00000000-0005-0000-0000-00009B3E0000}"/>
    <cellStyle name="Percent 5 62 2" xfId="10642" xr:uid="{00000000-0005-0000-0000-00009C3E0000}"/>
    <cellStyle name="Percent 5 63" xfId="10643" xr:uid="{00000000-0005-0000-0000-00009D3E0000}"/>
    <cellStyle name="Percent 5 63 2" xfId="10644" xr:uid="{00000000-0005-0000-0000-00009E3E0000}"/>
    <cellStyle name="Percent 5 64" xfId="10645" xr:uid="{00000000-0005-0000-0000-00009F3E0000}"/>
    <cellStyle name="Percent 5 64 2" xfId="10646" xr:uid="{00000000-0005-0000-0000-0000A03E0000}"/>
    <cellStyle name="Percent 5 64 2 2" xfId="16638" xr:uid="{00000000-0005-0000-0000-0000A13E0000}"/>
    <cellStyle name="Percent 5 64 3" xfId="16639" xr:uid="{00000000-0005-0000-0000-0000A23E0000}"/>
    <cellStyle name="Percent 5 65" xfId="10647" xr:uid="{00000000-0005-0000-0000-0000A33E0000}"/>
    <cellStyle name="Percent 5 65 2" xfId="10648" xr:uid="{00000000-0005-0000-0000-0000A43E0000}"/>
    <cellStyle name="Percent 5 65 2 2" xfId="16640" xr:uid="{00000000-0005-0000-0000-0000A53E0000}"/>
    <cellStyle name="Percent 5 65 3" xfId="16641" xr:uid="{00000000-0005-0000-0000-0000A63E0000}"/>
    <cellStyle name="Percent 5 66" xfId="16642" xr:uid="{00000000-0005-0000-0000-0000A73E0000}"/>
    <cellStyle name="Percent 5 7" xfId="10649" xr:uid="{00000000-0005-0000-0000-0000A83E0000}"/>
    <cellStyle name="Percent 5 7 2" xfId="10650" xr:uid="{00000000-0005-0000-0000-0000A93E0000}"/>
    <cellStyle name="Percent 5 8" xfId="10651" xr:uid="{00000000-0005-0000-0000-0000AA3E0000}"/>
    <cellStyle name="Percent 5 8 2" xfId="10652" xr:uid="{00000000-0005-0000-0000-0000AB3E0000}"/>
    <cellStyle name="Percent 5 9" xfId="10653" xr:uid="{00000000-0005-0000-0000-0000AC3E0000}"/>
    <cellStyle name="Percent 5 9 2" xfId="10654" xr:uid="{00000000-0005-0000-0000-0000AD3E0000}"/>
    <cellStyle name="Percent 5 9 2 2" xfId="10655" xr:uid="{00000000-0005-0000-0000-0000AE3E0000}"/>
    <cellStyle name="Percent 5 9 3" xfId="10656" xr:uid="{00000000-0005-0000-0000-0000AF3E0000}"/>
    <cellStyle name="Percent 50" xfId="10657" xr:uid="{00000000-0005-0000-0000-0000B03E0000}"/>
    <cellStyle name="Percent 50 2" xfId="10658" xr:uid="{00000000-0005-0000-0000-0000B13E0000}"/>
    <cellStyle name="Percent 51" xfId="10659" xr:uid="{00000000-0005-0000-0000-0000B23E0000}"/>
    <cellStyle name="Percent 51 2" xfId="10660" xr:uid="{00000000-0005-0000-0000-0000B33E0000}"/>
    <cellStyle name="Percent 52" xfId="10661" xr:uid="{00000000-0005-0000-0000-0000B43E0000}"/>
    <cellStyle name="Percent 52 2" xfId="10662" xr:uid="{00000000-0005-0000-0000-0000B53E0000}"/>
    <cellStyle name="Percent 53" xfId="10663" xr:uid="{00000000-0005-0000-0000-0000B63E0000}"/>
    <cellStyle name="Percent 53 2" xfId="10664" xr:uid="{00000000-0005-0000-0000-0000B73E0000}"/>
    <cellStyle name="Percent 54" xfId="10665" xr:uid="{00000000-0005-0000-0000-0000B83E0000}"/>
    <cellStyle name="Percent 54 2" xfId="10666" xr:uid="{00000000-0005-0000-0000-0000B93E0000}"/>
    <cellStyle name="Percent 55" xfId="10667" xr:uid="{00000000-0005-0000-0000-0000BA3E0000}"/>
    <cellStyle name="Percent 55 2" xfId="10668" xr:uid="{00000000-0005-0000-0000-0000BB3E0000}"/>
    <cellStyle name="Percent 56" xfId="10669" xr:uid="{00000000-0005-0000-0000-0000BC3E0000}"/>
    <cellStyle name="Percent 56 2" xfId="10670" xr:uid="{00000000-0005-0000-0000-0000BD3E0000}"/>
    <cellStyle name="Percent 57" xfId="10671" xr:uid="{00000000-0005-0000-0000-0000BE3E0000}"/>
    <cellStyle name="Percent 57 2" xfId="10672" xr:uid="{00000000-0005-0000-0000-0000BF3E0000}"/>
    <cellStyle name="Percent 58" xfId="10673" xr:uid="{00000000-0005-0000-0000-0000C03E0000}"/>
    <cellStyle name="Percent 58 2" xfId="10674" xr:uid="{00000000-0005-0000-0000-0000C13E0000}"/>
    <cellStyle name="Percent 59" xfId="10675" xr:uid="{00000000-0005-0000-0000-0000C23E0000}"/>
    <cellStyle name="Percent 59 2" xfId="10676" xr:uid="{00000000-0005-0000-0000-0000C33E0000}"/>
    <cellStyle name="Percent 6" xfId="69" xr:uid="{00000000-0005-0000-0000-0000C43E0000}"/>
    <cellStyle name="Percent 6 2" xfId="10677" xr:uid="{00000000-0005-0000-0000-0000C53E0000}"/>
    <cellStyle name="Percent 6 2 2" xfId="10678" xr:uid="{00000000-0005-0000-0000-0000C63E0000}"/>
    <cellStyle name="Percent 6 3" xfId="10679" xr:uid="{00000000-0005-0000-0000-0000C73E0000}"/>
    <cellStyle name="Percent 60" xfId="10680" xr:uid="{00000000-0005-0000-0000-0000C83E0000}"/>
    <cellStyle name="Percent 60 2" xfId="10681" xr:uid="{00000000-0005-0000-0000-0000C93E0000}"/>
    <cellStyle name="Percent 61" xfId="10682" xr:uid="{00000000-0005-0000-0000-0000CA3E0000}"/>
    <cellStyle name="Percent 61 2" xfId="10683" xr:uid="{00000000-0005-0000-0000-0000CB3E0000}"/>
    <cellStyle name="Percent 62" xfId="10684" xr:uid="{00000000-0005-0000-0000-0000CC3E0000}"/>
    <cellStyle name="Percent 62 2" xfId="10685" xr:uid="{00000000-0005-0000-0000-0000CD3E0000}"/>
    <cellStyle name="Percent 63" xfId="10686" xr:uid="{00000000-0005-0000-0000-0000CE3E0000}"/>
    <cellStyle name="Percent 63 2" xfId="10687" xr:uid="{00000000-0005-0000-0000-0000CF3E0000}"/>
    <cellStyle name="Percent 64" xfId="10688" xr:uid="{00000000-0005-0000-0000-0000D03E0000}"/>
    <cellStyle name="Percent 64 2" xfId="10689" xr:uid="{00000000-0005-0000-0000-0000D13E0000}"/>
    <cellStyle name="Percent 64 2 2" xfId="10690" xr:uid="{00000000-0005-0000-0000-0000D23E0000}"/>
    <cellStyle name="Percent 64 2 3" xfId="16643" xr:uid="{00000000-0005-0000-0000-0000D33E0000}"/>
    <cellStyle name="Percent 64 3" xfId="10691" xr:uid="{00000000-0005-0000-0000-0000D43E0000}"/>
    <cellStyle name="Percent 64 4" xfId="16644" xr:uid="{00000000-0005-0000-0000-0000D53E0000}"/>
    <cellStyle name="Percent 65" xfId="10692" xr:uid="{00000000-0005-0000-0000-0000D63E0000}"/>
    <cellStyle name="Percent 65 2" xfId="10693" xr:uid="{00000000-0005-0000-0000-0000D73E0000}"/>
    <cellStyle name="Percent 65 2 2" xfId="10694" xr:uid="{00000000-0005-0000-0000-0000D83E0000}"/>
    <cellStyle name="Percent 65 3" xfId="10695" xr:uid="{00000000-0005-0000-0000-0000D93E0000}"/>
    <cellStyle name="Percent 65 3 2" xfId="10696" xr:uid="{00000000-0005-0000-0000-0000DA3E0000}"/>
    <cellStyle name="Percent 65 4" xfId="10697" xr:uid="{00000000-0005-0000-0000-0000DB3E0000}"/>
    <cellStyle name="Percent 66" xfId="10698" xr:uid="{00000000-0005-0000-0000-0000DC3E0000}"/>
    <cellStyle name="Percent 66 2" xfId="10699" xr:uid="{00000000-0005-0000-0000-0000DD3E0000}"/>
    <cellStyle name="Percent 66 3" xfId="16645" xr:uid="{00000000-0005-0000-0000-0000DE3E0000}"/>
    <cellStyle name="Percent 67" xfId="10700" xr:uid="{00000000-0005-0000-0000-0000DF3E0000}"/>
    <cellStyle name="Percent 67 2" xfId="10701" xr:uid="{00000000-0005-0000-0000-0000E03E0000}"/>
    <cellStyle name="Percent 67 3" xfId="16646" xr:uid="{00000000-0005-0000-0000-0000E13E0000}"/>
    <cellStyle name="Percent 68" xfId="10702" xr:uid="{00000000-0005-0000-0000-0000E23E0000}"/>
    <cellStyle name="Percent 68 2" xfId="10703" xr:uid="{00000000-0005-0000-0000-0000E33E0000}"/>
    <cellStyle name="Percent 68 3" xfId="10704" xr:uid="{00000000-0005-0000-0000-0000E43E0000}"/>
    <cellStyle name="Percent 68 3 2" xfId="16647" xr:uid="{00000000-0005-0000-0000-0000E53E0000}"/>
    <cellStyle name="Percent 68 4" xfId="16648" xr:uid="{00000000-0005-0000-0000-0000E63E0000}"/>
    <cellStyle name="Percent 68 4 2" xfId="16649" xr:uid="{00000000-0005-0000-0000-0000E73E0000}"/>
    <cellStyle name="Percent 69" xfId="10705" xr:uid="{00000000-0005-0000-0000-0000E83E0000}"/>
    <cellStyle name="Percent 69 2" xfId="10706" xr:uid="{00000000-0005-0000-0000-0000E93E0000}"/>
    <cellStyle name="Percent 7" xfId="70" xr:uid="{00000000-0005-0000-0000-0000EA3E0000}"/>
    <cellStyle name="Percent 7 10" xfId="10707" xr:uid="{00000000-0005-0000-0000-0000EB3E0000}"/>
    <cellStyle name="Percent 7 10 2" xfId="10708" xr:uid="{00000000-0005-0000-0000-0000EC3E0000}"/>
    <cellStyle name="Percent 7 11" xfId="10709" xr:uid="{00000000-0005-0000-0000-0000ED3E0000}"/>
    <cellStyle name="Percent 7 11 2" xfId="10710" xr:uid="{00000000-0005-0000-0000-0000EE3E0000}"/>
    <cellStyle name="Percent 7 12" xfId="10711" xr:uid="{00000000-0005-0000-0000-0000EF3E0000}"/>
    <cellStyle name="Percent 7 12 2" xfId="10712" xr:uid="{00000000-0005-0000-0000-0000F03E0000}"/>
    <cellStyle name="Percent 7 13" xfId="10713" xr:uid="{00000000-0005-0000-0000-0000F13E0000}"/>
    <cellStyle name="Percent 7 13 2" xfId="10714" xr:uid="{00000000-0005-0000-0000-0000F23E0000}"/>
    <cellStyle name="Percent 7 14" xfId="10715" xr:uid="{00000000-0005-0000-0000-0000F33E0000}"/>
    <cellStyle name="Percent 7 14 2" xfId="10716" xr:uid="{00000000-0005-0000-0000-0000F43E0000}"/>
    <cellStyle name="Percent 7 15" xfId="10717" xr:uid="{00000000-0005-0000-0000-0000F53E0000}"/>
    <cellStyle name="Percent 7 16" xfId="16650" xr:uid="{00000000-0005-0000-0000-0000F63E0000}"/>
    <cellStyle name="Percent 7 2" xfId="10718" xr:uid="{00000000-0005-0000-0000-0000F73E0000}"/>
    <cellStyle name="Percent 7 2 10" xfId="10719" xr:uid="{00000000-0005-0000-0000-0000F83E0000}"/>
    <cellStyle name="Percent 7 2 10 2" xfId="10720" xr:uid="{00000000-0005-0000-0000-0000F93E0000}"/>
    <cellStyle name="Percent 7 2 10 2 2" xfId="10721" xr:uid="{00000000-0005-0000-0000-0000FA3E0000}"/>
    <cellStyle name="Percent 7 2 10 2 3" xfId="16651" xr:uid="{00000000-0005-0000-0000-0000FB3E0000}"/>
    <cellStyle name="Percent 7 2 10 3" xfId="10722" xr:uid="{00000000-0005-0000-0000-0000FC3E0000}"/>
    <cellStyle name="Percent 7 2 10 4" xfId="16652" xr:uid="{00000000-0005-0000-0000-0000FD3E0000}"/>
    <cellStyle name="Percent 7 2 11" xfId="10723" xr:uid="{00000000-0005-0000-0000-0000FE3E0000}"/>
    <cellStyle name="Percent 7 2 11 2" xfId="10724" xr:uid="{00000000-0005-0000-0000-0000FF3E0000}"/>
    <cellStyle name="Percent 7 2 11 2 2" xfId="10725" xr:uid="{00000000-0005-0000-0000-0000003F0000}"/>
    <cellStyle name="Percent 7 2 11 2 3" xfId="16653" xr:uid="{00000000-0005-0000-0000-0000013F0000}"/>
    <cellStyle name="Percent 7 2 11 3" xfId="10726" xr:uid="{00000000-0005-0000-0000-0000023F0000}"/>
    <cellStyle name="Percent 7 2 11 4" xfId="16654" xr:uid="{00000000-0005-0000-0000-0000033F0000}"/>
    <cellStyle name="Percent 7 2 12" xfId="10727" xr:uid="{00000000-0005-0000-0000-0000043F0000}"/>
    <cellStyle name="Percent 7 2 12 2" xfId="10728" xr:uid="{00000000-0005-0000-0000-0000053F0000}"/>
    <cellStyle name="Percent 7 2 12 3" xfId="16655" xr:uid="{00000000-0005-0000-0000-0000063F0000}"/>
    <cellStyle name="Percent 7 2 13" xfId="10729" xr:uid="{00000000-0005-0000-0000-0000073F0000}"/>
    <cellStyle name="Percent 7 2 13 2" xfId="10730" xr:uid="{00000000-0005-0000-0000-0000083F0000}"/>
    <cellStyle name="Percent 7 2 13 3" xfId="16656" xr:uid="{00000000-0005-0000-0000-0000093F0000}"/>
    <cellStyle name="Percent 7 2 14" xfId="10731" xr:uid="{00000000-0005-0000-0000-00000A3F0000}"/>
    <cellStyle name="Percent 7 2 14 2" xfId="10732" xr:uid="{00000000-0005-0000-0000-00000B3F0000}"/>
    <cellStyle name="Percent 7 2 15" xfId="10733" xr:uid="{00000000-0005-0000-0000-00000C3F0000}"/>
    <cellStyle name="Percent 7 2 16" xfId="16657" xr:uid="{00000000-0005-0000-0000-00000D3F0000}"/>
    <cellStyle name="Percent 7 2 2" xfId="10734" xr:uid="{00000000-0005-0000-0000-00000E3F0000}"/>
    <cellStyle name="Percent 7 2 2 2" xfId="10735" xr:uid="{00000000-0005-0000-0000-00000F3F0000}"/>
    <cellStyle name="Percent 7 2 2 2 2" xfId="10736" xr:uid="{00000000-0005-0000-0000-0000103F0000}"/>
    <cellStyle name="Percent 7 2 2 2 3" xfId="16658" xr:uid="{00000000-0005-0000-0000-0000113F0000}"/>
    <cellStyle name="Percent 7 2 2 3" xfId="10737" xr:uid="{00000000-0005-0000-0000-0000123F0000}"/>
    <cellStyle name="Percent 7 2 2 3 2" xfId="10738" xr:uid="{00000000-0005-0000-0000-0000133F0000}"/>
    <cellStyle name="Percent 7 2 2 4" xfId="10739" xr:uid="{00000000-0005-0000-0000-0000143F0000}"/>
    <cellStyle name="Percent 7 2 2 5" xfId="16659" xr:uid="{00000000-0005-0000-0000-0000153F0000}"/>
    <cellStyle name="Percent 7 2 3" xfId="10740" xr:uid="{00000000-0005-0000-0000-0000163F0000}"/>
    <cellStyle name="Percent 7 2 3 2" xfId="10741" xr:uid="{00000000-0005-0000-0000-0000173F0000}"/>
    <cellStyle name="Percent 7 2 3 2 2" xfId="10742" xr:uid="{00000000-0005-0000-0000-0000183F0000}"/>
    <cellStyle name="Percent 7 2 3 2 3" xfId="16660" xr:uid="{00000000-0005-0000-0000-0000193F0000}"/>
    <cellStyle name="Percent 7 2 3 3" xfId="10743" xr:uid="{00000000-0005-0000-0000-00001A3F0000}"/>
    <cellStyle name="Percent 7 2 3 4" xfId="16661" xr:uid="{00000000-0005-0000-0000-00001B3F0000}"/>
    <cellStyle name="Percent 7 2 4" xfId="10744" xr:uid="{00000000-0005-0000-0000-00001C3F0000}"/>
    <cellStyle name="Percent 7 2 4 2" xfId="10745" xr:uid="{00000000-0005-0000-0000-00001D3F0000}"/>
    <cellStyle name="Percent 7 2 4 2 2" xfId="10746" xr:uid="{00000000-0005-0000-0000-00001E3F0000}"/>
    <cellStyle name="Percent 7 2 4 2 3" xfId="16662" xr:uid="{00000000-0005-0000-0000-00001F3F0000}"/>
    <cellStyle name="Percent 7 2 4 3" xfId="10747" xr:uid="{00000000-0005-0000-0000-0000203F0000}"/>
    <cellStyle name="Percent 7 2 4 4" xfId="16663" xr:uid="{00000000-0005-0000-0000-0000213F0000}"/>
    <cellStyle name="Percent 7 2 5" xfId="10748" xr:uid="{00000000-0005-0000-0000-0000223F0000}"/>
    <cellStyle name="Percent 7 2 5 2" xfId="10749" xr:uid="{00000000-0005-0000-0000-0000233F0000}"/>
    <cellStyle name="Percent 7 2 5 2 2" xfId="10750" xr:uid="{00000000-0005-0000-0000-0000243F0000}"/>
    <cellStyle name="Percent 7 2 5 2 3" xfId="16664" xr:uid="{00000000-0005-0000-0000-0000253F0000}"/>
    <cellStyle name="Percent 7 2 5 3" xfId="10751" xr:uid="{00000000-0005-0000-0000-0000263F0000}"/>
    <cellStyle name="Percent 7 2 5 4" xfId="16665" xr:uid="{00000000-0005-0000-0000-0000273F0000}"/>
    <cellStyle name="Percent 7 2 6" xfId="10752" xr:uid="{00000000-0005-0000-0000-0000283F0000}"/>
    <cellStyle name="Percent 7 2 6 2" xfId="10753" xr:uid="{00000000-0005-0000-0000-0000293F0000}"/>
    <cellStyle name="Percent 7 2 6 2 2" xfId="10754" xr:uid="{00000000-0005-0000-0000-00002A3F0000}"/>
    <cellStyle name="Percent 7 2 6 2 3" xfId="16666" xr:uid="{00000000-0005-0000-0000-00002B3F0000}"/>
    <cellStyle name="Percent 7 2 6 3" xfId="10755" xr:uid="{00000000-0005-0000-0000-00002C3F0000}"/>
    <cellStyle name="Percent 7 2 6 4" xfId="16667" xr:uid="{00000000-0005-0000-0000-00002D3F0000}"/>
    <cellStyle name="Percent 7 2 7" xfId="10756" xr:uid="{00000000-0005-0000-0000-00002E3F0000}"/>
    <cellStyle name="Percent 7 2 7 2" xfId="10757" xr:uid="{00000000-0005-0000-0000-00002F3F0000}"/>
    <cellStyle name="Percent 7 2 7 2 2" xfId="10758" xr:uid="{00000000-0005-0000-0000-0000303F0000}"/>
    <cellStyle name="Percent 7 2 7 2 3" xfId="16668" xr:uid="{00000000-0005-0000-0000-0000313F0000}"/>
    <cellStyle name="Percent 7 2 7 3" xfId="10759" xr:uid="{00000000-0005-0000-0000-0000323F0000}"/>
    <cellStyle name="Percent 7 2 7 4" xfId="16669" xr:uid="{00000000-0005-0000-0000-0000333F0000}"/>
    <cellStyle name="Percent 7 2 8" xfId="10760" xr:uid="{00000000-0005-0000-0000-0000343F0000}"/>
    <cellStyle name="Percent 7 2 8 2" xfId="10761" xr:uid="{00000000-0005-0000-0000-0000353F0000}"/>
    <cellStyle name="Percent 7 2 8 2 2" xfId="10762" xr:uid="{00000000-0005-0000-0000-0000363F0000}"/>
    <cellStyle name="Percent 7 2 8 2 3" xfId="16670" xr:uid="{00000000-0005-0000-0000-0000373F0000}"/>
    <cellStyle name="Percent 7 2 8 3" xfId="10763" xr:uid="{00000000-0005-0000-0000-0000383F0000}"/>
    <cellStyle name="Percent 7 2 8 4" xfId="16671" xr:uid="{00000000-0005-0000-0000-0000393F0000}"/>
    <cellStyle name="Percent 7 2 9" xfId="10764" xr:uid="{00000000-0005-0000-0000-00003A3F0000}"/>
    <cellStyle name="Percent 7 2 9 2" xfId="10765" xr:uid="{00000000-0005-0000-0000-00003B3F0000}"/>
    <cellStyle name="Percent 7 2 9 2 2" xfId="10766" xr:uid="{00000000-0005-0000-0000-00003C3F0000}"/>
    <cellStyle name="Percent 7 2 9 2 3" xfId="16672" xr:uid="{00000000-0005-0000-0000-00003D3F0000}"/>
    <cellStyle name="Percent 7 2 9 3" xfId="10767" xr:uid="{00000000-0005-0000-0000-00003E3F0000}"/>
    <cellStyle name="Percent 7 2 9 4" xfId="16673" xr:uid="{00000000-0005-0000-0000-00003F3F0000}"/>
    <cellStyle name="Percent 7 3" xfId="10768" xr:uid="{00000000-0005-0000-0000-0000403F0000}"/>
    <cellStyle name="Percent 7 3 2" xfId="10769" xr:uid="{00000000-0005-0000-0000-0000413F0000}"/>
    <cellStyle name="Percent 7 4" xfId="10770" xr:uid="{00000000-0005-0000-0000-0000423F0000}"/>
    <cellStyle name="Percent 7 4 2" xfId="10771" xr:uid="{00000000-0005-0000-0000-0000433F0000}"/>
    <cellStyle name="Percent 7 5" xfId="10772" xr:uid="{00000000-0005-0000-0000-0000443F0000}"/>
    <cellStyle name="Percent 7 5 2" xfId="10773" xr:uid="{00000000-0005-0000-0000-0000453F0000}"/>
    <cellStyle name="Percent 7 6" xfId="10774" xr:uid="{00000000-0005-0000-0000-0000463F0000}"/>
    <cellStyle name="Percent 7 6 2" xfId="10775" xr:uid="{00000000-0005-0000-0000-0000473F0000}"/>
    <cellStyle name="Percent 7 7" xfId="10776" xr:uid="{00000000-0005-0000-0000-0000483F0000}"/>
    <cellStyle name="Percent 7 7 2" xfId="10777" xr:uid="{00000000-0005-0000-0000-0000493F0000}"/>
    <cellStyle name="Percent 7 8" xfId="10778" xr:uid="{00000000-0005-0000-0000-00004A3F0000}"/>
    <cellStyle name="Percent 7 8 2" xfId="10779" xr:uid="{00000000-0005-0000-0000-00004B3F0000}"/>
    <cellStyle name="Percent 7 9" xfId="10780" xr:uid="{00000000-0005-0000-0000-00004C3F0000}"/>
    <cellStyle name="Percent 7 9 2" xfId="10781" xr:uid="{00000000-0005-0000-0000-00004D3F0000}"/>
    <cellStyle name="Percent 70" xfId="10782" xr:uid="{00000000-0005-0000-0000-00004E3F0000}"/>
    <cellStyle name="Percent 70 2" xfId="10783" xr:uid="{00000000-0005-0000-0000-00004F3F0000}"/>
    <cellStyle name="Percent 71" xfId="10784" xr:uid="{00000000-0005-0000-0000-0000503F0000}"/>
    <cellStyle name="Percent 71 2" xfId="10785" xr:uid="{00000000-0005-0000-0000-0000513F0000}"/>
    <cellStyle name="Percent 71 3" xfId="10786" xr:uid="{00000000-0005-0000-0000-0000523F0000}"/>
    <cellStyle name="Percent 72" xfId="10787" xr:uid="{00000000-0005-0000-0000-0000533F0000}"/>
    <cellStyle name="Percent 72 2" xfId="10788" xr:uid="{00000000-0005-0000-0000-0000543F0000}"/>
    <cellStyle name="Percent 73" xfId="10789" xr:uid="{00000000-0005-0000-0000-0000553F0000}"/>
    <cellStyle name="Percent 73 2" xfId="10790" xr:uid="{00000000-0005-0000-0000-0000563F0000}"/>
    <cellStyle name="Percent 73 2 2" xfId="10791" xr:uid="{00000000-0005-0000-0000-0000573F0000}"/>
    <cellStyle name="Percent 73 2 3" xfId="16674" xr:uid="{00000000-0005-0000-0000-0000583F0000}"/>
    <cellStyle name="Percent 73 2 3 2" xfId="16675" xr:uid="{00000000-0005-0000-0000-0000593F0000}"/>
    <cellStyle name="Percent 73 2 3 3" xfId="16676" xr:uid="{00000000-0005-0000-0000-00005A3F0000}"/>
    <cellStyle name="Percent 73 3" xfId="10792" xr:uid="{00000000-0005-0000-0000-00005B3F0000}"/>
    <cellStyle name="Percent 73 3 2" xfId="10793" xr:uid="{00000000-0005-0000-0000-00005C3F0000}"/>
    <cellStyle name="Percent 73 3 3" xfId="16677" xr:uid="{00000000-0005-0000-0000-00005D3F0000}"/>
    <cellStyle name="Percent 73 4" xfId="10794" xr:uid="{00000000-0005-0000-0000-00005E3F0000}"/>
    <cellStyle name="Percent 73 4 2" xfId="10795" xr:uid="{00000000-0005-0000-0000-00005F3F0000}"/>
    <cellStyle name="Percent 73 4 3" xfId="16678" xr:uid="{00000000-0005-0000-0000-0000603F0000}"/>
    <cellStyle name="Percent 73 5" xfId="10796" xr:uid="{00000000-0005-0000-0000-0000613F0000}"/>
    <cellStyle name="Percent 73 6" xfId="16679" xr:uid="{00000000-0005-0000-0000-0000623F0000}"/>
    <cellStyle name="Percent 74" xfId="10797" xr:uid="{00000000-0005-0000-0000-0000633F0000}"/>
    <cellStyle name="Percent 75" xfId="16680" xr:uid="{00000000-0005-0000-0000-0000643F0000}"/>
    <cellStyle name="Percent 75 2" xfId="16681" xr:uid="{00000000-0005-0000-0000-0000653F0000}"/>
    <cellStyle name="Percent 75 3" xfId="16682" xr:uid="{00000000-0005-0000-0000-0000663F0000}"/>
    <cellStyle name="Percent 76" xfId="16683" xr:uid="{00000000-0005-0000-0000-0000673F0000}"/>
    <cellStyle name="Percent 76 2" xfId="16684" xr:uid="{00000000-0005-0000-0000-0000683F0000}"/>
    <cellStyle name="Percent 77" xfId="16685" xr:uid="{00000000-0005-0000-0000-0000693F0000}"/>
    <cellStyle name="Percent 77 2" xfId="16686" xr:uid="{00000000-0005-0000-0000-00006A3F0000}"/>
    <cellStyle name="Percent 78" xfId="16687" xr:uid="{00000000-0005-0000-0000-00006B3F0000}"/>
    <cellStyle name="Percent 79" xfId="16688" xr:uid="{00000000-0005-0000-0000-00006C3F0000}"/>
    <cellStyle name="Percent 8" xfId="71" xr:uid="{00000000-0005-0000-0000-00006D3F0000}"/>
    <cellStyle name="Percent 8 10" xfId="16689" xr:uid="{00000000-0005-0000-0000-00006E3F0000}"/>
    <cellStyle name="Percent 8 2" xfId="10798" xr:uid="{00000000-0005-0000-0000-00006F3F0000}"/>
    <cellStyle name="Percent 8 2 2" xfId="10799" xr:uid="{00000000-0005-0000-0000-0000703F0000}"/>
    <cellStyle name="Percent 8 2 2 2" xfId="10800" xr:uid="{00000000-0005-0000-0000-0000713F0000}"/>
    <cellStyle name="Percent 8 2 2 2 2" xfId="10801" xr:uid="{00000000-0005-0000-0000-0000723F0000}"/>
    <cellStyle name="Percent 8 2 2 2 2 2" xfId="10802" xr:uid="{00000000-0005-0000-0000-0000733F0000}"/>
    <cellStyle name="Percent 8 2 2 2 2 3" xfId="16690" xr:uid="{00000000-0005-0000-0000-0000743F0000}"/>
    <cellStyle name="Percent 8 2 2 2 3" xfId="10803" xr:uid="{00000000-0005-0000-0000-0000753F0000}"/>
    <cellStyle name="Percent 8 2 2 2 4" xfId="16691" xr:uid="{00000000-0005-0000-0000-0000763F0000}"/>
    <cellStyle name="Percent 8 2 2 3" xfId="10804" xr:uid="{00000000-0005-0000-0000-0000773F0000}"/>
    <cellStyle name="Percent 8 2 2 3 2" xfId="10805" xr:uid="{00000000-0005-0000-0000-0000783F0000}"/>
    <cellStyle name="Percent 8 2 2 3 2 2" xfId="10806" xr:uid="{00000000-0005-0000-0000-0000793F0000}"/>
    <cellStyle name="Percent 8 2 2 3 2 3" xfId="16692" xr:uid="{00000000-0005-0000-0000-00007A3F0000}"/>
    <cellStyle name="Percent 8 2 2 3 3" xfId="10807" xr:uid="{00000000-0005-0000-0000-00007B3F0000}"/>
    <cellStyle name="Percent 8 2 2 3 4" xfId="16693" xr:uid="{00000000-0005-0000-0000-00007C3F0000}"/>
    <cellStyle name="Percent 8 2 2 4" xfId="10808" xr:uid="{00000000-0005-0000-0000-00007D3F0000}"/>
    <cellStyle name="Percent 8 2 2 4 2" xfId="10809" xr:uid="{00000000-0005-0000-0000-00007E3F0000}"/>
    <cellStyle name="Percent 8 2 2 4 2 2" xfId="10810" xr:uid="{00000000-0005-0000-0000-00007F3F0000}"/>
    <cellStyle name="Percent 8 2 2 4 2 3" xfId="16694" xr:uid="{00000000-0005-0000-0000-0000803F0000}"/>
    <cellStyle name="Percent 8 2 2 4 3" xfId="10811" xr:uid="{00000000-0005-0000-0000-0000813F0000}"/>
    <cellStyle name="Percent 8 2 2 4 4" xfId="16695" xr:uid="{00000000-0005-0000-0000-0000823F0000}"/>
    <cellStyle name="Percent 8 2 2 5" xfId="10812" xr:uid="{00000000-0005-0000-0000-0000833F0000}"/>
    <cellStyle name="Percent 8 2 2 5 2" xfId="10813" xr:uid="{00000000-0005-0000-0000-0000843F0000}"/>
    <cellStyle name="Percent 8 2 2 5 2 2" xfId="10814" xr:uid="{00000000-0005-0000-0000-0000853F0000}"/>
    <cellStyle name="Percent 8 2 2 5 2 3" xfId="16696" xr:uid="{00000000-0005-0000-0000-0000863F0000}"/>
    <cellStyle name="Percent 8 2 2 5 3" xfId="10815" xr:uid="{00000000-0005-0000-0000-0000873F0000}"/>
    <cellStyle name="Percent 8 2 2 5 4" xfId="16697" xr:uid="{00000000-0005-0000-0000-0000883F0000}"/>
    <cellStyle name="Percent 8 2 2 6" xfId="10816" xr:uid="{00000000-0005-0000-0000-0000893F0000}"/>
    <cellStyle name="Percent 8 2 3" xfId="10817" xr:uid="{00000000-0005-0000-0000-00008A3F0000}"/>
    <cellStyle name="Percent 8 2 3 2" xfId="10818" xr:uid="{00000000-0005-0000-0000-00008B3F0000}"/>
    <cellStyle name="Percent 8 2 4" xfId="10819" xr:uid="{00000000-0005-0000-0000-00008C3F0000}"/>
    <cellStyle name="Percent 8 2 4 2" xfId="10820" xr:uid="{00000000-0005-0000-0000-00008D3F0000}"/>
    <cellStyle name="Percent 8 2 5" xfId="10821" xr:uid="{00000000-0005-0000-0000-00008E3F0000}"/>
    <cellStyle name="Percent 8 2 5 2" xfId="10822" xr:uid="{00000000-0005-0000-0000-00008F3F0000}"/>
    <cellStyle name="Percent 8 2 6" xfId="10823" xr:uid="{00000000-0005-0000-0000-0000903F0000}"/>
    <cellStyle name="Percent 8 2 6 2" xfId="10824" xr:uid="{00000000-0005-0000-0000-0000913F0000}"/>
    <cellStyle name="Percent 8 2 6 3" xfId="16698" xr:uid="{00000000-0005-0000-0000-0000923F0000}"/>
    <cellStyle name="Percent 8 2 7" xfId="10825" xr:uid="{00000000-0005-0000-0000-0000933F0000}"/>
    <cellStyle name="Percent 8 2 7 2" xfId="10826" xr:uid="{00000000-0005-0000-0000-0000943F0000}"/>
    <cellStyle name="Percent 8 2 7 3" xfId="16699" xr:uid="{00000000-0005-0000-0000-0000953F0000}"/>
    <cellStyle name="Percent 8 2 8" xfId="10827" xr:uid="{00000000-0005-0000-0000-0000963F0000}"/>
    <cellStyle name="Percent 8 2 9" xfId="16700" xr:uid="{00000000-0005-0000-0000-0000973F0000}"/>
    <cellStyle name="Percent 8 3" xfId="10828" xr:uid="{00000000-0005-0000-0000-0000983F0000}"/>
    <cellStyle name="Percent 8 3 2" xfId="10829" xr:uid="{00000000-0005-0000-0000-0000993F0000}"/>
    <cellStyle name="Percent 8 3 2 2" xfId="10830" xr:uid="{00000000-0005-0000-0000-00009A3F0000}"/>
    <cellStyle name="Percent 8 3 2 3" xfId="16701" xr:uid="{00000000-0005-0000-0000-00009B3F0000}"/>
    <cellStyle name="Percent 8 3 3" xfId="10831" xr:uid="{00000000-0005-0000-0000-00009C3F0000}"/>
    <cellStyle name="Percent 8 3 4" xfId="16702" xr:uid="{00000000-0005-0000-0000-00009D3F0000}"/>
    <cellStyle name="Percent 8 4" xfId="10832" xr:uid="{00000000-0005-0000-0000-00009E3F0000}"/>
    <cellStyle name="Percent 8 4 2" xfId="10833" xr:uid="{00000000-0005-0000-0000-00009F3F0000}"/>
    <cellStyle name="Percent 8 4 2 2" xfId="10834" xr:uid="{00000000-0005-0000-0000-0000A03F0000}"/>
    <cellStyle name="Percent 8 4 2 3" xfId="16703" xr:uid="{00000000-0005-0000-0000-0000A13F0000}"/>
    <cellStyle name="Percent 8 4 3" xfId="10835" xr:uid="{00000000-0005-0000-0000-0000A23F0000}"/>
    <cellStyle name="Percent 8 4 4" xfId="16704" xr:uid="{00000000-0005-0000-0000-0000A33F0000}"/>
    <cellStyle name="Percent 8 5" xfId="10836" xr:uid="{00000000-0005-0000-0000-0000A43F0000}"/>
    <cellStyle name="Percent 8 5 2" xfId="10837" xr:uid="{00000000-0005-0000-0000-0000A53F0000}"/>
    <cellStyle name="Percent 8 5 2 2" xfId="10838" xr:uid="{00000000-0005-0000-0000-0000A63F0000}"/>
    <cellStyle name="Percent 8 5 2 3" xfId="16705" xr:uid="{00000000-0005-0000-0000-0000A73F0000}"/>
    <cellStyle name="Percent 8 5 3" xfId="10839" xr:uid="{00000000-0005-0000-0000-0000A83F0000}"/>
    <cellStyle name="Percent 8 5 4" xfId="16706" xr:uid="{00000000-0005-0000-0000-0000A93F0000}"/>
    <cellStyle name="Percent 8 6" xfId="10840" xr:uid="{00000000-0005-0000-0000-0000AA3F0000}"/>
    <cellStyle name="Percent 8 6 2" xfId="10841" xr:uid="{00000000-0005-0000-0000-0000AB3F0000}"/>
    <cellStyle name="Percent 8 6 2 2" xfId="10842" xr:uid="{00000000-0005-0000-0000-0000AC3F0000}"/>
    <cellStyle name="Percent 8 6 2 3" xfId="16707" xr:uid="{00000000-0005-0000-0000-0000AD3F0000}"/>
    <cellStyle name="Percent 8 6 3" xfId="10843" xr:uid="{00000000-0005-0000-0000-0000AE3F0000}"/>
    <cellStyle name="Percent 8 6 4" xfId="16708" xr:uid="{00000000-0005-0000-0000-0000AF3F0000}"/>
    <cellStyle name="Percent 8 7" xfId="10844" xr:uid="{00000000-0005-0000-0000-0000B03F0000}"/>
    <cellStyle name="Percent 8 7 2" xfId="10845" xr:uid="{00000000-0005-0000-0000-0000B13F0000}"/>
    <cellStyle name="Percent 8 8" xfId="10846" xr:uid="{00000000-0005-0000-0000-0000B23F0000}"/>
    <cellStyle name="Percent 8 8 2" xfId="10847" xr:uid="{00000000-0005-0000-0000-0000B33F0000}"/>
    <cellStyle name="Percent 8 8 3" xfId="16709" xr:uid="{00000000-0005-0000-0000-0000B43F0000}"/>
    <cellStyle name="Percent 8 9" xfId="10848" xr:uid="{00000000-0005-0000-0000-0000B53F0000}"/>
    <cellStyle name="Percent 80" xfId="16935" xr:uid="{00000000-0005-0000-0000-0000B63F0000}"/>
    <cellStyle name="Percent 80 2" xfId="16936" xr:uid="{00000000-0005-0000-0000-0000B73F0000}"/>
    <cellStyle name="Percent 81" xfId="16943" xr:uid="{32235C51-8F8A-984D-B123-FDAC9B41A889}"/>
    <cellStyle name="Percent 82" xfId="16946" xr:uid="{02C626E6-B9D3-9B41-85DF-B5262469E8DD}"/>
    <cellStyle name="Percent 9" xfId="188" xr:uid="{00000000-0005-0000-0000-0000B83F0000}"/>
    <cellStyle name="Percent 9 2" xfId="10849" xr:uid="{00000000-0005-0000-0000-0000B93F0000}"/>
    <cellStyle name="Percent 9 2 2" xfId="10850" xr:uid="{00000000-0005-0000-0000-0000BA3F0000}"/>
    <cellStyle name="Percent 9 3" xfId="10851" xr:uid="{00000000-0005-0000-0000-0000BB3F0000}"/>
    <cellStyle name="Percent 9 4" xfId="16710" xr:uid="{00000000-0005-0000-0000-0000BC3F0000}"/>
    <cellStyle name="PRINTFONT" xfId="10852" xr:uid="{00000000-0005-0000-0000-0000BD3F0000}"/>
    <cellStyle name="PRINTFONT 2" xfId="10853" xr:uid="{00000000-0005-0000-0000-0000BE3F0000}"/>
    <cellStyle name="PSChar" xfId="72" xr:uid="{00000000-0005-0000-0000-0000BF3F0000}"/>
    <cellStyle name="PSChar 2" xfId="10854" xr:uid="{00000000-0005-0000-0000-0000C03F0000}"/>
    <cellStyle name="PSDate" xfId="73" xr:uid="{00000000-0005-0000-0000-0000C13F0000}"/>
    <cellStyle name="PSDate 2" xfId="10855" xr:uid="{00000000-0005-0000-0000-0000C23F0000}"/>
    <cellStyle name="PSDec" xfId="74" xr:uid="{00000000-0005-0000-0000-0000C33F0000}"/>
    <cellStyle name="PSDec 2" xfId="10856" xr:uid="{00000000-0005-0000-0000-0000C43F0000}"/>
    <cellStyle name="PSHeading" xfId="75" xr:uid="{00000000-0005-0000-0000-0000C53F0000}"/>
    <cellStyle name="PSHeading 2" xfId="10857" xr:uid="{00000000-0005-0000-0000-0000C63F0000}"/>
    <cellStyle name="PSHeading 3" xfId="16711" xr:uid="{00000000-0005-0000-0000-0000C73F0000}"/>
    <cellStyle name="PSInt" xfId="76" xr:uid="{00000000-0005-0000-0000-0000C83F0000}"/>
    <cellStyle name="PSInt 2" xfId="10858" xr:uid="{00000000-0005-0000-0000-0000C93F0000}"/>
    <cellStyle name="PSSpacer" xfId="77" xr:uid="{00000000-0005-0000-0000-0000CA3F0000}"/>
    <cellStyle name="PSSpacer 2" xfId="10859" xr:uid="{00000000-0005-0000-0000-0000CB3F0000}"/>
    <cellStyle name="Reset  - Style4" xfId="10860" xr:uid="{00000000-0005-0000-0000-0000CC3F0000}"/>
    <cellStyle name="Reset  - Style4 2" xfId="10861" xr:uid="{00000000-0005-0000-0000-0000CD3F0000}"/>
    <cellStyle name="Reset  - Style7" xfId="10862" xr:uid="{00000000-0005-0000-0000-0000CE3F0000}"/>
    <cellStyle name="Reset  - Style7 2" xfId="10863" xr:uid="{00000000-0005-0000-0000-0000CF3F0000}"/>
    <cellStyle name="SAPBEXaggData" xfId="78" xr:uid="{00000000-0005-0000-0000-0000D03F0000}"/>
    <cellStyle name="SAPBEXaggDataEmph" xfId="79" xr:uid="{00000000-0005-0000-0000-0000D13F0000}"/>
    <cellStyle name="SAPBEXaggItem" xfId="80" xr:uid="{00000000-0005-0000-0000-0000D23F0000}"/>
    <cellStyle name="SAPBEXaggItemX" xfId="81" xr:uid="{00000000-0005-0000-0000-0000D33F0000}"/>
    <cellStyle name="SAPBEXchaText" xfId="82" xr:uid="{00000000-0005-0000-0000-0000D43F0000}"/>
    <cellStyle name="SAPBEXexcBad7" xfId="83" xr:uid="{00000000-0005-0000-0000-0000D53F0000}"/>
    <cellStyle name="SAPBEXexcBad8" xfId="84" xr:uid="{00000000-0005-0000-0000-0000D63F0000}"/>
    <cellStyle name="SAPBEXexcBad9" xfId="85" xr:uid="{00000000-0005-0000-0000-0000D73F0000}"/>
    <cellStyle name="SAPBEXexcCritical4" xfId="86" xr:uid="{00000000-0005-0000-0000-0000D83F0000}"/>
    <cellStyle name="SAPBEXexcCritical5" xfId="87" xr:uid="{00000000-0005-0000-0000-0000D93F0000}"/>
    <cellStyle name="SAPBEXexcCritical6" xfId="88" xr:uid="{00000000-0005-0000-0000-0000DA3F0000}"/>
    <cellStyle name="SAPBEXexcGood1" xfId="89" xr:uid="{00000000-0005-0000-0000-0000DB3F0000}"/>
    <cellStyle name="SAPBEXexcGood2" xfId="90" xr:uid="{00000000-0005-0000-0000-0000DC3F0000}"/>
    <cellStyle name="SAPBEXexcGood3" xfId="91" xr:uid="{00000000-0005-0000-0000-0000DD3F0000}"/>
    <cellStyle name="SAPBEXfilterDrill" xfId="92" xr:uid="{00000000-0005-0000-0000-0000DE3F0000}"/>
    <cellStyle name="SAPBEXfilterItem" xfId="93" xr:uid="{00000000-0005-0000-0000-0000DF3F0000}"/>
    <cellStyle name="SAPBEXfilterText" xfId="94" xr:uid="{00000000-0005-0000-0000-0000E03F0000}"/>
    <cellStyle name="SAPBEXformats" xfId="95" xr:uid="{00000000-0005-0000-0000-0000E13F0000}"/>
    <cellStyle name="SAPBEXheaderItem" xfId="96" xr:uid="{00000000-0005-0000-0000-0000E23F0000}"/>
    <cellStyle name="SAPBEXheaderText" xfId="97" xr:uid="{00000000-0005-0000-0000-0000E33F0000}"/>
    <cellStyle name="SAPBEXHLevel0" xfId="98" xr:uid="{00000000-0005-0000-0000-0000E43F0000}"/>
    <cellStyle name="SAPBEXHLevel0X" xfId="99" xr:uid="{00000000-0005-0000-0000-0000E53F0000}"/>
    <cellStyle name="SAPBEXHLevel1" xfId="100" xr:uid="{00000000-0005-0000-0000-0000E63F0000}"/>
    <cellStyle name="SAPBEXHLevel1X" xfId="101" xr:uid="{00000000-0005-0000-0000-0000E73F0000}"/>
    <cellStyle name="SAPBEXHLevel2" xfId="102" xr:uid="{00000000-0005-0000-0000-0000E83F0000}"/>
    <cellStyle name="SAPBEXHLevel2X" xfId="103" xr:uid="{00000000-0005-0000-0000-0000E93F0000}"/>
    <cellStyle name="SAPBEXHLevel3" xfId="104" xr:uid="{00000000-0005-0000-0000-0000EA3F0000}"/>
    <cellStyle name="SAPBEXHLevel3X" xfId="105" xr:uid="{00000000-0005-0000-0000-0000EB3F0000}"/>
    <cellStyle name="SAPBEXresData" xfId="106" xr:uid="{00000000-0005-0000-0000-0000EC3F0000}"/>
    <cellStyle name="SAPBEXresDataEmph" xfId="107" xr:uid="{00000000-0005-0000-0000-0000ED3F0000}"/>
    <cellStyle name="SAPBEXresItem" xfId="108" xr:uid="{00000000-0005-0000-0000-0000EE3F0000}"/>
    <cellStyle name="SAPBEXresItemX" xfId="109" xr:uid="{00000000-0005-0000-0000-0000EF3F0000}"/>
    <cellStyle name="SAPBEXstdData" xfId="110" xr:uid="{00000000-0005-0000-0000-0000F03F0000}"/>
    <cellStyle name="SAPBEXstdDataEmph" xfId="111" xr:uid="{00000000-0005-0000-0000-0000F13F0000}"/>
    <cellStyle name="SAPBEXstdItem" xfId="112" xr:uid="{00000000-0005-0000-0000-0000F23F0000}"/>
    <cellStyle name="SAPBEXstdItemX" xfId="113" xr:uid="{00000000-0005-0000-0000-0000F33F0000}"/>
    <cellStyle name="SAPBEXtitle" xfId="114" xr:uid="{00000000-0005-0000-0000-0000F43F0000}"/>
    <cellStyle name="SAPBEXundefined" xfId="115" xr:uid="{00000000-0005-0000-0000-0000F53F0000}"/>
    <cellStyle name="SectionHeaderNormal" xfId="10864" xr:uid="{00000000-0005-0000-0000-0000F63F0000}"/>
    <cellStyle name="STD" xfId="10865" xr:uid="{00000000-0005-0000-0000-0000F73F0000}"/>
    <cellStyle name="STD 2" xfId="10866" xr:uid="{00000000-0005-0000-0000-0000F83F0000}"/>
    <cellStyle name="Style 1" xfId="116" xr:uid="{00000000-0005-0000-0000-0000F93F0000}"/>
    <cellStyle name="Style 105" xfId="11340" xr:uid="{00000000-0005-0000-0000-0000FA3F0000}"/>
    <cellStyle name="Style 1060" xfId="16712" xr:uid="{00000000-0005-0000-0000-0000FB3F0000}"/>
    <cellStyle name="Style 109" xfId="11341" xr:uid="{00000000-0005-0000-0000-0000FC3F0000}"/>
    <cellStyle name="Style 1092" xfId="16713" xr:uid="{00000000-0005-0000-0000-0000FD3F0000}"/>
    <cellStyle name="Style 1096" xfId="16714" xr:uid="{00000000-0005-0000-0000-0000FE3F0000}"/>
    <cellStyle name="Style 1100" xfId="16715" xr:uid="{00000000-0005-0000-0000-0000FF3F0000}"/>
    <cellStyle name="Style 113" xfId="11342" xr:uid="{00000000-0005-0000-0000-000000400000}"/>
    <cellStyle name="Style 117" xfId="11343" xr:uid="{00000000-0005-0000-0000-000001400000}"/>
    <cellStyle name="Style 140" xfId="11344" xr:uid="{00000000-0005-0000-0000-000002400000}"/>
    <cellStyle name="Style 144" xfId="11345" xr:uid="{00000000-0005-0000-0000-000003400000}"/>
    <cellStyle name="Style 21" xfId="10867" xr:uid="{00000000-0005-0000-0000-000004400000}"/>
    <cellStyle name="Style 21 2" xfId="10868" xr:uid="{00000000-0005-0000-0000-000005400000}"/>
    <cellStyle name="Style 21 2 2" xfId="10869" xr:uid="{00000000-0005-0000-0000-000006400000}"/>
    <cellStyle name="Style 21 3" xfId="10870" xr:uid="{00000000-0005-0000-0000-000007400000}"/>
    <cellStyle name="Style 21 3 2" xfId="10871" xr:uid="{00000000-0005-0000-0000-000008400000}"/>
    <cellStyle name="Style 21 4" xfId="10872" xr:uid="{00000000-0005-0000-0000-000009400000}"/>
    <cellStyle name="Style 21 4 2" xfId="10873" xr:uid="{00000000-0005-0000-0000-00000A400000}"/>
    <cellStyle name="Style 21 5" xfId="10874" xr:uid="{00000000-0005-0000-0000-00000B400000}"/>
    <cellStyle name="Style 21 5 2" xfId="10875" xr:uid="{00000000-0005-0000-0000-00000C400000}"/>
    <cellStyle name="Style 21 6" xfId="10876" xr:uid="{00000000-0005-0000-0000-00000D400000}"/>
    <cellStyle name="Style 22" xfId="10877" xr:uid="{00000000-0005-0000-0000-00000E400000}"/>
    <cellStyle name="Style 22 2" xfId="10878" xr:uid="{00000000-0005-0000-0000-00000F400000}"/>
    <cellStyle name="Style 22 2 2" xfId="10879" xr:uid="{00000000-0005-0000-0000-000010400000}"/>
    <cellStyle name="Style 22 2_Avera Rebuttal Analyses" xfId="11346" xr:uid="{00000000-0005-0000-0000-000011400000}"/>
    <cellStyle name="Style 22 3" xfId="10880" xr:uid="{00000000-0005-0000-0000-000012400000}"/>
    <cellStyle name="Style 22 3 2" xfId="10881" xr:uid="{00000000-0005-0000-0000-000013400000}"/>
    <cellStyle name="Style 22 4" xfId="10882" xr:uid="{00000000-0005-0000-0000-000014400000}"/>
    <cellStyle name="Style 22 4 2" xfId="10883" xr:uid="{00000000-0005-0000-0000-000015400000}"/>
    <cellStyle name="Style 22 5" xfId="10884" xr:uid="{00000000-0005-0000-0000-000016400000}"/>
    <cellStyle name="Style 22 5 2" xfId="10885" xr:uid="{00000000-0005-0000-0000-000017400000}"/>
    <cellStyle name="Style 22 6" xfId="10886" xr:uid="{00000000-0005-0000-0000-000018400000}"/>
    <cellStyle name="Style 23" xfId="10887" xr:uid="{00000000-0005-0000-0000-000019400000}"/>
    <cellStyle name="Style 23 2" xfId="10888" xr:uid="{00000000-0005-0000-0000-00001A400000}"/>
    <cellStyle name="Style 23 2 2" xfId="10889" xr:uid="{00000000-0005-0000-0000-00001B400000}"/>
    <cellStyle name="Style 23 3" xfId="10890" xr:uid="{00000000-0005-0000-0000-00001C400000}"/>
    <cellStyle name="Style 23 3 2" xfId="10891" xr:uid="{00000000-0005-0000-0000-00001D400000}"/>
    <cellStyle name="Style 23 4" xfId="10892" xr:uid="{00000000-0005-0000-0000-00001E400000}"/>
    <cellStyle name="Style 23 4 2" xfId="10893" xr:uid="{00000000-0005-0000-0000-00001F400000}"/>
    <cellStyle name="Style 23 5" xfId="10894" xr:uid="{00000000-0005-0000-0000-000020400000}"/>
    <cellStyle name="Style 23 5 2" xfId="10895" xr:uid="{00000000-0005-0000-0000-000021400000}"/>
    <cellStyle name="Style 23 6" xfId="10896" xr:uid="{00000000-0005-0000-0000-000022400000}"/>
    <cellStyle name="Style 24" xfId="10897" xr:uid="{00000000-0005-0000-0000-000023400000}"/>
    <cellStyle name="Style 24 2" xfId="10898" xr:uid="{00000000-0005-0000-0000-000024400000}"/>
    <cellStyle name="Style 24 2 2" xfId="10899" xr:uid="{00000000-0005-0000-0000-000025400000}"/>
    <cellStyle name="Style 24 2_Avera Rebuttal Analyses" xfId="11347" xr:uid="{00000000-0005-0000-0000-000026400000}"/>
    <cellStyle name="Style 24 3" xfId="10900" xr:uid="{00000000-0005-0000-0000-000027400000}"/>
    <cellStyle name="Style 24 3 2" xfId="10901" xr:uid="{00000000-0005-0000-0000-000028400000}"/>
    <cellStyle name="Style 24 4" xfId="10902" xr:uid="{00000000-0005-0000-0000-000029400000}"/>
    <cellStyle name="Style 24 4 2" xfId="10903" xr:uid="{00000000-0005-0000-0000-00002A400000}"/>
    <cellStyle name="Style 24 5" xfId="10904" xr:uid="{00000000-0005-0000-0000-00002B400000}"/>
    <cellStyle name="Style 24 5 2" xfId="10905" xr:uid="{00000000-0005-0000-0000-00002C400000}"/>
    <cellStyle name="Style 24 6" xfId="10906" xr:uid="{00000000-0005-0000-0000-00002D400000}"/>
    <cellStyle name="Style 25" xfId="10907" xr:uid="{00000000-0005-0000-0000-00002E400000}"/>
    <cellStyle name="Style 25 10" xfId="10908" xr:uid="{00000000-0005-0000-0000-00002F400000}"/>
    <cellStyle name="Style 25 10 2" xfId="10909" xr:uid="{00000000-0005-0000-0000-000030400000}"/>
    <cellStyle name="Style 25 11" xfId="10910" xr:uid="{00000000-0005-0000-0000-000031400000}"/>
    <cellStyle name="Style 25 2" xfId="10911" xr:uid="{00000000-0005-0000-0000-000032400000}"/>
    <cellStyle name="Style 25 2 2" xfId="10912" xr:uid="{00000000-0005-0000-0000-000033400000}"/>
    <cellStyle name="Style 25 3" xfId="10913" xr:uid="{00000000-0005-0000-0000-000034400000}"/>
    <cellStyle name="Style 25 3 2" xfId="10914" xr:uid="{00000000-0005-0000-0000-000035400000}"/>
    <cellStyle name="Style 25 4" xfId="10915" xr:uid="{00000000-0005-0000-0000-000036400000}"/>
    <cellStyle name="Style 25 4 2" xfId="10916" xr:uid="{00000000-0005-0000-0000-000037400000}"/>
    <cellStyle name="Style 25 5" xfId="10917" xr:uid="{00000000-0005-0000-0000-000038400000}"/>
    <cellStyle name="Style 25 5 2" xfId="10918" xr:uid="{00000000-0005-0000-0000-000039400000}"/>
    <cellStyle name="Style 25 6" xfId="10919" xr:uid="{00000000-0005-0000-0000-00003A400000}"/>
    <cellStyle name="Style 25 6 2" xfId="10920" xr:uid="{00000000-0005-0000-0000-00003B400000}"/>
    <cellStyle name="Style 25 7" xfId="10921" xr:uid="{00000000-0005-0000-0000-00003C400000}"/>
    <cellStyle name="Style 25 7 2" xfId="10922" xr:uid="{00000000-0005-0000-0000-00003D400000}"/>
    <cellStyle name="Style 25 8" xfId="10923" xr:uid="{00000000-0005-0000-0000-00003E400000}"/>
    <cellStyle name="Style 25 8 2" xfId="10924" xr:uid="{00000000-0005-0000-0000-00003F400000}"/>
    <cellStyle name="Style 25 9" xfId="10925" xr:uid="{00000000-0005-0000-0000-000040400000}"/>
    <cellStyle name="Style 25 9 2" xfId="10926" xr:uid="{00000000-0005-0000-0000-000041400000}"/>
    <cellStyle name="Style 26" xfId="10927" xr:uid="{00000000-0005-0000-0000-000042400000}"/>
    <cellStyle name="Style 26 2" xfId="10928" xr:uid="{00000000-0005-0000-0000-000043400000}"/>
    <cellStyle name="Style 26 2 2" xfId="10929" xr:uid="{00000000-0005-0000-0000-000044400000}"/>
    <cellStyle name="Style 26 2 2 2" xfId="10930" xr:uid="{00000000-0005-0000-0000-000045400000}"/>
    <cellStyle name="Style 26 2 3" xfId="10931" xr:uid="{00000000-0005-0000-0000-000046400000}"/>
    <cellStyle name="Style 26 2_Avera Rebuttal Analyses" xfId="11348" xr:uid="{00000000-0005-0000-0000-000047400000}"/>
    <cellStyle name="Style 26 3" xfId="10932" xr:uid="{00000000-0005-0000-0000-000048400000}"/>
    <cellStyle name="Style 26 3 2" xfId="10933" xr:uid="{00000000-0005-0000-0000-000049400000}"/>
    <cellStyle name="Style 26 3 2 2" xfId="10934" xr:uid="{00000000-0005-0000-0000-00004A400000}"/>
    <cellStyle name="Style 26 3 3" xfId="10935" xr:uid="{00000000-0005-0000-0000-00004B400000}"/>
    <cellStyle name="Style 26 4" xfId="10936" xr:uid="{00000000-0005-0000-0000-00004C400000}"/>
    <cellStyle name="Style 26 4 2" xfId="10937" xr:uid="{00000000-0005-0000-0000-00004D400000}"/>
    <cellStyle name="Style 26 5" xfId="10938" xr:uid="{00000000-0005-0000-0000-00004E400000}"/>
    <cellStyle name="Style 26 5 2" xfId="10939" xr:uid="{00000000-0005-0000-0000-00004F400000}"/>
    <cellStyle name="Style 26 6" xfId="10940" xr:uid="{00000000-0005-0000-0000-000050400000}"/>
    <cellStyle name="Style 26 7" xfId="16716" xr:uid="{00000000-0005-0000-0000-000051400000}"/>
    <cellStyle name="Style 26 8" xfId="16717" xr:uid="{00000000-0005-0000-0000-000052400000}"/>
    <cellStyle name="Style 27" xfId="10941" xr:uid="{00000000-0005-0000-0000-000053400000}"/>
    <cellStyle name="Style 27 2" xfId="10942" xr:uid="{00000000-0005-0000-0000-000054400000}"/>
    <cellStyle name="Style 27 2 2" xfId="10943" xr:uid="{00000000-0005-0000-0000-000055400000}"/>
    <cellStyle name="Style 27 3" xfId="10944" xr:uid="{00000000-0005-0000-0000-000056400000}"/>
    <cellStyle name="Style 27 3 2" xfId="10945" xr:uid="{00000000-0005-0000-0000-000057400000}"/>
    <cellStyle name="Style 27 4" xfId="10946" xr:uid="{00000000-0005-0000-0000-000058400000}"/>
    <cellStyle name="Style 27 4 2" xfId="10947" xr:uid="{00000000-0005-0000-0000-000059400000}"/>
    <cellStyle name="Style 27 5" xfId="10948" xr:uid="{00000000-0005-0000-0000-00005A400000}"/>
    <cellStyle name="Style 27 5 2" xfId="10949" xr:uid="{00000000-0005-0000-0000-00005B400000}"/>
    <cellStyle name="Style 27 6" xfId="10950" xr:uid="{00000000-0005-0000-0000-00005C400000}"/>
    <cellStyle name="Style 28" xfId="10951" xr:uid="{00000000-0005-0000-0000-00005D400000}"/>
    <cellStyle name="Style 28 2" xfId="10952" xr:uid="{00000000-0005-0000-0000-00005E400000}"/>
    <cellStyle name="Style 28 2 2" xfId="10953" xr:uid="{00000000-0005-0000-0000-00005F400000}"/>
    <cellStyle name="Style 28 3" xfId="10954" xr:uid="{00000000-0005-0000-0000-000060400000}"/>
    <cellStyle name="Style 28 3 2" xfId="10955" xr:uid="{00000000-0005-0000-0000-000061400000}"/>
    <cellStyle name="Style 28 4" xfId="10956" xr:uid="{00000000-0005-0000-0000-000062400000}"/>
    <cellStyle name="Style 28 4 2" xfId="10957" xr:uid="{00000000-0005-0000-0000-000063400000}"/>
    <cellStyle name="Style 28 5" xfId="10958" xr:uid="{00000000-0005-0000-0000-000064400000}"/>
    <cellStyle name="Style 28 5 2" xfId="10959" xr:uid="{00000000-0005-0000-0000-000065400000}"/>
    <cellStyle name="Style 28 6" xfId="10960" xr:uid="{00000000-0005-0000-0000-000066400000}"/>
    <cellStyle name="Style 29" xfId="10961" xr:uid="{00000000-0005-0000-0000-000067400000}"/>
    <cellStyle name="Style 29 10" xfId="10962" xr:uid="{00000000-0005-0000-0000-000068400000}"/>
    <cellStyle name="Style 29 10 2" xfId="10963" xr:uid="{00000000-0005-0000-0000-000069400000}"/>
    <cellStyle name="Style 29 11" xfId="10964" xr:uid="{00000000-0005-0000-0000-00006A400000}"/>
    <cellStyle name="Style 29 11 2" xfId="10965" xr:uid="{00000000-0005-0000-0000-00006B400000}"/>
    <cellStyle name="Style 29 12" xfId="10966" xr:uid="{00000000-0005-0000-0000-00006C400000}"/>
    <cellStyle name="Style 29 12 2" xfId="10967" xr:uid="{00000000-0005-0000-0000-00006D400000}"/>
    <cellStyle name="Style 29 13" xfId="10968" xr:uid="{00000000-0005-0000-0000-00006E400000}"/>
    <cellStyle name="Style 29 13 2" xfId="10969" xr:uid="{00000000-0005-0000-0000-00006F400000}"/>
    <cellStyle name="Style 29 14" xfId="10970" xr:uid="{00000000-0005-0000-0000-000070400000}"/>
    <cellStyle name="Style 29 14 2" xfId="10971" xr:uid="{00000000-0005-0000-0000-000071400000}"/>
    <cellStyle name="Style 29 15" xfId="10972" xr:uid="{00000000-0005-0000-0000-000072400000}"/>
    <cellStyle name="Style 29 15 2" xfId="10973" xr:uid="{00000000-0005-0000-0000-000073400000}"/>
    <cellStyle name="Style 29 16" xfId="10974" xr:uid="{00000000-0005-0000-0000-000074400000}"/>
    <cellStyle name="Style 29 16 2" xfId="10975" xr:uid="{00000000-0005-0000-0000-000075400000}"/>
    <cellStyle name="Style 29 17" xfId="10976" xr:uid="{00000000-0005-0000-0000-000076400000}"/>
    <cellStyle name="Style 29 2" xfId="10977" xr:uid="{00000000-0005-0000-0000-000077400000}"/>
    <cellStyle name="Style 29 2 2" xfId="10978" xr:uid="{00000000-0005-0000-0000-000078400000}"/>
    <cellStyle name="Style 29 3" xfId="10979" xr:uid="{00000000-0005-0000-0000-000079400000}"/>
    <cellStyle name="Style 29 3 2" xfId="10980" xr:uid="{00000000-0005-0000-0000-00007A400000}"/>
    <cellStyle name="Style 29 4" xfId="10981" xr:uid="{00000000-0005-0000-0000-00007B400000}"/>
    <cellStyle name="Style 29 4 2" xfId="10982" xr:uid="{00000000-0005-0000-0000-00007C400000}"/>
    <cellStyle name="Style 29 5" xfId="10983" xr:uid="{00000000-0005-0000-0000-00007D400000}"/>
    <cellStyle name="Style 29 5 2" xfId="10984" xr:uid="{00000000-0005-0000-0000-00007E400000}"/>
    <cellStyle name="Style 29 6" xfId="10985" xr:uid="{00000000-0005-0000-0000-00007F400000}"/>
    <cellStyle name="Style 29 6 2" xfId="10986" xr:uid="{00000000-0005-0000-0000-000080400000}"/>
    <cellStyle name="Style 29 7" xfId="10987" xr:uid="{00000000-0005-0000-0000-000081400000}"/>
    <cellStyle name="Style 29 7 2" xfId="10988" xr:uid="{00000000-0005-0000-0000-000082400000}"/>
    <cellStyle name="Style 29 8" xfId="10989" xr:uid="{00000000-0005-0000-0000-000083400000}"/>
    <cellStyle name="Style 29 8 2" xfId="10990" xr:uid="{00000000-0005-0000-0000-000084400000}"/>
    <cellStyle name="Style 29 9" xfId="10991" xr:uid="{00000000-0005-0000-0000-000085400000}"/>
    <cellStyle name="Style 29 9 2" xfId="10992" xr:uid="{00000000-0005-0000-0000-000086400000}"/>
    <cellStyle name="Style 30" xfId="10993" xr:uid="{00000000-0005-0000-0000-000087400000}"/>
    <cellStyle name="Style 30 10" xfId="10994" xr:uid="{00000000-0005-0000-0000-000088400000}"/>
    <cellStyle name="Style 30 10 2" xfId="10995" xr:uid="{00000000-0005-0000-0000-000089400000}"/>
    <cellStyle name="Style 30 11" xfId="10996" xr:uid="{00000000-0005-0000-0000-00008A400000}"/>
    <cellStyle name="Style 30 11 2" xfId="10997" xr:uid="{00000000-0005-0000-0000-00008B400000}"/>
    <cellStyle name="Style 30 12" xfId="10998" xr:uid="{00000000-0005-0000-0000-00008C400000}"/>
    <cellStyle name="Style 30 12 2" xfId="10999" xr:uid="{00000000-0005-0000-0000-00008D400000}"/>
    <cellStyle name="Style 30 13" xfId="11000" xr:uid="{00000000-0005-0000-0000-00008E400000}"/>
    <cellStyle name="Style 30 13 2" xfId="11001" xr:uid="{00000000-0005-0000-0000-00008F400000}"/>
    <cellStyle name="Style 30 14" xfId="11002" xr:uid="{00000000-0005-0000-0000-000090400000}"/>
    <cellStyle name="Style 30 14 2" xfId="11003" xr:uid="{00000000-0005-0000-0000-000091400000}"/>
    <cellStyle name="Style 30 15" xfId="11004" xr:uid="{00000000-0005-0000-0000-000092400000}"/>
    <cellStyle name="Style 30 15 2" xfId="11005" xr:uid="{00000000-0005-0000-0000-000093400000}"/>
    <cellStyle name="Style 30 16" xfId="11006" xr:uid="{00000000-0005-0000-0000-000094400000}"/>
    <cellStyle name="Style 30 16 2" xfId="11007" xr:uid="{00000000-0005-0000-0000-000095400000}"/>
    <cellStyle name="Style 30 17" xfId="11008" xr:uid="{00000000-0005-0000-0000-000096400000}"/>
    <cellStyle name="Style 30 2" xfId="11009" xr:uid="{00000000-0005-0000-0000-000097400000}"/>
    <cellStyle name="Style 30 2 2" xfId="11010" xr:uid="{00000000-0005-0000-0000-000098400000}"/>
    <cellStyle name="Style 30 3" xfId="11011" xr:uid="{00000000-0005-0000-0000-000099400000}"/>
    <cellStyle name="Style 30 3 2" xfId="11012" xr:uid="{00000000-0005-0000-0000-00009A400000}"/>
    <cellStyle name="Style 30 4" xfId="11013" xr:uid="{00000000-0005-0000-0000-00009B400000}"/>
    <cellStyle name="Style 30 4 2" xfId="11014" xr:uid="{00000000-0005-0000-0000-00009C400000}"/>
    <cellStyle name="Style 30 5" xfId="11015" xr:uid="{00000000-0005-0000-0000-00009D400000}"/>
    <cellStyle name="Style 30 5 2" xfId="11016" xr:uid="{00000000-0005-0000-0000-00009E400000}"/>
    <cellStyle name="Style 30 6" xfId="11017" xr:uid="{00000000-0005-0000-0000-00009F400000}"/>
    <cellStyle name="Style 30 6 2" xfId="11018" xr:uid="{00000000-0005-0000-0000-0000A0400000}"/>
    <cellStyle name="Style 30 7" xfId="11019" xr:uid="{00000000-0005-0000-0000-0000A1400000}"/>
    <cellStyle name="Style 30 7 2" xfId="11020" xr:uid="{00000000-0005-0000-0000-0000A2400000}"/>
    <cellStyle name="Style 30 8" xfId="11021" xr:uid="{00000000-0005-0000-0000-0000A3400000}"/>
    <cellStyle name="Style 30 8 2" xfId="11022" xr:uid="{00000000-0005-0000-0000-0000A4400000}"/>
    <cellStyle name="Style 30 9" xfId="11023" xr:uid="{00000000-0005-0000-0000-0000A5400000}"/>
    <cellStyle name="Style 30 9 2" xfId="11024" xr:uid="{00000000-0005-0000-0000-0000A6400000}"/>
    <cellStyle name="Style 31" xfId="11025" xr:uid="{00000000-0005-0000-0000-0000A7400000}"/>
    <cellStyle name="Style 31 2" xfId="11026" xr:uid="{00000000-0005-0000-0000-0000A8400000}"/>
    <cellStyle name="Style 31 2 2" xfId="11027" xr:uid="{00000000-0005-0000-0000-0000A9400000}"/>
    <cellStyle name="Style 31 3" xfId="11028" xr:uid="{00000000-0005-0000-0000-0000AA400000}"/>
    <cellStyle name="Style 31 3 2" xfId="11029" xr:uid="{00000000-0005-0000-0000-0000AB400000}"/>
    <cellStyle name="Style 31 4" xfId="11030" xr:uid="{00000000-0005-0000-0000-0000AC400000}"/>
    <cellStyle name="Style 31 4 2" xfId="11031" xr:uid="{00000000-0005-0000-0000-0000AD400000}"/>
    <cellStyle name="Style 31 5" xfId="11032" xr:uid="{00000000-0005-0000-0000-0000AE400000}"/>
    <cellStyle name="Style 31 5 2" xfId="11033" xr:uid="{00000000-0005-0000-0000-0000AF400000}"/>
    <cellStyle name="Style 31 6" xfId="11034" xr:uid="{00000000-0005-0000-0000-0000B0400000}"/>
    <cellStyle name="Style 32" xfId="11035" xr:uid="{00000000-0005-0000-0000-0000B1400000}"/>
    <cellStyle name="Style 32 2" xfId="11036" xr:uid="{00000000-0005-0000-0000-0000B2400000}"/>
    <cellStyle name="Style 32 2 2" xfId="11037" xr:uid="{00000000-0005-0000-0000-0000B3400000}"/>
    <cellStyle name="Style 32 3" xfId="11038" xr:uid="{00000000-0005-0000-0000-0000B4400000}"/>
    <cellStyle name="Style 32 3 2" xfId="11039" xr:uid="{00000000-0005-0000-0000-0000B5400000}"/>
    <cellStyle name="Style 32 4" xfId="11040" xr:uid="{00000000-0005-0000-0000-0000B6400000}"/>
    <cellStyle name="Style 32 4 2" xfId="11041" xr:uid="{00000000-0005-0000-0000-0000B7400000}"/>
    <cellStyle name="Style 32 5" xfId="11042" xr:uid="{00000000-0005-0000-0000-0000B8400000}"/>
    <cellStyle name="Style 32 5 2" xfId="11043" xr:uid="{00000000-0005-0000-0000-0000B9400000}"/>
    <cellStyle name="Style 32 6" xfId="11044" xr:uid="{00000000-0005-0000-0000-0000BA400000}"/>
    <cellStyle name="Style 32 6 2" xfId="11045" xr:uid="{00000000-0005-0000-0000-0000BB400000}"/>
    <cellStyle name="Style 32 7" xfId="11046" xr:uid="{00000000-0005-0000-0000-0000BC400000}"/>
    <cellStyle name="Style 32 7 2" xfId="11047" xr:uid="{00000000-0005-0000-0000-0000BD400000}"/>
    <cellStyle name="Style 32 8" xfId="11048" xr:uid="{00000000-0005-0000-0000-0000BE400000}"/>
    <cellStyle name="Style 33" xfId="11049" xr:uid="{00000000-0005-0000-0000-0000BF400000}"/>
    <cellStyle name="Style 33 10" xfId="11050" xr:uid="{00000000-0005-0000-0000-0000C0400000}"/>
    <cellStyle name="Style 33 10 2" xfId="11051" xr:uid="{00000000-0005-0000-0000-0000C1400000}"/>
    <cellStyle name="Style 33 11" xfId="11052" xr:uid="{00000000-0005-0000-0000-0000C2400000}"/>
    <cellStyle name="Style 33 11 2" xfId="11053" xr:uid="{00000000-0005-0000-0000-0000C3400000}"/>
    <cellStyle name="Style 33 12" xfId="11054" xr:uid="{00000000-0005-0000-0000-0000C4400000}"/>
    <cellStyle name="Style 33 12 2" xfId="11055" xr:uid="{00000000-0005-0000-0000-0000C5400000}"/>
    <cellStyle name="Style 33 13" xfId="11056" xr:uid="{00000000-0005-0000-0000-0000C6400000}"/>
    <cellStyle name="Style 33 13 2" xfId="11057" xr:uid="{00000000-0005-0000-0000-0000C7400000}"/>
    <cellStyle name="Style 33 14" xfId="11058" xr:uid="{00000000-0005-0000-0000-0000C8400000}"/>
    <cellStyle name="Style 33 14 2" xfId="11059" xr:uid="{00000000-0005-0000-0000-0000C9400000}"/>
    <cellStyle name="Style 33 15" xfId="11060" xr:uid="{00000000-0005-0000-0000-0000CA400000}"/>
    <cellStyle name="Style 33 15 2" xfId="11061" xr:uid="{00000000-0005-0000-0000-0000CB400000}"/>
    <cellStyle name="Style 33 16" xfId="11062" xr:uid="{00000000-0005-0000-0000-0000CC400000}"/>
    <cellStyle name="Style 33 16 2" xfId="11063" xr:uid="{00000000-0005-0000-0000-0000CD400000}"/>
    <cellStyle name="Style 33 17" xfId="11064" xr:uid="{00000000-0005-0000-0000-0000CE400000}"/>
    <cellStyle name="Style 33 2" xfId="11065" xr:uid="{00000000-0005-0000-0000-0000CF400000}"/>
    <cellStyle name="Style 33 2 2" xfId="11066" xr:uid="{00000000-0005-0000-0000-0000D0400000}"/>
    <cellStyle name="Style 33 3" xfId="11067" xr:uid="{00000000-0005-0000-0000-0000D1400000}"/>
    <cellStyle name="Style 33 3 2" xfId="11068" xr:uid="{00000000-0005-0000-0000-0000D2400000}"/>
    <cellStyle name="Style 33 4" xfId="11069" xr:uid="{00000000-0005-0000-0000-0000D3400000}"/>
    <cellStyle name="Style 33 4 2" xfId="11070" xr:uid="{00000000-0005-0000-0000-0000D4400000}"/>
    <cellStyle name="Style 33 5" xfId="11071" xr:uid="{00000000-0005-0000-0000-0000D5400000}"/>
    <cellStyle name="Style 33 5 2" xfId="11072" xr:uid="{00000000-0005-0000-0000-0000D6400000}"/>
    <cellStyle name="Style 33 6" xfId="11073" xr:uid="{00000000-0005-0000-0000-0000D7400000}"/>
    <cellStyle name="Style 33 6 2" xfId="11074" xr:uid="{00000000-0005-0000-0000-0000D8400000}"/>
    <cellStyle name="Style 33 7" xfId="11075" xr:uid="{00000000-0005-0000-0000-0000D9400000}"/>
    <cellStyle name="Style 33 7 2" xfId="11076" xr:uid="{00000000-0005-0000-0000-0000DA400000}"/>
    <cellStyle name="Style 33 8" xfId="11077" xr:uid="{00000000-0005-0000-0000-0000DB400000}"/>
    <cellStyle name="Style 33 8 2" xfId="11078" xr:uid="{00000000-0005-0000-0000-0000DC400000}"/>
    <cellStyle name="Style 33 9" xfId="11079" xr:uid="{00000000-0005-0000-0000-0000DD400000}"/>
    <cellStyle name="Style 33 9 2" xfId="11080" xr:uid="{00000000-0005-0000-0000-0000DE400000}"/>
    <cellStyle name="Style 34" xfId="11081" xr:uid="{00000000-0005-0000-0000-0000DF400000}"/>
    <cellStyle name="Style 34 10" xfId="11082" xr:uid="{00000000-0005-0000-0000-0000E0400000}"/>
    <cellStyle name="Style 34 10 2" xfId="11083" xr:uid="{00000000-0005-0000-0000-0000E1400000}"/>
    <cellStyle name="Style 34 11" xfId="11084" xr:uid="{00000000-0005-0000-0000-0000E2400000}"/>
    <cellStyle name="Style 34 11 2" xfId="11085" xr:uid="{00000000-0005-0000-0000-0000E3400000}"/>
    <cellStyle name="Style 34 12" xfId="11086" xr:uid="{00000000-0005-0000-0000-0000E4400000}"/>
    <cellStyle name="Style 34 12 2" xfId="11087" xr:uid="{00000000-0005-0000-0000-0000E5400000}"/>
    <cellStyle name="Style 34 13" xfId="11088" xr:uid="{00000000-0005-0000-0000-0000E6400000}"/>
    <cellStyle name="Style 34 13 2" xfId="11089" xr:uid="{00000000-0005-0000-0000-0000E7400000}"/>
    <cellStyle name="Style 34 14" xfId="11090" xr:uid="{00000000-0005-0000-0000-0000E8400000}"/>
    <cellStyle name="Style 34 14 2" xfId="11091" xr:uid="{00000000-0005-0000-0000-0000E9400000}"/>
    <cellStyle name="Style 34 15" xfId="11092" xr:uid="{00000000-0005-0000-0000-0000EA400000}"/>
    <cellStyle name="Style 34 15 2" xfId="11093" xr:uid="{00000000-0005-0000-0000-0000EB400000}"/>
    <cellStyle name="Style 34 16" xfId="11094" xr:uid="{00000000-0005-0000-0000-0000EC400000}"/>
    <cellStyle name="Style 34 16 2" xfId="11095" xr:uid="{00000000-0005-0000-0000-0000ED400000}"/>
    <cellStyle name="Style 34 17" xfId="11096" xr:uid="{00000000-0005-0000-0000-0000EE400000}"/>
    <cellStyle name="Style 34 2" xfId="11097" xr:uid="{00000000-0005-0000-0000-0000EF400000}"/>
    <cellStyle name="Style 34 2 2" xfId="11098" xr:uid="{00000000-0005-0000-0000-0000F0400000}"/>
    <cellStyle name="Style 34 3" xfId="11099" xr:uid="{00000000-0005-0000-0000-0000F1400000}"/>
    <cellStyle name="Style 34 3 2" xfId="11100" xr:uid="{00000000-0005-0000-0000-0000F2400000}"/>
    <cellStyle name="Style 34 4" xfId="11101" xr:uid="{00000000-0005-0000-0000-0000F3400000}"/>
    <cellStyle name="Style 34 4 2" xfId="11102" xr:uid="{00000000-0005-0000-0000-0000F4400000}"/>
    <cellStyle name="Style 34 5" xfId="11103" xr:uid="{00000000-0005-0000-0000-0000F5400000}"/>
    <cellStyle name="Style 34 5 2" xfId="11104" xr:uid="{00000000-0005-0000-0000-0000F6400000}"/>
    <cellStyle name="Style 34 6" xfId="11105" xr:uid="{00000000-0005-0000-0000-0000F7400000}"/>
    <cellStyle name="Style 34 6 2" xfId="11106" xr:uid="{00000000-0005-0000-0000-0000F8400000}"/>
    <cellStyle name="Style 34 7" xfId="11107" xr:uid="{00000000-0005-0000-0000-0000F9400000}"/>
    <cellStyle name="Style 34 7 2" xfId="11108" xr:uid="{00000000-0005-0000-0000-0000FA400000}"/>
    <cellStyle name="Style 34 8" xfId="11109" xr:uid="{00000000-0005-0000-0000-0000FB400000}"/>
    <cellStyle name="Style 34 8 2" xfId="11110" xr:uid="{00000000-0005-0000-0000-0000FC400000}"/>
    <cellStyle name="Style 34 9" xfId="11111" xr:uid="{00000000-0005-0000-0000-0000FD400000}"/>
    <cellStyle name="Style 34 9 2" xfId="11112" xr:uid="{00000000-0005-0000-0000-0000FE400000}"/>
    <cellStyle name="Style 35" xfId="11113" xr:uid="{00000000-0005-0000-0000-0000FF400000}"/>
    <cellStyle name="Style 35 10" xfId="11114" xr:uid="{00000000-0005-0000-0000-000000410000}"/>
    <cellStyle name="Style 35 10 2" xfId="11115" xr:uid="{00000000-0005-0000-0000-000001410000}"/>
    <cellStyle name="Style 35 11" xfId="11116" xr:uid="{00000000-0005-0000-0000-000002410000}"/>
    <cellStyle name="Style 35 11 2" xfId="11117" xr:uid="{00000000-0005-0000-0000-000003410000}"/>
    <cellStyle name="Style 35 12" xfId="11118" xr:uid="{00000000-0005-0000-0000-000004410000}"/>
    <cellStyle name="Style 35 12 2" xfId="11119" xr:uid="{00000000-0005-0000-0000-000005410000}"/>
    <cellStyle name="Style 35 13" xfId="11120" xr:uid="{00000000-0005-0000-0000-000006410000}"/>
    <cellStyle name="Style 35 13 2" xfId="11121" xr:uid="{00000000-0005-0000-0000-000007410000}"/>
    <cellStyle name="Style 35 14" xfId="11122" xr:uid="{00000000-0005-0000-0000-000008410000}"/>
    <cellStyle name="Style 35 14 2" xfId="11123" xr:uid="{00000000-0005-0000-0000-000009410000}"/>
    <cellStyle name="Style 35 15" xfId="11124" xr:uid="{00000000-0005-0000-0000-00000A410000}"/>
    <cellStyle name="Style 35 15 2" xfId="11125" xr:uid="{00000000-0005-0000-0000-00000B410000}"/>
    <cellStyle name="Style 35 16" xfId="11126" xr:uid="{00000000-0005-0000-0000-00000C410000}"/>
    <cellStyle name="Style 35 16 2" xfId="11127" xr:uid="{00000000-0005-0000-0000-00000D410000}"/>
    <cellStyle name="Style 35 17" xfId="11128" xr:uid="{00000000-0005-0000-0000-00000E410000}"/>
    <cellStyle name="Style 35 2" xfId="11129" xr:uid="{00000000-0005-0000-0000-00000F410000}"/>
    <cellStyle name="Style 35 2 2" xfId="11130" xr:uid="{00000000-0005-0000-0000-000010410000}"/>
    <cellStyle name="Style 35 3" xfId="11131" xr:uid="{00000000-0005-0000-0000-000011410000}"/>
    <cellStyle name="Style 35 3 2" xfId="11132" xr:uid="{00000000-0005-0000-0000-000012410000}"/>
    <cellStyle name="Style 35 4" xfId="11133" xr:uid="{00000000-0005-0000-0000-000013410000}"/>
    <cellStyle name="Style 35 4 2" xfId="11134" xr:uid="{00000000-0005-0000-0000-000014410000}"/>
    <cellStyle name="Style 35 5" xfId="11135" xr:uid="{00000000-0005-0000-0000-000015410000}"/>
    <cellStyle name="Style 35 5 2" xfId="11136" xr:uid="{00000000-0005-0000-0000-000016410000}"/>
    <cellStyle name="Style 35 6" xfId="11137" xr:uid="{00000000-0005-0000-0000-000017410000}"/>
    <cellStyle name="Style 35 6 2" xfId="11138" xr:uid="{00000000-0005-0000-0000-000018410000}"/>
    <cellStyle name="Style 35 7" xfId="11139" xr:uid="{00000000-0005-0000-0000-000019410000}"/>
    <cellStyle name="Style 35 7 2" xfId="11140" xr:uid="{00000000-0005-0000-0000-00001A410000}"/>
    <cellStyle name="Style 35 8" xfId="11141" xr:uid="{00000000-0005-0000-0000-00001B410000}"/>
    <cellStyle name="Style 35 8 2" xfId="11142" xr:uid="{00000000-0005-0000-0000-00001C410000}"/>
    <cellStyle name="Style 35 9" xfId="11143" xr:uid="{00000000-0005-0000-0000-00001D410000}"/>
    <cellStyle name="Style 35 9 2" xfId="11144" xr:uid="{00000000-0005-0000-0000-00001E410000}"/>
    <cellStyle name="Style 36" xfId="11145" xr:uid="{00000000-0005-0000-0000-00001F410000}"/>
    <cellStyle name="Style 36 10" xfId="11146" xr:uid="{00000000-0005-0000-0000-000020410000}"/>
    <cellStyle name="Style 36 10 2" xfId="11147" xr:uid="{00000000-0005-0000-0000-000021410000}"/>
    <cellStyle name="Style 36 11" xfId="11148" xr:uid="{00000000-0005-0000-0000-000022410000}"/>
    <cellStyle name="Style 36 11 2" xfId="11149" xr:uid="{00000000-0005-0000-0000-000023410000}"/>
    <cellStyle name="Style 36 12" xfId="11150" xr:uid="{00000000-0005-0000-0000-000024410000}"/>
    <cellStyle name="Style 36 12 2" xfId="11151" xr:uid="{00000000-0005-0000-0000-000025410000}"/>
    <cellStyle name="Style 36 13" xfId="11152" xr:uid="{00000000-0005-0000-0000-000026410000}"/>
    <cellStyle name="Style 36 13 2" xfId="11153" xr:uid="{00000000-0005-0000-0000-000027410000}"/>
    <cellStyle name="Style 36 14" xfId="11154" xr:uid="{00000000-0005-0000-0000-000028410000}"/>
    <cellStyle name="Style 36 14 2" xfId="11155" xr:uid="{00000000-0005-0000-0000-000029410000}"/>
    <cellStyle name="Style 36 15" xfId="11156" xr:uid="{00000000-0005-0000-0000-00002A410000}"/>
    <cellStyle name="Style 36 15 2" xfId="11157" xr:uid="{00000000-0005-0000-0000-00002B410000}"/>
    <cellStyle name="Style 36 16" xfId="11158" xr:uid="{00000000-0005-0000-0000-00002C410000}"/>
    <cellStyle name="Style 36 16 2" xfId="11159" xr:uid="{00000000-0005-0000-0000-00002D410000}"/>
    <cellStyle name="Style 36 17" xfId="11160" xr:uid="{00000000-0005-0000-0000-00002E410000}"/>
    <cellStyle name="Style 36 2" xfId="11161" xr:uid="{00000000-0005-0000-0000-00002F410000}"/>
    <cellStyle name="Style 36 2 2" xfId="11162" xr:uid="{00000000-0005-0000-0000-000030410000}"/>
    <cellStyle name="Style 36 3" xfId="11163" xr:uid="{00000000-0005-0000-0000-000031410000}"/>
    <cellStyle name="Style 36 3 2" xfId="11164" xr:uid="{00000000-0005-0000-0000-000032410000}"/>
    <cellStyle name="Style 36 4" xfId="11165" xr:uid="{00000000-0005-0000-0000-000033410000}"/>
    <cellStyle name="Style 36 4 2" xfId="11166" xr:uid="{00000000-0005-0000-0000-000034410000}"/>
    <cellStyle name="Style 36 5" xfId="11167" xr:uid="{00000000-0005-0000-0000-000035410000}"/>
    <cellStyle name="Style 36 5 2" xfId="11168" xr:uid="{00000000-0005-0000-0000-000036410000}"/>
    <cellStyle name="Style 36 6" xfId="11169" xr:uid="{00000000-0005-0000-0000-000037410000}"/>
    <cellStyle name="Style 36 6 2" xfId="11170" xr:uid="{00000000-0005-0000-0000-000038410000}"/>
    <cellStyle name="Style 36 7" xfId="11171" xr:uid="{00000000-0005-0000-0000-000039410000}"/>
    <cellStyle name="Style 36 7 2" xfId="11172" xr:uid="{00000000-0005-0000-0000-00003A410000}"/>
    <cellStyle name="Style 36 8" xfId="11173" xr:uid="{00000000-0005-0000-0000-00003B410000}"/>
    <cellStyle name="Style 36 8 2" xfId="11174" xr:uid="{00000000-0005-0000-0000-00003C410000}"/>
    <cellStyle name="Style 36 9" xfId="11175" xr:uid="{00000000-0005-0000-0000-00003D410000}"/>
    <cellStyle name="Style 36 9 2" xfId="11176" xr:uid="{00000000-0005-0000-0000-00003E410000}"/>
    <cellStyle name="Style 37" xfId="11349" xr:uid="{00000000-0005-0000-0000-00003F410000}"/>
    <cellStyle name="Style 38" xfId="11350" xr:uid="{00000000-0005-0000-0000-000040410000}"/>
    <cellStyle name="Style 39" xfId="11177" xr:uid="{00000000-0005-0000-0000-000041410000}"/>
    <cellStyle name="Style 39 10" xfId="11178" xr:uid="{00000000-0005-0000-0000-000042410000}"/>
    <cellStyle name="Style 39 10 2" xfId="11179" xr:uid="{00000000-0005-0000-0000-000043410000}"/>
    <cellStyle name="Style 39 10 3" xfId="16718" xr:uid="{00000000-0005-0000-0000-000044410000}"/>
    <cellStyle name="Style 39 11" xfId="11180" xr:uid="{00000000-0005-0000-0000-000045410000}"/>
    <cellStyle name="Style 39 11 2" xfId="11181" xr:uid="{00000000-0005-0000-0000-000046410000}"/>
    <cellStyle name="Style 39 11 3" xfId="16719" xr:uid="{00000000-0005-0000-0000-000047410000}"/>
    <cellStyle name="Style 39 12" xfId="11182" xr:uid="{00000000-0005-0000-0000-000048410000}"/>
    <cellStyle name="Style 39 12 2" xfId="11183" xr:uid="{00000000-0005-0000-0000-000049410000}"/>
    <cellStyle name="Style 39 12 3" xfId="16720" xr:uid="{00000000-0005-0000-0000-00004A410000}"/>
    <cellStyle name="Style 39 13" xfId="11184" xr:uid="{00000000-0005-0000-0000-00004B410000}"/>
    <cellStyle name="Style 39 13 2" xfId="11185" xr:uid="{00000000-0005-0000-0000-00004C410000}"/>
    <cellStyle name="Style 39 13 3" xfId="16721" xr:uid="{00000000-0005-0000-0000-00004D410000}"/>
    <cellStyle name="Style 39 14" xfId="11186" xr:uid="{00000000-0005-0000-0000-00004E410000}"/>
    <cellStyle name="Style 39 14 2" xfId="11187" xr:uid="{00000000-0005-0000-0000-00004F410000}"/>
    <cellStyle name="Style 39 14 3" xfId="16722" xr:uid="{00000000-0005-0000-0000-000050410000}"/>
    <cellStyle name="Style 39 15" xfId="11188" xr:uid="{00000000-0005-0000-0000-000051410000}"/>
    <cellStyle name="Style 39 15 2" xfId="11189" xr:uid="{00000000-0005-0000-0000-000052410000}"/>
    <cellStyle name="Style 39 15 3" xfId="16723" xr:uid="{00000000-0005-0000-0000-000053410000}"/>
    <cellStyle name="Style 39 16" xfId="11190" xr:uid="{00000000-0005-0000-0000-000054410000}"/>
    <cellStyle name="Style 39 16 2" xfId="11191" xr:uid="{00000000-0005-0000-0000-000055410000}"/>
    <cellStyle name="Style 39 16 3" xfId="16724" xr:uid="{00000000-0005-0000-0000-000056410000}"/>
    <cellStyle name="Style 39 17" xfId="11192" xr:uid="{00000000-0005-0000-0000-000057410000}"/>
    <cellStyle name="Style 39 18" xfId="16725" xr:uid="{00000000-0005-0000-0000-000058410000}"/>
    <cellStyle name="Style 39 2" xfId="11193" xr:uid="{00000000-0005-0000-0000-000059410000}"/>
    <cellStyle name="Style 39 2 2" xfId="11194" xr:uid="{00000000-0005-0000-0000-00005A410000}"/>
    <cellStyle name="Style 39 2 2 2" xfId="16726" xr:uid="{00000000-0005-0000-0000-00005B410000}"/>
    <cellStyle name="Style 39 2 3" xfId="16727" xr:uid="{00000000-0005-0000-0000-00005C410000}"/>
    <cellStyle name="Style 39 3" xfId="11195" xr:uid="{00000000-0005-0000-0000-00005D410000}"/>
    <cellStyle name="Style 39 3 2" xfId="11196" xr:uid="{00000000-0005-0000-0000-00005E410000}"/>
    <cellStyle name="Style 39 3 3" xfId="16728" xr:uid="{00000000-0005-0000-0000-00005F410000}"/>
    <cellStyle name="Style 39 4" xfId="11197" xr:uid="{00000000-0005-0000-0000-000060410000}"/>
    <cellStyle name="Style 39 4 2" xfId="11198" xr:uid="{00000000-0005-0000-0000-000061410000}"/>
    <cellStyle name="Style 39 4 3" xfId="16729" xr:uid="{00000000-0005-0000-0000-000062410000}"/>
    <cellStyle name="Style 39 5" xfId="11199" xr:uid="{00000000-0005-0000-0000-000063410000}"/>
    <cellStyle name="Style 39 5 2" xfId="11200" xr:uid="{00000000-0005-0000-0000-000064410000}"/>
    <cellStyle name="Style 39 5 3" xfId="16730" xr:uid="{00000000-0005-0000-0000-000065410000}"/>
    <cellStyle name="Style 39 6" xfId="11201" xr:uid="{00000000-0005-0000-0000-000066410000}"/>
    <cellStyle name="Style 39 6 2" xfId="11202" xr:uid="{00000000-0005-0000-0000-000067410000}"/>
    <cellStyle name="Style 39 6 3" xfId="16731" xr:uid="{00000000-0005-0000-0000-000068410000}"/>
    <cellStyle name="Style 39 7" xfId="11203" xr:uid="{00000000-0005-0000-0000-000069410000}"/>
    <cellStyle name="Style 39 7 2" xfId="11204" xr:uid="{00000000-0005-0000-0000-00006A410000}"/>
    <cellStyle name="Style 39 7 3" xfId="16732" xr:uid="{00000000-0005-0000-0000-00006B410000}"/>
    <cellStyle name="Style 39 8" xfId="11205" xr:uid="{00000000-0005-0000-0000-00006C410000}"/>
    <cellStyle name="Style 39 8 2" xfId="11206" xr:uid="{00000000-0005-0000-0000-00006D410000}"/>
    <cellStyle name="Style 39 8 3" xfId="16733" xr:uid="{00000000-0005-0000-0000-00006E410000}"/>
    <cellStyle name="Style 39 9" xfId="11207" xr:uid="{00000000-0005-0000-0000-00006F410000}"/>
    <cellStyle name="Style 39 9 2" xfId="11208" xr:uid="{00000000-0005-0000-0000-000070410000}"/>
    <cellStyle name="Style 39 9 3" xfId="16734" xr:uid="{00000000-0005-0000-0000-000071410000}"/>
    <cellStyle name="Style 740" xfId="16735" xr:uid="{00000000-0005-0000-0000-000072410000}"/>
    <cellStyle name="STYLE1" xfId="117" xr:uid="{00000000-0005-0000-0000-000073410000}"/>
    <cellStyle name="style1375471382137" xfId="16736" xr:uid="{00000000-0005-0000-0000-000074410000}"/>
    <cellStyle name="style1375471382137 2" xfId="16737" xr:uid="{00000000-0005-0000-0000-000075410000}"/>
    <cellStyle name="style1375471382227" xfId="16738" xr:uid="{00000000-0005-0000-0000-000076410000}"/>
    <cellStyle name="style1375471382227 2" xfId="16739" xr:uid="{00000000-0005-0000-0000-000077410000}"/>
    <cellStyle name="style1375471382301" xfId="16740" xr:uid="{00000000-0005-0000-0000-000078410000}"/>
    <cellStyle name="style1375471382301 2" xfId="16741" xr:uid="{00000000-0005-0000-0000-000079410000}"/>
    <cellStyle name="style1375471382349" xfId="16742" xr:uid="{00000000-0005-0000-0000-00007A410000}"/>
    <cellStyle name="style1375471382349 2" xfId="16743" xr:uid="{00000000-0005-0000-0000-00007B410000}"/>
    <cellStyle name="style1375471382403" xfId="16744" xr:uid="{00000000-0005-0000-0000-00007C410000}"/>
    <cellStyle name="style1375471382403 2" xfId="16745" xr:uid="{00000000-0005-0000-0000-00007D410000}"/>
    <cellStyle name="style1375471382455" xfId="16746" xr:uid="{00000000-0005-0000-0000-00007E410000}"/>
    <cellStyle name="style1375471382455 2" xfId="16747" xr:uid="{00000000-0005-0000-0000-00007F410000}"/>
    <cellStyle name="style1375471382513" xfId="16748" xr:uid="{00000000-0005-0000-0000-000080410000}"/>
    <cellStyle name="style1375471382513 2" xfId="16749" xr:uid="{00000000-0005-0000-0000-000081410000}"/>
    <cellStyle name="style1375471382595" xfId="16750" xr:uid="{00000000-0005-0000-0000-000082410000}"/>
    <cellStyle name="style1375471382595 2" xfId="16751" xr:uid="{00000000-0005-0000-0000-000083410000}"/>
    <cellStyle name="style1375471382647" xfId="16752" xr:uid="{00000000-0005-0000-0000-000084410000}"/>
    <cellStyle name="style1375471382647 2" xfId="16753" xr:uid="{00000000-0005-0000-0000-000085410000}"/>
    <cellStyle name="style1375471382696" xfId="16754" xr:uid="{00000000-0005-0000-0000-000086410000}"/>
    <cellStyle name="style1375471382696 2" xfId="16755" xr:uid="{00000000-0005-0000-0000-000087410000}"/>
    <cellStyle name="style1375471382748" xfId="16756" xr:uid="{00000000-0005-0000-0000-000088410000}"/>
    <cellStyle name="style1375471382748 2" xfId="16757" xr:uid="{00000000-0005-0000-0000-000089410000}"/>
    <cellStyle name="style1375471382806" xfId="16758" xr:uid="{00000000-0005-0000-0000-00008A410000}"/>
    <cellStyle name="style1375471382806 2" xfId="16759" xr:uid="{00000000-0005-0000-0000-00008B410000}"/>
    <cellStyle name="style1375471382860" xfId="16760" xr:uid="{00000000-0005-0000-0000-00008C410000}"/>
    <cellStyle name="style1375471382860 2" xfId="16761" xr:uid="{00000000-0005-0000-0000-00008D410000}"/>
    <cellStyle name="style1375471382916" xfId="16762" xr:uid="{00000000-0005-0000-0000-00008E410000}"/>
    <cellStyle name="style1375471382916 2" xfId="16763" xr:uid="{00000000-0005-0000-0000-00008F410000}"/>
    <cellStyle name="style1375471382982" xfId="16764" xr:uid="{00000000-0005-0000-0000-000090410000}"/>
    <cellStyle name="style1375471382982 2" xfId="16765" xr:uid="{00000000-0005-0000-0000-000091410000}"/>
    <cellStyle name="style1375471383033" xfId="16766" xr:uid="{00000000-0005-0000-0000-000092410000}"/>
    <cellStyle name="style1375471383033 2" xfId="16767" xr:uid="{00000000-0005-0000-0000-000093410000}"/>
    <cellStyle name="style1375471383081" xfId="16768" xr:uid="{00000000-0005-0000-0000-000094410000}"/>
    <cellStyle name="style1375471383081 2" xfId="16769" xr:uid="{00000000-0005-0000-0000-000095410000}"/>
    <cellStyle name="style1375471383133" xfId="16770" xr:uid="{00000000-0005-0000-0000-000096410000}"/>
    <cellStyle name="style1375471383133 2" xfId="16771" xr:uid="{00000000-0005-0000-0000-000097410000}"/>
    <cellStyle name="style1375471383185" xfId="16772" xr:uid="{00000000-0005-0000-0000-000098410000}"/>
    <cellStyle name="style1375471383185 2" xfId="16773" xr:uid="{00000000-0005-0000-0000-000099410000}"/>
    <cellStyle name="style1375471383258" xfId="16774" xr:uid="{00000000-0005-0000-0000-00009A410000}"/>
    <cellStyle name="style1375471383258 2" xfId="16775" xr:uid="{00000000-0005-0000-0000-00009B410000}"/>
    <cellStyle name="style1375471383297" xfId="16776" xr:uid="{00000000-0005-0000-0000-00009C410000}"/>
    <cellStyle name="style1375471383297 2" xfId="16777" xr:uid="{00000000-0005-0000-0000-00009D410000}"/>
    <cellStyle name="style1375471383343" xfId="16778" xr:uid="{00000000-0005-0000-0000-00009E410000}"/>
    <cellStyle name="style1375471383343 2" xfId="16779" xr:uid="{00000000-0005-0000-0000-00009F410000}"/>
    <cellStyle name="style1375471383398" xfId="16780" xr:uid="{00000000-0005-0000-0000-0000A0410000}"/>
    <cellStyle name="style1375471383398 2" xfId="16781" xr:uid="{00000000-0005-0000-0000-0000A1410000}"/>
    <cellStyle name="style1375471383459" xfId="16782" xr:uid="{00000000-0005-0000-0000-0000A2410000}"/>
    <cellStyle name="style1375471383459 2" xfId="16783" xr:uid="{00000000-0005-0000-0000-0000A3410000}"/>
    <cellStyle name="style1375471383517" xfId="16784" xr:uid="{00000000-0005-0000-0000-0000A4410000}"/>
    <cellStyle name="style1375471383517 2" xfId="16785" xr:uid="{00000000-0005-0000-0000-0000A5410000}"/>
    <cellStyle name="style1375471383575" xfId="16786" xr:uid="{00000000-0005-0000-0000-0000A6410000}"/>
    <cellStyle name="style1375471383575 2" xfId="16787" xr:uid="{00000000-0005-0000-0000-0000A7410000}"/>
    <cellStyle name="style1375471383618" xfId="16788" xr:uid="{00000000-0005-0000-0000-0000A8410000}"/>
    <cellStyle name="style1375471383618 2" xfId="16789" xr:uid="{00000000-0005-0000-0000-0000A9410000}"/>
    <cellStyle name="style1375471383660" xfId="16790" xr:uid="{00000000-0005-0000-0000-0000AA410000}"/>
    <cellStyle name="style1375471383660 2" xfId="16791" xr:uid="{00000000-0005-0000-0000-0000AB410000}"/>
    <cellStyle name="style1375471383723" xfId="16792" xr:uid="{00000000-0005-0000-0000-0000AC410000}"/>
    <cellStyle name="style1375471383723 2" xfId="16793" xr:uid="{00000000-0005-0000-0000-0000AD410000}"/>
    <cellStyle name="style1375471383766" xfId="16794" xr:uid="{00000000-0005-0000-0000-0000AE410000}"/>
    <cellStyle name="style1375471383766 2" xfId="16795" xr:uid="{00000000-0005-0000-0000-0000AF410000}"/>
    <cellStyle name="style1375471383810" xfId="16796" xr:uid="{00000000-0005-0000-0000-0000B0410000}"/>
    <cellStyle name="style1375471383810 2" xfId="16797" xr:uid="{00000000-0005-0000-0000-0000B1410000}"/>
    <cellStyle name="style1375471383861" xfId="16798" xr:uid="{00000000-0005-0000-0000-0000B2410000}"/>
    <cellStyle name="style1375471383861 2" xfId="16799" xr:uid="{00000000-0005-0000-0000-0000B3410000}"/>
    <cellStyle name="style1375471383922" xfId="16800" xr:uid="{00000000-0005-0000-0000-0000B4410000}"/>
    <cellStyle name="style1375471383922 2" xfId="16801" xr:uid="{00000000-0005-0000-0000-0000B5410000}"/>
    <cellStyle name="style1375471383971" xfId="16802" xr:uid="{00000000-0005-0000-0000-0000B6410000}"/>
    <cellStyle name="style1375471383971 2" xfId="16803" xr:uid="{00000000-0005-0000-0000-0000B7410000}"/>
    <cellStyle name="style1375471384029" xfId="16804" xr:uid="{00000000-0005-0000-0000-0000B8410000}"/>
    <cellStyle name="style1375471384029 2" xfId="16805" xr:uid="{00000000-0005-0000-0000-0000B9410000}"/>
    <cellStyle name="style1375471384082" xfId="16806" xr:uid="{00000000-0005-0000-0000-0000BA410000}"/>
    <cellStyle name="style1375471384082 2" xfId="16807" xr:uid="{00000000-0005-0000-0000-0000BB410000}"/>
    <cellStyle name="style1375471384126" xfId="16808" xr:uid="{00000000-0005-0000-0000-0000BC410000}"/>
    <cellStyle name="style1375471384126 2" xfId="16809" xr:uid="{00000000-0005-0000-0000-0000BD410000}"/>
    <cellStyle name="style1375471384177" xfId="16810" xr:uid="{00000000-0005-0000-0000-0000BE410000}"/>
    <cellStyle name="style1375471384177 2" xfId="16811" xr:uid="{00000000-0005-0000-0000-0000BF410000}"/>
    <cellStyle name="style1375471384226" xfId="16812" xr:uid="{00000000-0005-0000-0000-0000C0410000}"/>
    <cellStyle name="style1375471384226 2" xfId="16813" xr:uid="{00000000-0005-0000-0000-0000C1410000}"/>
    <cellStyle name="style1375471384266" xfId="16814" xr:uid="{00000000-0005-0000-0000-0000C2410000}"/>
    <cellStyle name="style1375471384266 2" xfId="16815" xr:uid="{00000000-0005-0000-0000-0000C3410000}"/>
    <cellStyle name="style1375471384311" xfId="16816" xr:uid="{00000000-0005-0000-0000-0000C4410000}"/>
    <cellStyle name="style1375471384311 2" xfId="16817" xr:uid="{00000000-0005-0000-0000-0000C5410000}"/>
    <cellStyle name="style1375471384363" xfId="16818" xr:uid="{00000000-0005-0000-0000-0000C6410000}"/>
    <cellStyle name="style1375471384363 2" xfId="16819" xr:uid="{00000000-0005-0000-0000-0000C7410000}"/>
    <cellStyle name="style1375471384409" xfId="16820" xr:uid="{00000000-0005-0000-0000-0000C8410000}"/>
    <cellStyle name="style1375471384409 2" xfId="16821" xr:uid="{00000000-0005-0000-0000-0000C9410000}"/>
    <cellStyle name="style1375471384453" xfId="16822" xr:uid="{00000000-0005-0000-0000-0000CA410000}"/>
    <cellStyle name="style1375471384453 2" xfId="16823" xr:uid="{00000000-0005-0000-0000-0000CB410000}"/>
    <cellStyle name="style1375471384536" xfId="16824" xr:uid="{00000000-0005-0000-0000-0000CC410000}"/>
    <cellStyle name="style1375471384536 2" xfId="16825" xr:uid="{00000000-0005-0000-0000-0000CD410000}"/>
    <cellStyle name="style1375471384591" xfId="16826" xr:uid="{00000000-0005-0000-0000-0000CE410000}"/>
    <cellStyle name="style1375471384591 2" xfId="16827" xr:uid="{00000000-0005-0000-0000-0000CF410000}"/>
    <cellStyle name="style1375471384633" xfId="16828" xr:uid="{00000000-0005-0000-0000-0000D0410000}"/>
    <cellStyle name="style1375471384633 2" xfId="16829" xr:uid="{00000000-0005-0000-0000-0000D1410000}"/>
    <cellStyle name="style1375471384677" xfId="16830" xr:uid="{00000000-0005-0000-0000-0000D2410000}"/>
    <cellStyle name="style1375471384677 2" xfId="16831" xr:uid="{00000000-0005-0000-0000-0000D3410000}"/>
    <cellStyle name="style1375471384719" xfId="16832" xr:uid="{00000000-0005-0000-0000-0000D4410000}"/>
    <cellStyle name="style1375471384719 2" xfId="16833" xr:uid="{00000000-0005-0000-0000-0000D5410000}"/>
    <cellStyle name="style1375471384760" xfId="16834" xr:uid="{00000000-0005-0000-0000-0000D6410000}"/>
    <cellStyle name="style1375471384760 2" xfId="16835" xr:uid="{00000000-0005-0000-0000-0000D7410000}"/>
    <cellStyle name="style1375471384798" xfId="16836" xr:uid="{00000000-0005-0000-0000-0000D8410000}"/>
    <cellStyle name="style1375471384798 2" xfId="16837" xr:uid="{00000000-0005-0000-0000-0000D9410000}"/>
    <cellStyle name="style1375471384845" xfId="16838" xr:uid="{00000000-0005-0000-0000-0000DA410000}"/>
    <cellStyle name="style1375471384845 2" xfId="16839" xr:uid="{00000000-0005-0000-0000-0000DB410000}"/>
    <cellStyle name="style1375471384884" xfId="16840" xr:uid="{00000000-0005-0000-0000-0000DC410000}"/>
    <cellStyle name="style1375471384884 2" xfId="16841" xr:uid="{00000000-0005-0000-0000-0000DD410000}"/>
    <cellStyle name="style1375471384922" xfId="16842" xr:uid="{00000000-0005-0000-0000-0000DE410000}"/>
    <cellStyle name="style1375471384922 2" xfId="16843" xr:uid="{00000000-0005-0000-0000-0000DF410000}"/>
    <cellStyle name="style1375471384954" xfId="16844" xr:uid="{00000000-0005-0000-0000-0000E0410000}"/>
    <cellStyle name="style1375471384954 2" xfId="16845" xr:uid="{00000000-0005-0000-0000-0000E1410000}"/>
    <cellStyle name="style1375471384984" xfId="16846" xr:uid="{00000000-0005-0000-0000-0000E2410000}"/>
    <cellStyle name="style1375471384984 2" xfId="16847" xr:uid="{00000000-0005-0000-0000-0000E3410000}"/>
    <cellStyle name="style1375471385029" xfId="16848" xr:uid="{00000000-0005-0000-0000-0000E4410000}"/>
    <cellStyle name="style1375471385029 2" xfId="16849" xr:uid="{00000000-0005-0000-0000-0000E5410000}"/>
    <cellStyle name="style1375471385071" xfId="16850" xr:uid="{00000000-0005-0000-0000-0000E6410000}"/>
    <cellStyle name="style1375471385071 2" xfId="16851" xr:uid="{00000000-0005-0000-0000-0000E7410000}"/>
    <cellStyle name="style1375471385111" xfId="16852" xr:uid="{00000000-0005-0000-0000-0000E8410000}"/>
    <cellStyle name="style1375471385111 2" xfId="16853" xr:uid="{00000000-0005-0000-0000-0000E9410000}"/>
    <cellStyle name="STYLE2" xfId="118" xr:uid="{00000000-0005-0000-0000-0000EA410000}"/>
    <cellStyle name="STYLE3" xfId="119" xr:uid="{00000000-0005-0000-0000-0000EB410000}"/>
    <cellStyle name="STYLE4" xfId="120" xr:uid="{00000000-0005-0000-0000-0000EC410000}"/>
    <cellStyle name="SubScript" xfId="11209" xr:uid="{00000000-0005-0000-0000-0000ED410000}"/>
    <cellStyle name="SuperScript" xfId="11210" xr:uid="{00000000-0005-0000-0000-0000EE410000}"/>
    <cellStyle name="Table  - Style5" xfId="11211" xr:uid="{00000000-0005-0000-0000-0000EF410000}"/>
    <cellStyle name="Table  - Style5 2" xfId="11212" xr:uid="{00000000-0005-0000-0000-0000F0410000}"/>
    <cellStyle name="Table  - Style6" xfId="11213" xr:uid="{00000000-0005-0000-0000-0000F1410000}"/>
    <cellStyle name="Table  - Style6 2" xfId="11214" xr:uid="{00000000-0005-0000-0000-0000F2410000}"/>
    <cellStyle name="Text B &amp; U" xfId="11215" xr:uid="{00000000-0005-0000-0000-0000F3410000}"/>
    <cellStyle name="Text B &amp; U 2" xfId="11216" xr:uid="{00000000-0005-0000-0000-0000F4410000}"/>
    <cellStyle name="Text STD 1" xfId="11217" xr:uid="{00000000-0005-0000-0000-0000F5410000}"/>
    <cellStyle name="Text STD 1 2" xfId="11218" xr:uid="{00000000-0005-0000-0000-0000F6410000}"/>
    <cellStyle name="Text STD 2" xfId="11219" xr:uid="{00000000-0005-0000-0000-0000F7410000}"/>
    <cellStyle name="Text STD 2 2" xfId="11220" xr:uid="{00000000-0005-0000-0000-0000F8410000}"/>
    <cellStyle name="Text STD 3" xfId="11221" xr:uid="{00000000-0005-0000-0000-0000F9410000}"/>
    <cellStyle name="Text STD 3 2" xfId="11222" xr:uid="{00000000-0005-0000-0000-0000FA410000}"/>
    <cellStyle name="Text Under 0" xfId="11223" xr:uid="{00000000-0005-0000-0000-0000FB410000}"/>
    <cellStyle name="Text Under 0 2" xfId="11224" xr:uid="{00000000-0005-0000-0000-0000FC410000}"/>
    <cellStyle name="Text Under 1" xfId="11225" xr:uid="{00000000-0005-0000-0000-0000FD410000}"/>
    <cellStyle name="Text Under 1 2" xfId="11226" xr:uid="{00000000-0005-0000-0000-0000FE410000}"/>
    <cellStyle name="Text Wrap" xfId="11227" xr:uid="{00000000-0005-0000-0000-0000FF410000}"/>
    <cellStyle name="Text Wrap 2" xfId="11228" xr:uid="{00000000-0005-0000-0000-000000420000}"/>
    <cellStyle name="TextBold" xfId="11229" xr:uid="{00000000-0005-0000-0000-000001420000}"/>
    <cellStyle name="TextItalic" xfId="11230" xr:uid="{00000000-0005-0000-0000-000002420000}"/>
    <cellStyle name="TextNormal" xfId="11231" xr:uid="{00000000-0005-0000-0000-000003420000}"/>
    <cellStyle name="Title  - Style1" xfId="11232" xr:uid="{00000000-0005-0000-0000-000004420000}"/>
    <cellStyle name="Title  - Style1 2" xfId="11233" xr:uid="{00000000-0005-0000-0000-000005420000}"/>
    <cellStyle name="Title  - Style6" xfId="11234" xr:uid="{00000000-0005-0000-0000-000006420000}"/>
    <cellStyle name="Title  - Style6 2" xfId="11235" xr:uid="{00000000-0005-0000-0000-000007420000}"/>
    <cellStyle name="Title 2" xfId="11236" xr:uid="{00000000-0005-0000-0000-000008420000}"/>
    <cellStyle name="Title 2 2" xfId="11237" xr:uid="{00000000-0005-0000-0000-000009420000}"/>
    <cellStyle name="Title 3" xfId="11238" xr:uid="{00000000-0005-0000-0000-00000A420000}"/>
    <cellStyle name="Title 3 2" xfId="11239" xr:uid="{00000000-0005-0000-0000-00000B420000}"/>
    <cellStyle name="Title 4" xfId="11240" xr:uid="{00000000-0005-0000-0000-00000C420000}"/>
    <cellStyle name="Title 4 2" xfId="11241" xr:uid="{00000000-0005-0000-0000-00000D420000}"/>
    <cellStyle name="Title 5" xfId="11351" xr:uid="{00000000-0005-0000-0000-00000E420000}"/>
    <cellStyle name="Title 6" xfId="11352" xr:uid="{00000000-0005-0000-0000-00000F420000}"/>
    <cellStyle name="TitleNormal" xfId="11242" xr:uid="{00000000-0005-0000-0000-000010420000}"/>
    <cellStyle name="Total 2" xfId="11243" xr:uid="{00000000-0005-0000-0000-000011420000}"/>
    <cellStyle name="Total 2 2" xfId="11244" xr:uid="{00000000-0005-0000-0000-000012420000}"/>
    <cellStyle name="Total 3" xfId="11245" xr:uid="{00000000-0005-0000-0000-000013420000}"/>
    <cellStyle name="Total 3 2" xfId="11246" xr:uid="{00000000-0005-0000-0000-000014420000}"/>
    <cellStyle name="Total 4" xfId="11247" xr:uid="{00000000-0005-0000-0000-000015420000}"/>
    <cellStyle name="Total 4 2" xfId="11248" xr:uid="{00000000-0005-0000-0000-000016420000}"/>
    <cellStyle name="Total 5" xfId="11249" xr:uid="{00000000-0005-0000-0000-000017420000}"/>
    <cellStyle name="Total 5 2" xfId="11250" xr:uid="{00000000-0005-0000-0000-000018420000}"/>
    <cellStyle name="Total 6" xfId="11251" xr:uid="{00000000-0005-0000-0000-000019420000}"/>
    <cellStyle name="TotCol - Style5" xfId="11252" xr:uid="{00000000-0005-0000-0000-00001A420000}"/>
    <cellStyle name="TotCol - Style5 2" xfId="11253" xr:uid="{00000000-0005-0000-0000-00001B420000}"/>
    <cellStyle name="TotCol - Style7" xfId="11254" xr:uid="{00000000-0005-0000-0000-00001C420000}"/>
    <cellStyle name="TotCol - Style7 2" xfId="11255" xr:uid="{00000000-0005-0000-0000-00001D420000}"/>
    <cellStyle name="TotRow - Style4" xfId="11256" xr:uid="{00000000-0005-0000-0000-00001E420000}"/>
    <cellStyle name="TotRow - Style4 2" xfId="11257" xr:uid="{00000000-0005-0000-0000-00001F420000}"/>
    <cellStyle name="TotRow - Style8" xfId="11258" xr:uid="{00000000-0005-0000-0000-000020420000}"/>
    <cellStyle name="TotRow - Style8 2" xfId="11259" xr:uid="{00000000-0005-0000-0000-000021420000}"/>
    <cellStyle name="Undefined" xfId="11260" xr:uid="{00000000-0005-0000-0000-000022420000}"/>
    <cellStyle name="Undefined 2" xfId="11261" xr:uid="{00000000-0005-0000-0000-000023420000}"/>
    <cellStyle name="UnDERLINED" xfId="11262" xr:uid="{00000000-0005-0000-0000-000024420000}"/>
    <cellStyle name="Warning Text 2" xfId="11263" xr:uid="{00000000-0005-0000-0000-000025420000}"/>
    <cellStyle name="Warning Text 2 2" xfId="11264" xr:uid="{00000000-0005-0000-0000-000026420000}"/>
    <cellStyle name="Warning Text 3" xfId="11265" xr:uid="{00000000-0005-0000-0000-000027420000}"/>
    <cellStyle name="Warning Text 3 2" xfId="11266" xr:uid="{00000000-0005-0000-0000-000028420000}"/>
    <cellStyle name="Warning Text 4" xfId="11267" xr:uid="{00000000-0005-0000-0000-000029420000}"/>
    <cellStyle name="Warning Text 4 2" xfId="11268" xr:uid="{00000000-0005-0000-0000-00002A420000}"/>
    <cellStyle name="Warning Text 5" xfId="11269" xr:uid="{00000000-0005-0000-0000-00002B420000}"/>
    <cellStyle name="Warning Text 5 2" xfId="11270" xr:uid="{00000000-0005-0000-0000-00002C420000}"/>
    <cellStyle name="Warning Text 6" xfId="11271" xr:uid="{00000000-0005-0000-0000-00002D4200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2.xml"/><Relationship Id="rId21" Type="http://schemas.openxmlformats.org/officeDocument/2006/relationships/externalLink" Target="externalLinks/externalLink8.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1.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sharedStrings" Target="sharedStrings.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11.xml"/><Relationship Id="rId5" Type="http://schemas.openxmlformats.org/officeDocument/2006/relationships/worksheet" Target="worksheets/sheet4.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styles" Target="styles.xml"/><Relationship Id="rId10" Type="http://schemas.openxmlformats.org/officeDocument/2006/relationships/worksheet" Target="worksheets/sheet9.xml"/><Relationship Id="rId19" Type="http://schemas.openxmlformats.org/officeDocument/2006/relationships/externalLink" Target="externalLinks/externalLink6.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theme" Target="theme/theme1.xml"/><Relationship Id="rId30"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ea typeface="Arial"/>
                <a:cs typeface="Arial"/>
              </a:rPr>
              <a:t>FIGURE 1</a:t>
            </a:r>
          </a:p>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ea typeface="Arial"/>
                <a:cs typeface="Arial"/>
              </a:rPr>
              <a:t>HISTORICAL BOND YIELDS</a:t>
            </a:r>
          </a:p>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ea typeface="Arial"/>
                <a:cs typeface="Arial"/>
              </a:rPr>
              <a:t>AVERAGE PUBLIC UTILITY BOND VS 30-YEAR TREASURY BOND</a:t>
            </a:r>
          </a:p>
        </c:rich>
      </c:tx>
      <c:layout>
        <c:manualLayout>
          <c:xMode val="edge"/>
          <c:yMode val="edge"/>
          <c:x val="0.24148148148148099"/>
          <c:y val="1.9607843137254902E-2"/>
        </c:manualLayout>
      </c:layout>
      <c:overlay val="0"/>
      <c:spPr>
        <a:noFill/>
        <a:ln w="25400">
          <a:noFill/>
        </a:ln>
      </c:spPr>
    </c:title>
    <c:autoTitleDeleted val="0"/>
    <c:plotArea>
      <c:layout>
        <c:manualLayout>
          <c:layoutTarget val="inner"/>
          <c:xMode val="edge"/>
          <c:yMode val="edge"/>
          <c:x val="7.7139309498566525E-2"/>
          <c:y val="0.13052343917622899"/>
          <c:w val="0.90666666666666695"/>
          <c:h val="0.723311546840958"/>
        </c:manualLayout>
      </c:layout>
      <c:lineChart>
        <c:grouping val="standard"/>
        <c:varyColors val="0"/>
        <c:ser>
          <c:idx val="0"/>
          <c:order val="0"/>
          <c:tx>
            <c:strRef>
              <c:f>'Bond Yields &amp; Fig 2'!$B$5:$B$6</c:f>
              <c:strCache>
                <c:ptCount val="2"/>
                <c:pt idx="0">
                  <c:v>30-Yr.</c:v>
                </c:pt>
                <c:pt idx="1">
                  <c:v>Treas. Bond</c:v>
                </c:pt>
              </c:strCache>
            </c:strRef>
          </c:tx>
          <c:spPr>
            <a:ln w="12700">
              <a:solidFill>
                <a:srgbClr val="000000"/>
              </a:solidFill>
              <a:prstDash val="solid"/>
            </a:ln>
          </c:spPr>
          <c:marker>
            <c:symbol val="none"/>
          </c:marker>
          <c:cat>
            <c:numRef>
              <c:f>'Bond Yields &amp; Fig 2'!$A$176:$A$338</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'Bond Yields &amp; Fig 2'!$B$176:$B$338</c:f>
              <c:numCache>
                <c:formatCode>General</c:formatCode>
                <c:ptCount val="163"/>
                <c:pt idx="0">
                  <c:v>4.33</c:v>
                </c:pt>
                <c:pt idx="1">
                  <c:v>4.5199999999999996</c:v>
                </c:pt>
                <c:pt idx="2">
                  <c:v>4.3899999999999997</c:v>
                </c:pt>
                <c:pt idx="3">
                  <c:v>4.4400000000000004</c:v>
                </c:pt>
                <c:pt idx="4">
                  <c:v>4.5999999999999996</c:v>
                </c:pt>
                <c:pt idx="5">
                  <c:v>4.6900000000000004</c:v>
                </c:pt>
                <c:pt idx="6">
                  <c:v>4.57</c:v>
                </c:pt>
                <c:pt idx="7">
                  <c:v>4.5</c:v>
                </c:pt>
                <c:pt idx="8">
                  <c:v>4.2699999999999996</c:v>
                </c:pt>
                <c:pt idx="9">
                  <c:v>4.17</c:v>
                </c:pt>
                <c:pt idx="10">
                  <c:v>4</c:v>
                </c:pt>
                <c:pt idx="11">
                  <c:v>2.87</c:v>
                </c:pt>
                <c:pt idx="12">
                  <c:v>3.13</c:v>
                </c:pt>
                <c:pt idx="13">
                  <c:v>3.59</c:v>
                </c:pt>
                <c:pt idx="14">
                  <c:v>3.64</c:v>
                </c:pt>
                <c:pt idx="15">
                  <c:v>3.76</c:v>
                </c:pt>
                <c:pt idx="16">
                  <c:v>4.2300000000000004</c:v>
                </c:pt>
                <c:pt idx="17">
                  <c:v>4.5199999999999996</c:v>
                </c:pt>
                <c:pt idx="18">
                  <c:v>4.41</c:v>
                </c:pt>
                <c:pt idx="19">
                  <c:v>4.37</c:v>
                </c:pt>
                <c:pt idx="20">
                  <c:v>4.1900000000000004</c:v>
                </c:pt>
                <c:pt idx="21">
                  <c:v>4.1900000000000004</c:v>
                </c:pt>
                <c:pt idx="22">
                  <c:v>4.3099999999999996</c:v>
                </c:pt>
                <c:pt idx="23">
                  <c:v>4.49</c:v>
                </c:pt>
                <c:pt idx="24">
                  <c:v>4.5999999999999996</c:v>
                </c:pt>
                <c:pt idx="25">
                  <c:v>4.62</c:v>
                </c:pt>
                <c:pt idx="26">
                  <c:v>4.6399999999999997</c:v>
                </c:pt>
                <c:pt idx="27">
                  <c:v>4.6900000000000004</c:v>
                </c:pt>
                <c:pt idx="28">
                  <c:v>4.29</c:v>
                </c:pt>
                <c:pt idx="29">
                  <c:v>4.13</c:v>
                </c:pt>
                <c:pt idx="30">
                  <c:v>3.99</c:v>
                </c:pt>
                <c:pt idx="31">
                  <c:v>3.8</c:v>
                </c:pt>
                <c:pt idx="32">
                  <c:v>3.77</c:v>
                </c:pt>
                <c:pt idx="33">
                  <c:v>3.87</c:v>
                </c:pt>
                <c:pt idx="34">
                  <c:v>4.1900000000000004</c:v>
                </c:pt>
                <c:pt idx="35">
                  <c:v>4.42</c:v>
                </c:pt>
                <c:pt idx="36">
                  <c:v>4.5199999999999996</c:v>
                </c:pt>
                <c:pt idx="37">
                  <c:v>4.6500000000000004</c:v>
                </c:pt>
                <c:pt idx="38">
                  <c:v>4.51</c:v>
                </c:pt>
                <c:pt idx="39">
                  <c:v>4.5</c:v>
                </c:pt>
                <c:pt idx="40">
                  <c:v>4.29</c:v>
                </c:pt>
                <c:pt idx="41">
                  <c:v>4.2300000000000004</c:v>
                </c:pt>
                <c:pt idx="42">
                  <c:v>4.2699999999999996</c:v>
                </c:pt>
                <c:pt idx="43">
                  <c:v>3.65</c:v>
                </c:pt>
                <c:pt idx="44">
                  <c:v>3.18</c:v>
                </c:pt>
                <c:pt idx="45">
                  <c:v>3.13</c:v>
                </c:pt>
                <c:pt idx="46">
                  <c:v>3.02</c:v>
                </c:pt>
                <c:pt idx="47">
                  <c:v>2.98</c:v>
                </c:pt>
                <c:pt idx="48">
                  <c:v>3.03</c:v>
                </c:pt>
                <c:pt idx="49">
                  <c:v>3.11</c:v>
                </c:pt>
                <c:pt idx="50">
                  <c:v>3.28</c:v>
                </c:pt>
                <c:pt idx="51">
                  <c:v>3.18</c:v>
                </c:pt>
                <c:pt idx="52">
                  <c:v>2.93</c:v>
                </c:pt>
                <c:pt idx="53">
                  <c:v>2.7</c:v>
                </c:pt>
                <c:pt idx="54">
                  <c:v>2.59</c:v>
                </c:pt>
                <c:pt idx="55">
                  <c:v>2.77</c:v>
                </c:pt>
                <c:pt idx="56">
                  <c:v>2.88</c:v>
                </c:pt>
                <c:pt idx="57">
                  <c:v>2.9</c:v>
                </c:pt>
                <c:pt idx="58">
                  <c:v>2.8</c:v>
                </c:pt>
                <c:pt idx="59">
                  <c:v>2.88</c:v>
                </c:pt>
                <c:pt idx="60">
                  <c:v>3.08</c:v>
                </c:pt>
                <c:pt idx="61">
                  <c:v>3.17</c:v>
                </c:pt>
                <c:pt idx="62">
                  <c:v>3.16</c:v>
                </c:pt>
                <c:pt idx="63">
                  <c:v>2.93</c:v>
                </c:pt>
                <c:pt idx="64">
                  <c:v>3.11</c:v>
                </c:pt>
                <c:pt idx="65">
                  <c:v>3.4</c:v>
                </c:pt>
                <c:pt idx="66">
                  <c:v>3.61</c:v>
                </c:pt>
                <c:pt idx="67">
                  <c:v>3.76</c:v>
                </c:pt>
                <c:pt idx="68">
                  <c:v>3.79</c:v>
                </c:pt>
                <c:pt idx="69">
                  <c:v>3.68</c:v>
                </c:pt>
                <c:pt idx="70">
                  <c:v>3.8</c:v>
                </c:pt>
                <c:pt idx="71">
                  <c:v>3.89</c:v>
                </c:pt>
                <c:pt idx="72">
                  <c:v>3.77</c:v>
                </c:pt>
                <c:pt idx="73">
                  <c:v>3.66</c:v>
                </c:pt>
                <c:pt idx="74">
                  <c:v>3.62</c:v>
                </c:pt>
                <c:pt idx="75">
                  <c:v>3.52</c:v>
                </c:pt>
                <c:pt idx="76">
                  <c:v>3.39</c:v>
                </c:pt>
                <c:pt idx="77">
                  <c:v>3.42</c:v>
                </c:pt>
                <c:pt idx="78">
                  <c:v>3.33</c:v>
                </c:pt>
                <c:pt idx="79">
                  <c:v>3.2</c:v>
                </c:pt>
                <c:pt idx="80">
                  <c:v>3.26</c:v>
                </c:pt>
                <c:pt idx="81">
                  <c:v>3.04</c:v>
                </c:pt>
                <c:pt idx="82">
                  <c:v>3.04</c:v>
                </c:pt>
                <c:pt idx="83">
                  <c:v>2.83</c:v>
                </c:pt>
                <c:pt idx="84">
                  <c:v>2.46</c:v>
                </c:pt>
                <c:pt idx="85">
                  <c:v>2.57</c:v>
                </c:pt>
                <c:pt idx="86">
                  <c:v>2.63</c:v>
                </c:pt>
                <c:pt idx="87">
                  <c:v>2.59</c:v>
                </c:pt>
                <c:pt idx="88">
                  <c:v>2.96</c:v>
                </c:pt>
                <c:pt idx="89">
                  <c:v>3.11</c:v>
                </c:pt>
                <c:pt idx="90">
                  <c:v>3.07</c:v>
                </c:pt>
                <c:pt idx="91">
                  <c:v>2.86</c:v>
                </c:pt>
                <c:pt idx="92">
                  <c:v>2.95</c:v>
                </c:pt>
                <c:pt idx="93">
                  <c:v>2.89</c:v>
                </c:pt>
                <c:pt idx="94">
                  <c:v>3.03</c:v>
                </c:pt>
                <c:pt idx="95">
                  <c:v>2.97</c:v>
                </c:pt>
                <c:pt idx="96">
                  <c:v>2.86</c:v>
                </c:pt>
                <c:pt idx="97">
                  <c:v>2.62</c:v>
                </c:pt>
                <c:pt idx="98">
                  <c:v>2.68</c:v>
                </c:pt>
                <c:pt idx="99">
                  <c:v>2.62</c:v>
                </c:pt>
                <c:pt idx="100">
                  <c:v>2.63</c:v>
                </c:pt>
                <c:pt idx="101">
                  <c:v>2.4500000000000002</c:v>
                </c:pt>
                <c:pt idx="102">
                  <c:v>2.23</c:v>
                </c:pt>
                <c:pt idx="103">
                  <c:v>2.2599999999999998</c:v>
                </c:pt>
                <c:pt idx="104">
                  <c:v>2.35</c:v>
                </c:pt>
                <c:pt idx="105">
                  <c:v>2.5</c:v>
                </c:pt>
                <c:pt idx="106">
                  <c:v>2.86</c:v>
                </c:pt>
                <c:pt idx="107">
                  <c:v>3.11</c:v>
                </c:pt>
                <c:pt idx="108">
                  <c:v>3.02</c:v>
                </c:pt>
                <c:pt idx="109">
                  <c:v>3.03</c:v>
                </c:pt>
                <c:pt idx="110">
                  <c:v>3.08</c:v>
                </c:pt>
                <c:pt idx="111">
                  <c:v>2.94</c:v>
                </c:pt>
                <c:pt idx="112">
                  <c:v>2.96</c:v>
                </c:pt>
                <c:pt idx="113">
                  <c:v>2.8</c:v>
                </c:pt>
                <c:pt idx="114">
                  <c:v>2.88</c:v>
                </c:pt>
                <c:pt idx="115">
                  <c:v>2.8</c:v>
                </c:pt>
                <c:pt idx="116">
                  <c:v>2.78</c:v>
                </c:pt>
                <c:pt idx="117">
                  <c:v>2.88</c:v>
                </c:pt>
                <c:pt idx="118">
                  <c:v>2.8</c:v>
                </c:pt>
                <c:pt idx="119">
                  <c:v>2.77</c:v>
                </c:pt>
                <c:pt idx="120">
                  <c:v>2.88</c:v>
                </c:pt>
                <c:pt idx="121">
                  <c:v>3.13</c:v>
                </c:pt>
                <c:pt idx="122">
                  <c:v>3.09</c:v>
                </c:pt>
                <c:pt idx="123">
                  <c:v>3.07</c:v>
                </c:pt>
                <c:pt idx="124">
                  <c:v>3.13</c:v>
                </c:pt>
                <c:pt idx="125">
                  <c:v>3.05</c:v>
                </c:pt>
                <c:pt idx="126">
                  <c:v>3.01</c:v>
                </c:pt>
                <c:pt idx="127">
                  <c:v>3.04</c:v>
                </c:pt>
                <c:pt idx="128">
                  <c:v>3.15</c:v>
                </c:pt>
                <c:pt idx="129">
                  <c:v>3.34</c:v>
                </c:pt>
                <c:pt idx="130">
                  <c:v>3.36</c:v>
                </c:pt>
                <c:pt idx="131">
                  <c:v>3.1</c:v>
                </c:pt>
                <c:pt idx="132">
                  <c:v>3.04</c:v>
                </c:pt>
                <c:pt idx="133">
                  <c:v>3.02</c:v>
                </c:pt>
                <c:pt idx="134">
                  <c:v>2.98</c:v>
                </c:pt>
                <c:pt idx="135">
                  <c:v>2.94</c:v>
                </c:pt>
                <c:pt idx="136">
                  <c:v>2.82</c:v>
                </c:pt>
                <c:pt idx="137">
                  <c:v>2.57</c:v>
                </c:pt>
                <c:pt idx="138">
                  <c:v>2.57</c:v>
                </c:pt>
                <c:pt idx="139">
                  <c:v>2.12</c:v>
                </c:pt>
                <c:pt idx="140">
                  <c:v>2.16</c:v>
                </c:pt>
                <c:pt idx="141">
                  <c:v>2.19</c:v>
                </c:pt>
                <c:pt idx="142">
                  <c:v>2.2799999999999998</c:v>
                </c:pt>
                <c:pt idx="143">
                  <c:v>2.2999999999999998</c:v>
                </c:pt>
                <c:pt idx="144">
                  <c:v>2.2200000000000002</c:v>
                </c:pt>
                <c:pt idx="145">
                  <c:v>1.97</c:v>
                </c:pt>
                <c:pt idx="146">
                  <c:v>1.46</c:v>
                </c:pt>
                <c:pt idx="147">
                  <c:v>1.27</c:v>
                </c:pt>
                <c:pt idx="148">
                  <c:v>1.38</c:v>
                </c:pt>
                <c:pt idx="149">
                  <c:v>1.49</c:v>
                </c:pt>
                <c:pt idx="150">
                  <c:v>1.31</c:v>
                </c:pt>
                <c:pt idx="151">
                  <c:v>1.36</c:v>
                </c:pt>
                <c:pt idx="152">
                  <c:v>1.42</c:v>
                </c:pt>
                <c:pt idx="153">
                  <c:v>1.57</c:v>
                </c:pt>
                <c:pt idx="154">
                  <c:v>1.62</c:v>
                </c:pt>
                <c:pt idx="155">
                  <c:v>1.67</c:v>
                </c:pt>
                <c:pt idx="156">
                  <c:v>1.82</c:v>
                </c:pt>
                <c:pt idx="157">
                  <c:v>2.04</c:v>
                </c:pt>
                <c:pt idx="158">
                  <c:v>2.34</c:v>
                </c:pt>
                <c:pt idx="159">
                  <c:v>2.2999999999999998</c:v>
                </c:pt>
                <c:pt idx="160">
                  <c:v>2.3199999999999998</c:v>
                </c:pt>
                <c:pt idx="161">
                  <c:v>2.16</c:v>
                </c:pt>
                <c:pt idx="162">
                  <c:v>1.94</c:v>
                </c:pt>
              </c:numCache>
            </c:numRef>
          </c:val>
          <c:smooth val="0"/>
          <c:extLst>
            <c:ext xmlns:c16="http://schemas.microsoft.com/office/drawing/2014/chart" uri="{C3380CC4-5D6E-409C-BE32-E72D297353CC}">
              <c16:uniqueId val="{00000000-EFCF-494F-B83D-3C6BB2453512}"/>
            </c:ext>
          </c:extLst>
        </c:ser>
        <c:ser>
          <c:idx val="1"/>
          <c:order val="1"/>
          <c:tx>
            <c:strRef>
              <c:f>'Bond Yields &amp; Fig 2'!$C$5:$C$6</c:f>
              <c:strCache>
                <c:ptCount val="2"/>
                <c:pt idx="0">
                  <c:v>Mergent</c:v>
                </c:pt>
                <c:pt idx="1">
                  <c:v>Utility Bonds</c:v>
                </c:pt>
              </c:strCache>
            </c:strRef>
          </c:tx>
          <c:spPr>
            <a:ln w="12700">
              <a:solidFill>
                <a:srgbClr val="000000"/>
              </a:solidFill>
              <a:prstDash val="sysDash"/>
            </a:ln>
          </c:spPr>
          <c:marker>
            <c:symbol val="none"/>
          </c:marker>
          <c:cat>
            <c:numRef>
              <c:f>'Bond Yields &amp; Fig 2'!$A$176:$A$338</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'Bond Yields &amp; Fig 2'!$C$176:$C$338</c:f>
              <c:numCache>
                <c:formatCode>General</c:formatCode>
                <c:ptCount val="163"/>
                <c:pt idx="0">
                  <c:v>6.08</c:v>
                </c:pt>
                <c:pt idx="1">
                  <c:v>6.28</c:v>
                </c:pt>
                <c:pt idx="2">
                  <c:v>6.29</c:v>
                </c:pt>
                <c:pt idx="3">
                  <c:v>6.36</c:v>
                </c:pt>
                <c:pt idx="4">
                  <c:v>6.38</c:v>
                </c:pt>
                <c:pt idx="5">
                  <c:v>6.5</c:v>
                </c:pt>
                <c:pt idx="6">
                  <c:v>6.5</c:v>
                </c:pt>
                <c:pt idx="7">
                  <c:v>6.48</c:v>
                </c:pt>
                <c:pt idx="8">
                  <c:v>6.59</c:v>
                </c:pt>
                <c:pt idx="9">
                  <c:v>7.7</c:v>
                </c:pt>
                <c:pt idx="10">
                  <c:v>7.8</c:v>
                </c:pt>
                <c:pt idx="11">
                  <c:v>6.87</c:v>
                </c:pt>
                <c:pt idx="12">
                  <c:v>6.77</c:v>
                </c:pt>
                <c:pt idx="13">
                  <c:v>6.72</c:v>
                </c:pt>
                <c:pt idx="14">
                  <c:v>6.85</c:v>
                </c:pt>
                <c:pt idx="15">
                  <c:v>6.9</c:v>
                </c:pt>
                <c:pt idx="16">
                  <c:v>6.83</c:v>
                </c:pt>
                <c:pt idx="17">
                  <c:v>6.54</c:v>
                </c:pt>
                <c:pt idx="18">
                  <c:v>6.15</c:v>
                </c:pt>
                <c:pt idx="19">
                  <c:v>5.8</c:v>
                </c:pt>
                <c:pt idx="20">
                  <c:v>5.6</c:v>
                </c:pt>
                <c:pt idx="21">
                  <c:v>5.64</c:v>
                </c:pt>
                <c:pt idx="22">
                  <c:v>5.71</c:v>
                </c:pt>
                <c:pt idx="23">
                  <c:v>5.86</c:v>
                </c:pt>
                <c:pt idx="24">
                  <c:v>5.83</c:v>
                </c:pt>
                <c:pt idx="25">
                  <c:v>5.94</c:v>
                </c:pt>
                <c:pt idx="26">
                  <c:v>5.9</c:v>
                </c:pt>
                <c:pt idx="27">
                  <c:v>5.87</c:v>
                </c:pt>
                <c:pt idx="28">
                  <c:v>5.59</c:v>
                </c:pt>
                <c:pt idx="29">
                  <c:v>5.62</c:v>
                </c:pt>
                <c:pt idx="30">
                  <c:v>5.41</c:v>
                </c:pt>
                <c:pt idx="31">
                  <c:v>5.0999999999999996</c:v>
                </c:pt>
                <c:pt idx="32">
                  <c:v>5.0999999999999996</c:v>
                </c:pt>
                <c:pt idx="33">
                  <c:v>5.2</c:v>
                </c:pt>
                <c:pt idx="34">
                  <c:v>5.45</c:v>
                </c:pt>
                <c:pt idx="35">
                  <c:v>5.64</c:v>
                </c:pt>
                <c:pt idx="36">
                  <c:v>5.64</c:v>
                </c:pt>
                <c:pt idx="37">
                  <c:v>5.73</c:v>
                </c:pt>
                <c:pt idx="38">
                  <c:v>5.62</c:v>
                </c:pt>
                <c:pt idx="39">
                  <c:v>5.62</c:v>
                </c:pt>
                <c:pt idx="40">
                  <c:v>5.38</c:v>
                </c:pt>
                <c:pt idx="41">
                  <c:v>5.33</c:v>
                </c:pt>
                <c:pt idx="42">
                  <c:v>5.34</c:v>
                </c:pt>
                <c:pt idx="43">
                  <c:v>4.78</c:v>
                </c:pt>
                <c:pt idx="44">
                  <c:v>4.6100000000000003</c:v>
                </c:pt>
                <c:pt idx="45">
                  <c:v>4.66</c:v>
                </c:pt>
                <c:pt idx="46">
                  <c:v>4.37</c:v>
                </c:pt>
                <c:pt idx="47">
                  <c:v>4.47</c:v>
                </c:pt>
                <c:pt idx="48">
                  <c:v>4.4800000000000004</c:v>
                </c:pt>
                <c:pt idx="49">
                  <c:v>4.47</c:v>
                </c:pt>
                <c:pt idx="50">
                  <c:v>4.59</c:v>
                </c:pt>
                <c:pt idx="51">
                  <c:v>4.53</c:v>
                </c:pt>
                <c:pt idx="52">
                  <c:v>4.3600000000000003</c:v>
                </c:pt>
                <c:pt idx="53">
                  <c:v>4.26</c:v>
                </c:pt>
                <c:pt idx="54">
                  <c:v>4.12</c:v>
                </c:pt>
                <c:pt idx="55">
                  <c:v>4.18</c:v>
                </c:pt>
                <c:pt idx="56">
                  <c:v>4.17</c:v>
                </c:pt>
                <c:pt idx="57">
                  <c:v>4.05</c:v>
                </c:pt>
                <c:pt idx="58">
                  <c:v>3.95</c:v>
                </c:pt>
                <c:pt idx="59">
                  <c:v>4.0999999999999996</c:v>
                </c:pt>
                <c:pt idx="60">
                  <c:v>4.24</c:v>
                </c:pt>
                <c:pt idx="61">
                  <c:v>4.29</c:v>
                </c:pt>
                <c:pt idx="62">
                  <c:v>4.29</c:v>
                </c:pt>
                <c:pt idx="63">
                  <c:v>4.08</c:v>
                </c:pt>
                <c:pt idx="64">
                  <c:v>4.24</c:v>
                </c:pt>
                <c:pt idx="65">
                  <c:v>4.63</c:v>
                </c:pt>
                <c:pt idx="66">
                  <c:v>4.78</c:v>
                </c:pt>
                <c:pt idx="67">
                  <c:v>4.8499999999999996</c:v>
                </c:pt>
                <c:pt idx="68">
                  <c:v>4.9000000000000004</c:v>
                </c:pt>
                <c:pt idx="69">
                  <c:v>4.78</c:v>
                </c:pt>
                <c:pt idx="70">
                  <c:v>4.8600000000000003</c:v>
                </c:pt>
                <c:pt idx="71">
                  <c:v>4.8899999999999997</c:v>
                </c:pt>
                <c:pt idx="72">
                  <c:v>4.72</c:v>
                </c:pt>
                <c:pt idx="73">
                  <c:v>4.6399999999999997</c:v>
                </c:pt>
                <c:pt idx="74">
                  <c:v>4.63</c:v>
                </c:pt>
                <c:pt idx="75">
                  <c:v>4.5199999999999996</c:v>
                </c:pt>
                <c:pt idx="76">
                  <c:v>4.37</c:v>
                </c:pt>
                <c:pt idx="77">
                  <c:v>4.42</c:v>
                </c:pt>
                <c:pt idx="78">
                  <c:v>4.3499999999999996</c:v>
                </c:pt>
                <c:pt idx="79">
                  <c:v>4.29</c:v>
                </c:pt>
                <c:pt idx="80">
                  <c:v>4.4000000000000004</c:v>
                </c:pt>
                <c:pt idx="81">
                  <c:v>4.24</c:v>
                </c:pt>
                <c:pt idx="82">
                  <c:v>4.29</c:v>
                </c:pt>
                <c:pt idx="83">
                  <c:v>4.18</c:v>
                </c:pt>
                <c:pt idx="84">
                  <c:v>3.83</c:v>
                </c:pt>
                <c:pt idx="85">
                  <c:v>3.91</c:v>
                </c:pt>
                <c:pt idx="86">
                  <c:v>3.97</c:v>
                </c:pt>
                <c:pt idx="87">
                  <c:v>3.96</c:v>
                </c:pt>
                <c:pt idx="88">
                  <c:v>4.38</c:v>
                </c:pt>
                <c:pt idx="89">
                  <c:v>4.5999999999999996</c:v>
                </c:pt>
                <c:pt idx="90">
                  <c:v>4.63</c:v>
                </c:pt>
                <c:pt idx="91">
                  <c:v>4.54</c:v>
                </c:pt>
                <c:pt idx="92">
                  <c:v>4.68</c:v>
                </c:pt>
                <c:pt idx="93">
                  <c:v>4.63</c:v>
                </c:pt>
                <c:pt idx="94">
                  <c:v>4.7300000000000004</c:v>
                </c:pt>
                <c:pt idx="95">
                  <c:v>4.6900000000000004</c:v>
                </c:pt>
                <c:pt idx="96">
                  <c:v>4.62</c:v>
                </c:pt>
                <c:pt idx="97">
                  <c:v>4.4400000000000004</c:v>
                </c:pt>
                <c:pt idx="98">
                  <c:v>4.4000000000000004</c:v>
                </c:pt>
                <c:pt idx="99">
                  <c:v>4.16</c:v>
                </c:pt>
                <c:pt idx="100">
                  <c:v>4.0599999999999996</c:v>
                </c:pt>
                <c:pt idx="101">
                  <c:v>3.93</c:v>
                </c:pt>
                <c:pt idx="102">
                  <c:v>3.7</c:v>
                </c:pt>
                <c:pt idx="103">
                  <c:v>3.73</c:v>
                </c:pt>
                <c:pt idx="104">
                  <c:v>3.8</c:v>
                </c:pt>
                <c:pt idx="105">
                  <c:v>3.9</c:v>
                </c:pt>
                <c:pt idx="106">
                  <c:v>4.21</c:v>
                </c:pt>
                <c:pt idx="107">
                  <c:v>4.3899999999999997</c:v>
                </c:pt>
                <c:pt idx="108">
                  <c:v>4.24</c:v>
                </c:pt>
                <c:pt idx="109">
                  <c:v>4.25</c:v>
                </c:pt>
                <c:pt idx="110">
                  <c:v>4.3</c:v>
                </c:pt>
                <c:pt idx="111">
                  <c:v>4.1900000000000004</c:v>
                </c:pt>
                <c:pt idx="112">
                  <c:v>4.1900000000000004</c:v>
                </c:pt>
                <c:pt idx="113">
                  <c:v>4.01</c:v>
                </c:pt>
                <c:pt idx="114">
                  <c:v>4.0599999999999996</c:v>
                </c:pt>
                <c:pt idx="115">
                  <c:v>3.92</c:v>
                </c:pt>
                <c:pt idx="116">
                  <c:v>3.93</c:v>
                </c:pt>
                <c:pt idx="117">
                  <c:v>3.97</c:v>
                </c:pt>
                <c:pt idx="118">
                  <c:v>3.88</c:v>
                </c:pt>
                <c:pt idx="119">
                  <c:v>3.85</c:v>
                </c:pt>
                <c:pt idx="120">
                  <c:v>3.91</c:v>
                </c:pt>
                <c:pt idx="121">
                  <c:v>4.1500000000000004</c:v>
                </c:pt>
                <c:pt idx="122">
                  <c:v>4.21</c:v>
                </c:pt>
                <c:pt idx="123">
                  <c:v>4.24</c:v>
                </c:pt>
                <c:pt idx="124">
                  <c:v>4.3600000000000003</c:v>
                </c:pt>
                <c:pt idx="125">
                  <c:v>4.37</c:v>
                </c:pt>
                <c:pt idx="126">
                  <c:v>4.3499999999999996</c:v>
                </c:pt>
                <c:pt idx="127">
                  <c:v>4.33</c:v>
                </c:pt>
                <c:pt idx="128">
                  <c:v>4.41</c:v>
                </c:pt>
                <c:pt idx="129">
                  <c:v>4.5599999999999996</c:v>
                </c:pt>
                <c:pt idx="130">
                  <c:v>4.6500000000000004</c:v>
                </c:pt>
                <c:pt idx="131">
                  <c:v>4.51</c:v>
                </c:pt>
                <c:pt idx="132">
                  <c:v>4.4800000000000004</c:v>
                </c:pt>
                <c:pt idx="133">
                  <c:v>4.3499999999999996</c:v>
                </c:pt>
                <c:pt idx="134">
                  <c:v>4.26</c:v>
                </c:pt>
                <c:pt idx="135">
                  <c:v>4.18</c:v>
                </c:pt>
                <c:pt idx="136">
                  <c:v>4.0999999999999996</c:v>
                </c:pt>
                <c:pt idx="137">
                  <c:v>3.93</c:v>
                </c:pt>
                <c:pt idx="138">
                  <c:v>3.79</c:v>
                </c:pt>
                <c:pt idx="139">
                  <c:v>3.36</c:v>
                </c:pt>
                <c:pt idx="140">
                  <c:v>3.44</c:v>
                </c:pt>
                <c:pt idx="141">
                  <c:v>3.45</c:v>
                </c:pt>
                <c:pt idx="142">
                  <c:v>3.48</c:v>
                </c:pt>
                <c:pt idx="143">
                  <c:v>3.45</c:v>
                </c:pt>
                <c:pt idx="144">
                  <c:v>3.34</c:v>
                </c:pt>
                <c:pt idx="145">
                  <c:v>3.16</c:v>
                </c:pt>
                <c:pt idx="146">
                  <c:v>3.59</c:v>
                </c:pt>
                <c:pt idx="147">
                  <c:v>3.31</c:v>
                </c:pt>
                <c:pt idx="148">
                  <c:v>3.22</c:v>
                </c:pt>
                <c:pt idx="149">
                  <c:v>3.1</c:v>
                </c:pt>
                <c:pt idx="150">
                  <c:v>2.77</c:v>
                </c:pt>
                <c:pt idx="151">
                  <c:v>2.76</c:v>
                </c:pt>
                <c:pt idx="152">
                  <c:v>2.88</c:v>
                </c:pt>
                <c:pt idx="153">
                  <c:v>2.8</c:v>
                </c:pt>
                <c:pt idx="154">
                  <c:v>2.89</c:v>
                </c:pt>
                <c:pt idx="155">
                  <c:v>2.8</c:v>
                </c:pt>
                <c:pt idx="156">
                  <c:v>2.94</c:v>
                </c:pt>
                <c:pt idx="157">
                  <c:v>3.13</c:v>
                </c:pt>
                <c:pt idx="158">
                  <c:v>3.48</c:v>
                </c:pt>
                <c:pt idx="159">
                  <c:v>3.33</c:v>
                </c:pt>
                <c:pt idx="160">
                  <c:v>3.36</c:v>
                </c:pt>
                <c:pt idx="161">
                  <c:v>3.19</c:v>
                </c:pt>
                <c:pt idx="162">
                  <c:v>2.99</c:v>
                </c:pt>
              </c:numCache>
            </c:numRef>
          </c:val>
          <c:smooth val="0"/>
          <c:extLst>
            <c:ext xmlns:c16="http://schemas.microsoft.com/office/drawing/2014/chart" uri="{C3380CC4-5D6E-409C-BE32-E72D297353CC}">
              <c16:uniqueId val="{00000001-EFCF-494F-B83D-3C6BB2453512}"/>
            </c:ext>
          </c:extLst>
        </c:ser>
        <c:dLbls>
          <c:showLegendKey val="0"/>
          <c:showVal val="0"/>
          <c:showCatName val="0"/>
          <c:showSerName val="0"/>
          <c:showPercent val="0"/>
          <c:showBubbleSize val="0"/>
        </c:dLbls>
        <c:smooth val="0"/>
        <c:axId val="-1752669584"/>
        <c:axId val="-1752667264"/>
      </c:lineChart>
      <c:catAx>
        <c:axId val="-1752669584"/>
        <c:scaling>
          <c:orientation val="minMax"/>
        </c:scaling>
        <c:delete val="0"/>
        <c:axPos val="b"/>
        <c:numFmt formatCode="mmm\-yy"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752667264"/>
        <c:crosses val="autoZero"/>
        <c:auto val="0"/>
        <c:lblAlgn val="ctr"/>
        <c:lblOffset val="100"/>
        <c:tickLblSkip val="4"/>
        <c:tickMarkSkip val="1"/>
        <c:noMultiLvlLbl val="0"/>
      </c:catAx>
      <c:valAx>
        <c:axId val="-1752667264"/>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US"/>
                  <a:t>Bond Yield (%)</a:t>
                </a:r>
              </a:p>
            </c:rich>
          </c:tx>
          <c:layout>
            <c:manualLayout>
              <c:xMode val="edge"/>
              <c:yMode val="edge"/>
              <c:x val="1.6296296296296298E-2"/>
              <c:y val="0.422657952069717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2669584"/>
        <c:crosses val="autoZero"/>
        <c:crossBetween val="between"/>
      </c:valAx>
      <c:spPr>
        <a:noFill/>
        <a:ln w="3175">
          <a:solidFill>
            <a:srgbClr val="000000"/>
          </a:solidFill>
          <a:prstDash val="solid"/>
        </a:ln>
      </c:spPr>
    </c:plotArea>
    <c:legend>
      <c:legendPos val="b"/>
      <c:layout>
        <c:manualLayout>
          <c:xMode val="edge"/>
          <c:yMode val="edge"/>
          <c:x val="0.32"/>
          <c:y val="0.95424836601307195"/>
          <c:w val="0.42962962962963003"/>
          <c:h val="3.267973856209149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12700">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2</a:t>
            </a:r>
          </a:p>
          <a:p>
            <a:pPr>
              <a:defRPr/>
            </a:pPr>
            <a:r>
              <a:rPr lang="en-US" sz="1100" baseline="0"/>
              <a:t>Pct. Yield Spread</a:t>
            </a:r>
          </a:p>
          <a:p>
            <a:pPr>
              <a:defRPr/>
            </a:pPr>
            <a:r>
              <a:rPr lang="en-US" sz="1100" baseline="0"/>
              <a:t>30-Year Treasury and Mergent Utility Bond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'Bond Yields &amp; Fig 2'!$A$308:$A$339</c:f>
              <c:numCache>
                <c:formatCode>mmm\-yy</c:formatCode>
                <c:ptCount val="3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numCache>
            </c:numRef>
          </c:cat>
          <c:val>
            <c:numRef>
              <c:f>'Bond Yields &amp; Fig 2'!$D$308:$D$339</c:f>
              <c:numCache>
                <c:formatCode>General</c:formatCode>
                <c:ptCount val="32"/>
                <c:pt idx="0">
                  <c:v>1.4400000000000004</c:v>
                </c:pt>
                <c:pt idx="1">
                  <c:v>1.3299999999999996</c:v>
                </c:pt>
                <c:pt idx="2">
                  <c:v>1.2799999999999998</c:v>
                </c:pt>
                <c:pt idx="3">
                  <c:v>1.2399999999999998</c:v>
                </c:pt>
                <c:pt idx="4">
                  <c:v>1.2799999999999998</c:v>
                </c:pt>
                <c:pt idx="5">
                  <c:v>1.3600000000000003</c:v>
                </c:pt>
                <c:pt idx="6">
                  <c:v>1.2200000000000002</c:v>
                </c:pt>
                <c:pt idx="7">
                  <c:v>1.2399999999999998</c:v>
                </c:pt>
                <c:pt idx="8">
                  <c:v>1.2799999999999998</c:v>
                </c:pt>
                <c:pt idx="9">
                  <c:v>1.2600000000000002</c:v>
                </c:pt>
                <c:pt idx="10">
                  <c:v>1.2000000000000002</c:v>
                </c:pt>
                <c:pt idx="11">
                  <c:v>1.1500000000000004</c:v>
                </c:pt>
                <c:pt idx="12">
                  <c:v>1.1199999999999997</c:v>
                </c:pt>
                <c:pt idx="13">
                  <c:v>1.1900000000000002</c:v>
                </c:pt>
                <c:pt idx="14">
                  <c:v>2.13</c:v>
                </c:pt>
                <c:pt idx="15">
                  <c:v>2.04</c:v>
                </c:pt>
                <c:pt idx="16">
                  <c:v>1.8400000000000003</c:v>
                </c:pt>
                <c:pt idx="17">
                  <c:v>1.61</c:v>
                </c:pt>
                <c:pt idx="18">
                  <c:v>1.46</c:v>
                </c:pt>
                <c:pt idx="19">
                  <c:v>1.3999999999999997</c:v>
                </c:pt>
                <c:pt idx="20">
                  <c:v>1.46</c:v>
                </c:pt>
                <c:pt idx="21">
                  <c:v>1.2299999999999998</c:v>
                </c:pt>
                <c:pt idx="22">
                  <c:v>1.27</c:v>
                </c:pt>
                <c:pt idx="23">
                  <c:v>1.1299999999999999</c:v>
                </c:pt>
                <c:pt idx="24">
                  <c:v>1.1199999999999999</c:v>
                </c:pt>
                <c:pt idx="25">
                  <c:v>1.0899999999999999</c:v>
                </c:pt>
                <c:pt idx="26">
                  <c:v>1.1400000000000001</c:v>
                </c:pt>
                <c:pt idx="27">
                  <c:v>1.0300000000000002</c:v>
                </c:pt>
                <c:pt idx="28">
                  <c:v>1.04</c:v>
                </c:pt>
                <c:pt idx="29">
                  <c:v>1.0299999999999998</c:v>
                </c:pt>
                <c:pt idx="30">
                  <c:v>1.0500000000000003</c:v>
                </c:pt>
                <c:pt idx="31">
                  <c:v>1.0700000000000003</c:v>
                </c:pt>
              </c:numCache>
            </c:numRef>
          </c:val>
          <c:smooth val="0"/>
          <c:extLst>
            <c:ext xmlns:c16="http://schemas.microsoft.com/office/drawing/2014/chart" uri="{C3380CC4-5D6E-409C-BE32-E72D297353CC}">
              <c16:uniqueId val="{00000000-B494-E54F-82A2-036347CEC384}"/>
            </c:ext>
          </c:extLst>
        </c:ser>
        <c:dLbls>
          <c:showLegendKey val="0"/>
          <c:showVal val="0"/>
          <c:showCatName val="0"/>
          <c:showSerName val="0"/>
          <c:showPercent val="0"/>
          <c:showBubbleSize val="0"/>
        </c:dLbls>
        <c:smooth val="0"/>
        <c:axId val="1055410160"/>
        <c:axId val="1021898416"/>
      </c:lineChart>
      <c:dateAx>
        <c:axId val="105541016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1898416"/>
        <c:crosses val="autoZero"/>
        <c:auto val="1"/>
        <c:lblOffset val="100"/>
        <c:baseTimeUnit val="months"/>
      </c:dateAx>
      <c:valAx>
        <c:axId val="1021898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5410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3</a:t>
            </a:r>
          </a:p>
          <a:p>
            <a:pPr>
              <a:defRPr/>
            </a:pPr>
            <a:r>
              <a:rPr lang="en-US"/>
              <a:t>Daily VIX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'Figure 3'!$A$4051:$A$4449</c:f>
              <c:numCache>
                <c:formatCode>m/d/yy</c:formatCode>
                <c:ptCount val="399"/>
                <c:pt idx="0">
                  <c:v>43864</c:v>
                </c:pt>
                <c:pt idx="1">
                  <c:v>43865</c:v>
                </c:pt>
                <c:pt idx="2">
                  <c:v>43866</c:v>
                </c:pt>
                <c:pt idx="3">
                  <c:v>43867</c:v>
                </c:pt>
                <c:pt idx="4">
                  <c:v>43868</c:v>
                </c:pt>
                <c:pt idx="5">
                  <c:v>43871</c:v>
                </c:pt>
                <c:pt idx="6">
                  <c:v>43872</c:v>
                </c:pt>
                <c:pt idx="7">
                  <c:v>43873</c:v>
                </c:pt>
                <c:pt idx="8">
                  <c:v>43874</c:v>
                </c:pt>
                <c:pt idx="9">
                  <c:v>43875</c:v>
                </c:pt>
                <c:pt idx="10">
                  <c:v>43879</c:v>
                </c:pt>
                <c:pt idx="11">
                  <c:v>43880</c:v>
                </c:pt>
                <c:pt idx="12">
                  <c:v>43881</c:v>
                </c:pt>
                <c:pt idx="13">
                  <c:v>43882</c:v>
                </c:pt>
                <c:pt idx="14">
                  <c:v>43885</c:v>
                </c:pt>
                <c:pt idx="15">
                  <c:v>43886</c:v>
                </c:pt>
                <c:pt idx="16">
                  <c:v>43887</c:v>
                </c:pt>
                <c:pt idx="17">
                  <c:v>43888</c:v>
                </c:pt>
                <c:pt idx="18">
                  <c:v>43889</c:v>
                </c:pt>
                <c:pt idx="19">
                  <c:v>43892</c:v>
                </c:pt>
                <c:pt idx="20">
                  <c:v>43893</c:v>
                </c:pt>
                <c:pt idx="21">
                  <c:v>43894</c:v>
                </c:pt>
                <c:pt idx="22">
                  <c:v>43895</c:v>
                </c:pt>
                <c:pt idx="23">
                  <c:v>43896</c:v>
                </c:pt>
                <c:pt idx="24">
                  <c:v>43899</c:v>
                </c:pt>
                <c:pt idx="25">
                  <c:v>43900</c:v>
                </c:pt>
                <c:pt idx="26">
                  <c:v>43901</c:v>
                </c:pt>
                <c:pt idx="27">
                  <c:v>43902</c:v>
                </c:pt>
                <c:pt idx="28">
                  <c:v>43903</c:v>
                </c:pt>
                <c:pt idx="29">
                  <c:v>43906</c:v>
                </c:pt>
                <c:pt idx="30">
                  <c:v>43907</c:v>
                </c:pt>
                <c:pt idx="31">
                  <c:v>43908</c:v>
                </c:pt>
                <c:pt idx="32">
                  <c:v>43909</c:v>
                </c:pt>
                <c:pt idx="33">
                  <c:v>43910</c:v>
                </c:pt>
                <c:pt idx="34">
                  <c:v>43913</c:v>
                </c:pt>
                <c:pt idx="35">
                  <c:v>43914</c:v>
                </c:pt>
                <c:pt idx="36">
                  <c:v>43915</c:v>
                </c:pt>
                <c:pt idx="37">
                  <c:v>43916</c:v>
                </c:pt>
                <c:pt idx="38">
                  <c:v>43917</c:v>
                </c:pt>
                <c:pt idx="39">
                  <c:v>43920</c:v>
                </c:pt>
                <c:pt idx="40">
                  <c:v>43921</c:v>
                </c:pt>
                <c:pt idx="41">
                  <c:v>43922</c:v>
                </c:pt>
                <c:pt idx="42">
                  <c:v>43923</c:v>
                </c:pt>
                <c:pt idx="43">
                  <c:v>43924</c:v>
                </c:pt>
                <c:pt idx="44">
                  <c:v>43927</c:v>
                </c:pt>
                <c:pt idx="45">
                  <c:v>43928</c:v>
                </c:pt>
                <c:pt idx="46">
                  <c:v>43929</c:v>
                </c:pt>
                <c:pt idx="47">
                  <c:v>43930</c:v>
                </c:pt>
                <c:pt idx="48">
                  <c:v>43934</c:v>
                </c:pt>
                <c:pt idx="49">
                  <c:v>43935</c:v>
                </c:pt>
                <c:pt idx="50">
                  <c:v>43936</c:v>
                </c:pt>
                <c:pt idx="51">
                  <c:v>43937</c:v>
                </c:pt>
                <c:pt idx="52">
                  <c:v>43938</c:v>
                </c:pt>
                <c:pt idx="53">
                  <c:v>43941</c:v>
                </c:pt>
                <c:pt idx="54">
                  <c:v>43942</c:v>
                </c:pt>
                <c:pt idx="55">
                  <c:v>43943</c:v>
                </c:pt>
                <c:pt idx="56">
                  <c:v>43944</c:v>
                </c:pt>
                <c:pt idx="57">
                  <c:v>43945</c:v>
                </c:pt>
                <c:pt idx="58">
                  <c:v>43948</c:v>
                </c:pt>
                <c:pt idx="59">
                  <c:v>43949</c:v>
                </c:pt>
                <c:pt idx="60">
                  <c:v>43950</c:v>
                </c:pt>
                <c:pt idx="61">
                  <c:v>43951</c:v>
                </c:pt>
                <c:pt idx="62">
                  <c:v>43952</c:v>
                </c:pt>
                <c:pt idx="63">
                  <c:v>43955</c:v>
                </c:pt>
                <c:pt idx="64">
                  <c:v>43956</c:v>
                </c:pt>
                <c:pt idx="65">
                  <c:v>43957</c:v>
                </c:pt>
                <c:pt idx="66">
                  <c:v>43958</c:v>
                </c:pt>
                <c:pt idx="67">
                  <c:v>43959</c:v>
                </c:pt>
                <c:pt idx="68">
                  <c:v>43962</c:v>
                </c:pt>
                <c:pt idx="69">
                  <c:v>43963</c:v>
                </c:pt>
                <c:pt idx="70">
                  <c:v>43964</c:v>
                </c:pt>
                <c:pt idx="71">
                  <c:v>43965</c:v>
                </c:pt>
                <c:pt idx="72">
                  <c:v>43966</c:v>
                </c:pt>
                <c:pt idx="73">
                  <c:v>43969</c:v>
                </c:pt>
                <c:pt idx="74">
                  <c:v>43970</c:v>
                </c:pt>
                <c:pt idx="75">
                  <c:v>43971</c:v>
                </c:pt>
                <c:pt idx="76">
                  <c:v>43972</c:v>
                </c:pt>
                <c:pt idx="77">
                  <c:v>43973</c:v>
                </c:pt>
                <c:pt idx="78">
                  <c:v>43977</c:v>
                </c:pt>
                <c:pt idx="79">
                  <c:v>43978</c:v>
                </c:pt>
                <c:pt idx="80">
                  <c:v>43979</c:v>
                </c:pt>
                <c:pt idx="81">
                  <c:v>43980</c:v>
                </c:pt>
                <c:pt idx="82">
                  <c:v>43983</c:v>
                </c:pt>
                <c:pt idx="83">
                  <c:v>43984</c:v>
                </c:pt>
                <c:pt idx="84">
                  <c:v>43985</c:v>
                </c:pt>
                <c:pt idx="85">
                  <c:v>43986</c:v>
                </c:pt>
                <c:pt idx="86">
                  <c:v>43987</c:v>
                </c:pt>
                <c:pt idx="87">
                  <c:v>43990</c:v>
                </c:pt>
                <c:pt idx="88">
                  <c:v>43991</c:v>
                </c:pt>
                <c:pt idx="89">
                  <c:v>43992</c:v>
                </c:pt>
                <c:pt idx="90">
                  <c:v>43993</c:v>
                </c:pt>
                <c:pt idx="91">
                  <c:v>43994</c:v>
                </c:pt>
                <c:pt idx="92">
                  <c:v>43997</c:v>
                </c:pt>
                <c:pt idx="93">
                  <c:v>43998</c:v>
                </c:pt>
                <c:pt idx="94">
                  <c:v>43999</c:v>
                </c:pt>
                <c:pt idx="95">
                  <c:v>44000</c:v>
                </c:pt>
                <c:pt idx="96">
                  <c:v>44001</c:v>
                </c:pt>
                <c:pt idx="97">
                  <c:v>44004</c:v>
                </c:pt>
                <c:pt idx="98">
                  <c:v>44005</c:v>
                </c:pt>
                <c:pt idx="99">
                  <c:v>44006</c:v>
                </c:pt>
                <c:pt idx="100">
                  <c:v>44007</c:v>
                </c:pt>
                <c:pt idx="101">
                  <c:v>44008</c:v>
                </c:pt>
                <c:pt idx="102">
                  <c:v>44011</c:v>
                </c:pt>
                <c:pt idx="103">
                  <c:v>44012</c:v>
                </c:pt>
                <c:pt idx="104">
                  <c:v>44013</c:v>
                </c:pt>
                <c:pt idx="105">
                  <c:v>44014</c:v>
                </c:pt>
                <c:pt idx="106">
                  <c:v>44018</c:v>
                </c:pt>
                <c:pt idx="107">
                  <c:v>44019</c:v>
                </c:pt>
                <c:pt idx="108">
                  <c:v>44020</c:v>
                </c:pt>
                <c:pt idx="109">
                  <c:v>44021</c:v>
                </c:pt>
                <c:pt idx="110">
                  <c:v>44022</c:v>
                </c:pt>
                <c:pt idx="111">
                  <c:v>44025</c:v>
                </c:pt>
                <c:pt idx="112">
                  <c:v>44026</c:v>
                </c:pt>
                <c:pt idx="113">
                  <c:v>44027</c:v>
                </c:pt>
                <c:pt idx="114">
                  <c:v>44028</c:v>
                </c:pt>
                <c:pt idx="115">
                  <c:v>44029</c:v>
                </c:pt>
                <c:pt idx="116">
                  <c:v>44032</c:v>
                </c:pt>
                <c:pt idx="117">
                  <c:v>44033</c:v>
                </c:pt>
                <c:pt idx="118">
                  <c:v>44034</c:v>
                </c:pt>
                <c:pt idx="119">
                  <c:v>44035</c:v>
                </c:pt>
                <c:pt idx="120">
                  <c:v>44036</c:v>
                </c:pt>
                <c:pt idx="121">
                  <c:v>44039</c:v>
                </c:pt>
                <c:pt idx="122">
                  <c:v>44040</c:v>
                </c:pt>
                <c:pt idx="123">
                  <c:v>44041</c:v>
                </c:pt>
                <c:pt idx="124">
                  <c:v>44042</c:v>
                </c:pt>
                <c:pt idx="125">
                  <c:v>44043</c:v>
                </c:pt>
                <c:pt idx="126">
                  <c:v>44046</c:v>
                </c:pt>
                <c:pt idx="127">
                  <c:v>44047</c:v>
                </c:pt>
                <c:pt idx="128">
                  <c:v>44048</c:v>
                </c:pt>
                <c:pt idx="129">
                  <c:v>44049</c:v>
                </c:pt>
                <c:pt idx="130">
                  <c:v>44050</c:v>
                </c:pt>
                <c:pt idx="131">
                  <c:v>44053</c:v>
                </c:pt>
                <c:pt idx="132">
                  <c:v>44054</c:v>
                </c:pt>
                <c:pt idx="133">
                  <c:v>44055</c:v>
                </c:pt>
                <c:pt idx="134">
                  <c:v>44056</c:v>
                </c:pt>
                <c:pt idx="135">
                  <c:v>44057</c:v>
                </c:pt>
                <c:pt idx="136">
                  <c:v>44060</c:v>
                </c:pt>
                <c:pt idx="137">
                  <c:v>44061</c:v>
                </c:pt>
                <c:pt idx="138">
                  <c:v>44062</c:v>
                </c:pt>
                <c:pt idx="139">
                  <c:v>44063</c:v>
                </c:pt>
                <c:pt idx="140">
                  <c:v>44064</c:v>
                </c:pt>
                <c:pt idx="141">
                  <c:v>44067</c:v>
                </c:pt>
                <c:pt idx="142">
                  <c:v>44068</c:v>
                </c:pt>
                <c:pt idx="143">
                  <c:v>44069</c:v>
                </c:pt>
                <c:pt idx="144">
                  <c:v>44070</c:v>
                </c:pt>
                <c:pt idx="145">
                  <c:v>44071</c:v>
                </c:pt>
                <c:pt idx="146">
                  <c:v>44074</c:v>
                </c:pt>
                <c:pt idx="147">
                  <c:v>44075</c:v>
                </c:pt>
                <c:pt idx="148">
                  <c:v>44076</c:v>
                </c:pt>
                <c:pt idx="149">
                  <c:v>44077</c:v>
                </c:pt>
                <c:pt idx="150">
                  <c:v>44078</c:v>
                </c:pt>
                <c:pt idx="151">
                  <c:v>44082</c:v>
                </c:pt>
                <c:pt idx="152">
                  <c:v>44083</c:v>
                </c:pt>
                <c:pt idx="153">
                  <c:v>44084</c:v>
                </c:pt>
                <c:pt idx="154">
                  <c:v>44085</c:v>
                </c:pt>
                <c:pt idx="155">
                  <c:v>44088</c:v>
                </c:pt>
                <c:pt idx="156">
                  <c:v>44089</c:v>
                </c:pt>
                <c:pt idx="157">
                  <c:v>44090</c:v>
                </c:pt>
                <c:pt idx="158">
                  <c:v>44091</c:v>
                </c:pt>
                <c:pt idx="159">
                  <c:v>44092</c:v>
                </c:pt>
                <c:pt idx="160">
                  <c:v>44095</c:v>
                </c:pt>
                <c:pt idx="161">
                  <c:v>44096</c:v>
                </c:pt>
                <c:pt idx="162">
                  <c:v>44097</c:v>
                </c:pt>
                <c:pt idx="163">
                  <c:v>44098</c:v>
                </c:pt>
                <c:pt idx="164">
                  <c:v>44099</c:v>
                </c:pt>
                <c:pt idx="165">
                  <c:v>44102</c:v>
                </c:pt>
                <c:pt idx="166">
                  <c:v>44103</c:v>
                </c:pt>
                <c:pt idx="167">
                  <c:v>44104</c:v>
                </c:pt>
                <c:pt idx="168">
                  <c:v>44105</c:v>
                </c:pt>
                <c:pt idx="169">
                  <c:v>44106</c:v>
                </c:pt>
                <c:pt idx="170">
                  <c:v>44109</c:v>
                </c:pt>
                <c:pt idx="171">
                  <c:v>44110</c:v>
                </c:pt>
                <c:pt idx="172">
                  <c:v>44111</c:v>
                </c:pt>
                <c:pt idx="173">
                  <c:v>44112</c:v>
                </c:pt>
                <c:pt idx="174">
                  <c:v>44113</c:v>
                </c:pt>
                <c:pt idx="175">
                  <c:v>44116</c:v>
                </c:pt>
                <c:pt idx="176">
                  <c:v>44117</c:v>
                </c:pt>
                <c:pt idx="177">
                  <c:v>44118</c:v>
                </c:pt>
                <c:pt idx="178">
                  <c:v>44119</c:v>
                </c:pt>
                <c:pt idx="179">
                  <c:v>44120</c:v>
                </c:pt>
                <c:pt idx="180">
                  <c:v>44123</c:v>
                </c:pt>
                <c:pt idx="181">
                  <c:v>44124</c:v>
                </c:pt>
                <c:pt idx="182">
                  <c:v>44125</c:v>
                </c:pt>
                <c:pt idx="183">
                  <c:v>44126</c:v>
                </c:pt>
                <c:pt idx="184">
                  <c:v>44127</c:v>
                </c:pt>
                <c:pt idx="185">
                  <c:v>44130</c:v>
                </c:pt>
                <c:pt idx="186">
                  <c:v>44131</c:v>
                </c:pt>
                <c:pt idx="187">
                  <c:v>44132</c:v>
                </c:pt>
                <c:pt idx="188">
                  <c:v>44133</c:v>
                </c:pt>
                <c:pt idx="189">
                  <c:v>44134</c:v>
                </c:pt>
                <c:pt idx="190">
                  <c:v>44137</c:v>
                </c:pt>
                <c:pt idx="191">
                  <c:v>44138</c:v>
                </c:pt>
                <c:pt idx="192">
                  <c:v>44139</c:v>
                </c:pt>
                <c:pt idx="193">
                  <c:v>44140</c:v>
                </c:pt>
                <c:pt idx="194">
                  <c:v>44141</c:v>
                </c:pt>
                <c:pt idx="195">
                  <c:v>44144</c:v>
                </c:pt>
                <c:pt idx="196">
                  <c:v>44145</c:v>
                </c:pt>
                <c:pt idx="197">
                  <c:v>44146</c:v>
                </c:pt>
                <c:pt idx="198">
                  <c:v>44147</c:v>
                </c:pt>
                <c:pt idx="199">
                  <c:v>44148</c:v>
                </c:pt>
                <c:pt idx="200">
                  <c:v>44151</c:v>
                </c:pt>
                <c:pt idx="201">
                  <c:v>44152</c:v>
                </c:pt>
                <c:pt idx="202">
                  <c:v>44153</c:v>
                </c:pt>
                <c:pt idx="203">
                  <c:v>44154</c:v>
                </c:pt>
                <c:pt idx="204">
                  <c:v>44155</c:v>
                </c:pt>
                <c:pt idx="205">
                  <c:v>44158</c:v>
                </c:pt>
                <c:pt idx="206">
                  <c:v>44159</c:v>
                </c:pt>
                <c:pt idx="207">
                  <c:v>44160</c:v>
                </c:pt>
                <c:pt idx="208">
                  <c:v>44162</c:v>
                </c:pt>
                <c:pt idx="209">
                  <c:v>44165</c:v>
                </c:pt>
                <c:pt idx="210">
                  <c:v>44166</c:v>
                </c:pt>
                <c:pt idx="211">
                  <c:v>44167</c:v>
                </c:pt>
                <c:pt idx="212">
                  <c:v>44168</c:v>
                </c:pt>
                <c:pt idx="213">
                  <c:v>44169</c:v>
                </c:pt>
                <c:pt idx="214">
                  <c:v>44172</c:v>
                </c:pt>
                <c:pt idx="215">
                  <c:v>44173</c:v>
                </c:pt>
                <c:pt idx="216">
                  <c:v>44174</c:v>
                </c:pt>
                <c:pt idx="217">
                  <c:v>44175</c:v>
                </c:pt>
                <c:pt idx="218">
                  <c:v>44176</c:v>
                </c:pt>
                <c:pt idx="219">
                  <c:v>44179</c:v>
                </c:pt>
                <c:pt idx="220">
                  <c:v>44180</c:v>
                </c:pt>
                <c:pt idx="221">
                  <c:v>44181</c:v>
                </c:pt>
                <c:pt idx="222">
                  <c:v>44182</c:v>
                </c:pt>
                <c:pt idx="223">
                  <c:v>44183</c:v>
                </c:pt>
                <c:pt idx="224">
                  <c:v>44186</c:v>
                </c:pt>
                <c:pt idx="225">
                  <c:v>44187</c:v>
                </c:pt>
                <c:pt idx="226">
                  <c:v>44188</c:v>
                </c:pt>
                <c:pt idx="227">
                  <c:v>44189</c:v>
                </c:pt>
                <c:pt idx="228">
                  <c:v>44193</c:v>
                </c:pt>
                <c:pt idx="229">
                  <c:v>44194</c:v>
                </c:pt>
                <c:pt idx="230">
                  <c:v>44195</c:v>
                </c:pt>
                <c:pt idx="231">
                  <c:v>44196</c:v>
                </c:pt>
                <c:pt idx="232">
                  <c:v>44200</c:v>
                </c:pt>
                <c:pt idx="233">
                  <c:v>44201</c:v>
                </c:pt>
                <c:pt idx="234">
                  <c:v>44202</c:v>
                </c:pt>
                <c:pt idx="235">
                  <c:v>44203</c:v>
                </c:pt>
                <c:pt idx="236">
                  <c:v>44204</c:v>
                </c:pt>
                <c:pt idx="237">
                  <c:v>44207</c:v>
                </c:pt>
                <c:pt idx="238">
                  <c:v>44208</c:v>
                </c:pt>
                <c:pt idx="239">
                  <c:v>44209</c:v>
                </c:pt>
                <c:pt idx="240">
                  <c:v>44210</c:v>
                </c:pt>
                <c:pt idx="241">
                  <c:v>44211</c:v>
                </c:pt>
                <c:pt idx="242">
                  <c:v>44215</c:v>
                </c:pt>
                <c:pt idx="243">
                  <c:v>44216</c:v>
                </c:pt>
                <c:pt idx="244">
                  <c:v>44217</c:v>
                </c:pt>
                <c:pt idx="245">
                  <c:v>44218</c:v>
                </c:pt>
                <c:pt idx="246">
                  <c:v>44221</c:v>
                </c:pt>
                <c:pt idx="247">
                  <c:v>44222</c:v>
                </c:pt>
                <c:pt idx="248">
                  <c:v>44223</c:v>
                </c:pt>
                <c:pt idx="249">
                  <c:v>44224</c:v>
                </c:pt>
                <c:pt idx="250">
                  <c:v>44225</c:v>
                </c:pt>
                <c:pt idx="251">
                  <c:v>44228</c:v>
                </c:pt>
                <c:pt idx="252">
                  <c:v>44229</c:v>
                </c:pt>
                <c:pt idx="253">
                  <c:v>44230</c:v>
                </c:pt>
                <c:pt idx="254">
                  <c:v>44231</c:v>
                </c:pt>
                <c:pt idx="255">
                  <c:v>44232</c:v>
                </c:pt>
                <c:pt idx="256">
                  <c:v>44235</c:v>
                </c:pt>
                <c:pt idx="257">
                  <c:v>44236</c:v>
                </c:pt>
                <c:pt idx="258">
                  <c:v>44237</c:v>
                </c:pt>
                <c:pt idx="259">
                  <c:v>44238</c:v>
                </c:pt>
                <c:pt idx="260">
                  <c:v>44239</c:v>
                </c:pt>
                <c:pt idx="261">
                  <c:v>44243</c:v>
                </c:pt>
                <c:pt idx="262">
                  <c:v>44244</c:v>
                </c:pt>
                <c:pt idx="263">
                  <c:v>44245</c:v>
                </c:pt>
                <c:pt idx="264">
                  <c:v>44246</c:v>
                </c:pt>
                <c:pt idx="265">
                  <c:v>44249</c:v>
                </c:pt>
                <c:pt idx="266">
                  <c:v>44250</c:v>
                </c:pt>
                <c:pt idx="267">
                  <c:v>44251</c:v>
                </c:pt>
                <c:pt idx="268">
                  <c:v>44252</c:v>
                </c:pt>
                <c:pt idx="269">
                  <c:v>44253</c:v>
                </c:pt>
                <c:pt idx="270">
                  <c:v>44256</c:v>
                </c:pt>
                <c:pt idx="271">
                  <c:v>44257</c:v>
                </c:pt>
                <c:pt idx="272">
                  <c:v>44258</c:v>
                </c:pt>
                <c:pt idx="273">
                  <c:v>44259</c:v>
                </c:pt>
                <c:pt idx="274">
                  <c:v>44260</c:v>
                </c:pt>
                <c:pt idx="275">
                  <c:v>44263</c:v>
                </c:pt>
                <c:pt idx="276">
                  <c:v>44264</c:v>
                </c:pt>
                <c:pt idx="277">
                  <c:v>44265</c:v>
                </c:pt>
                <c:pt idx="278">
                  <c:v>44266</c:v>
                </c:pt>
                <c:pt idx="279">
                  <c:v>44267</c:v>
                </c:pt>
                <c:pt idx="280">
                  <c:v>44270</c:v>
                </c:pt>
                <c:pt idx="281">
                  <c:v>44271</c:v>
                </c:pt>
                <c:pt idx="282">
                  <c:v>44272</c:v>
                </c:pt>
                <c:pt idx="283">
                  <c:v>44273</c:v>
                </c:pt>
                <c:pt idx="284">
                  <c:v>44274</c:v>
                </c:pt>
                <c:pt idx="285">
                  <c:v>44277</c:v>
                </c:pt>
                <c:pt idx="286">
                  <c:v>44278</c:v>
                </c:pt>
                <c:pt idx="287">
                  <c:v>44279</c:v>
                </c:pt>
                <c:pt idx="288">
                  <c:v>44280</c:v>
                </c:pt>
                <c:pt idx="289">
                  <c:v>44281</c:v>
                </c:pt>
                <c:pt idx="290">
                  <c:v>44284</c:v>
                </c:pt>
                <c:pt idx="291">
                  <c:v>44285</c:v>
                </c:pt>
                <c:pt idx="292">
                  <c:v>44286</c:v>
                </c:pt>
                <c:pt idx="293">
                  <c:v>44287</c:v>
                </c:pt>
                <c:pt idx="294">
                  <c:v>44291</c:v>
                </c:pt>
                <c:pt idx="295">
                  <c:v>44292</c:v>
                </c:pt>
                <c:pt idx="296">
                  <c:v>44293</c:v>
                </c:pt>
                <c:pt idx="297">
                  <c:v>44294</c:v>
                </c:pt>
                <c:pt idx="298">
                  <c:v>44295</c:v>
                </c:pt>
                <c:pt idx="299">
                  <c:v>44298</c:v>
                </c:pt>
                <c:pt idx="300">
                  <c:v>44299</c:v>
                </c:pt>
                <c:pt idx="301">
                  <c:v>44300</c:v>
                </c:pt>
                <c:pt idx="302">
                  <c:v>44301</c:v>
                </c:pt>
                <c:pt idx="303">
                  <c:v>44302</c:v>
                </c:pt>
                <c:pt idx="304">
                  <c:v>44305</c:v>
                </c:pt>
                <c:pt idx="305">
                  <c:v>44306</c:v>
                </c:pt>
                <c:pt idx="306">
                  <c:v>44307</c:v>
                </c:pt>
                <c:pt idx="307">
                  <c:v>44308</c:v>
                </c:pt>
                <c:pt idx="308">
                  <c:v>44309</c:v>
                </c:pt>
                <c:pt idx="309">
                  <c:v>44312</c:v>
                </c:pt>
                <c:pt idx="310">
                  <c:v>44313</c:v>
                </c:pt>
                <c:pt idx="311">
                  <c:v>44314</c:v>
                </c:pt>
                <c:pt idx="312">
                  <c:v>44315</c:v>
                </c:pt>
                <c:pt idx="313">
                  <c:v>44316</c:v>
                </c:pt>
                <c:pt idx="314">
                  <c:v>44319</c:v>
                </c:pt>
                <c:pt idx="315">
                  <c:v>44320</c:v>
                </c:pt>
                <c:pt idx="316">
                  <c:v>44321</c:v>
                </c:pt>
                <c:pt idx="317">
                  <c:v>44322</c:v>
                </c:pt>
                <c:pt idx="318">
                  <c:v>44323</c:v>
                </c:pt>
                <c:pt idx="319">
                  <c:v>44326</c:v>
                </c:pt>
                <c:pt idx="320">
                  <c:v>44327</c:v>
                </c:pt>
                <c:pt idx="321">
                  <c:v>44328</c:v>
                </c:pt>
                <c:pt idx="322">
                  <c:v>44329</c:v>
                </c:pt>
                <c:pt idx="323">
                  <c:v>44330</c:v>
                </c:pt>
                <c:pt idx="324">
                  <c:v>44333</c:v>
                </c:pt>
                <c:pt idx="325">
                  <c:v>44334</c:v>
                </c:pt>
                <c:pt idx="326">
                  <c:v>44335</c:v>
                </c:pt>
                <c:pt idx="327">
                  <c:v>44336</c:v>
                </c:pt>
                <c:pt idx="328">
                  <c:v>44337</c:v>
                </c:pt>
                <c:pt idx="329">
                  <c:v>44340</c:v>
                </c:pt>
                <c:pt idx="330">
                  <c:v>44341</c:v>
                </c:pt>
                <c:pt idx="331">
                  <c:v>44342</c:v>
                </c:pt>
                <c:pt idx="332">
                  <c:v>44343</c:v>
                </c:pt>
                <c:pt idx="333">
                  <c:v>44344</c:v>
                </c:pt>
                <c:pt idx="334">
                  <c:v>44348</c:v>
                </c:pt>
                <c:pt idx="335">
                  <c:v>44349</c:v>
                </c:pt>
                <c:pt idx="336">
                  <c:v>44350</c:v>
                </c:pt>
                <c:pt idx="337">
                  <c:v>44351</c:v>
                </c:pt>
                <c:pt idx="338">
                  <c:v>44354</c:v>
                </c:pt>
                <c:pt idx="339">
                  <c:v>44355</c:v>
                </c:pt>
                <c:pt idx="340">
                  <c:v>44356</c:v>
                </c:pt>
                <c:pt idx="341">
                  <c:v>44357</c:v>
                </c:pt>
                <c:pt idx="342">
                  <c:v>44358</c:v>
                </c:pt>
                <c:pt idx="343">
                  <c:v>44361</c:v>
                </c:pt>
                <c:pt idx="344">
                  <c:v>44362</c:v>
                </c:pt>
                <c:pt idx="345">
                  <c:v>44363</c:v>
                </c:pt>
                <c:pt idx="346">
                  <c:v>44364</c:v>
                </c:pt>
                <c:pt idx="347">
                  <c:v>44365</c:v>
                </c:pt>
                <c:pt idx="348">
                  <c:v>44368</c:v>
                </c:pt>
                <c:pt idx="349">
                  <c:v>44369</c:v>
                </c:pt>
                <c:pt idx="350">
                  <c:v>44370</c:v>
                </c:pt>
                <c:pt idx="351">
                  <c:v>44371</c:v>
                </c:pt>
                <c:pt idx="352">
                  <c:v>44372</c:v>
                </c:pt>
                <c:pt idx="353">
                  <c:v>44375</c:v>
                </c:pt>
                <c:pt idx="354">
                  <c:v>44376</c:v>
                </c:pt>
                <c:pt idx="355">
                  <c:v>44377</c:v>
                </c:pt>
                <c:pt idx="356">
                  <c:v>44378</c:v>
                </c:pt>
                <c:pt idx="357">
                  <c:v>44379</c:v>
                </c:pt>
                <c:pt idx="358">
                  <c:v>44383</c:v>
                </c:pt>
                <c:pt idx="359">
                  <c:v>44384</c:v>
                </c:pt>
                <c:pt idx="360">
                  <c:v>44385</c:v>
                </c:pt>
                <c:pt idx="361">
                  <c:v>44386</c:v>
                </c:pt>
                <c:pt idx="362">
                  <c:v>44389</c:v>
                </c:pt>
                <c:pt idx="363">
                  <c:v>44390</c:v>
                </c:pt>
                <c:pt idx="364">
                  <c:v>44391</c:v>
                </c:pt>
                <c:pt idx="365">
                  <c:v>44392</c:v>
                </c:pt>
                <c:pt idx="366">
                  <c:v>44393</c:v>
                </c:pt>
                <c:pt idx="367">
                  <c:v>44396</c:v>
                </c:pt>
                <c:pt idx="368">
                  <c:v>44397</c:v>
                </c:pt>
                <c:pt idx="369">
                  <c:v>44398</c:v>
                </c:pt>
                <c:pt idx="370">
                  <c:v>44399</c:v>
                </c:pt>
                <c:pt idx="371">
                  <c:v>44400</c:v>
                </c:pt>
                <c:pt idx="372">
                  <c:v>44403</c:v>
                </c:pt>
                <c:pt idx="373">
                  <c:v>44404</c:v>
                </c:pt>
                <c:pt idx="374">
                  <c:v>44405</c:v>
                </c:pt>
                <c:pt idx="375">
                  <c:v>44406</c:v>
                </c:pt>
                <c:pt idx="376">
                  <c:v>44407</c:v>
                </c:pt>
                <c:pt idx="377">
                  <c:v>44410</c:v>
                </c:pt>
                <c:pt idx="378">
                  <c:v>44411</c:v>
                </c:pt>
                <c:pt idx="379">
                  <c:v>44412</c:v>
                </c:pt>
                <c:pt idx="380">
                  <c:v>44413</c:v>
                </c:pt>
                <c:pt idx="381">
                  <c:v>44414</c:v>
                </c:pt>
                <c:pt idx="382">
                  <c:v>44417</c:v>
                </c:pt>
                <c:pt idx="383">
                  <c:v>44418</c:v>
                </c:pt>
                <c:pt idx="384">
                  <c:v>44419</c:v>
                </c:pt>
                <c:pt idx="385">
                  <c:v>44420</c:v>
                </c:pt>
                <c:pt idx="386">
                  <c:v>44421</c:v>
                </c:pt>
                <c:pt idx="387">
                  <c:v>44424</c:v>
                </c:pt>
                <c:pt idx="388">
                  <c:v>44425</c:v>
                </c:pt>
                <c:pt idx="389">
                  <c:v>44426</c:v>
                </c:pt>
                <c:pt idx="390">
                  <c:v>44427</c:v>
                </c:pt>
                <c:pt idx="391">
                  <c:v>44428</c:v>
                </c:pt>
                <c:pt idx="392">
                  <c:v>44431</c:v>
                </c:pt>
                <c:pt idx="393">
                  <c:v>44432</c:v>
                </c:pt>
                <c:pt idx="394">
                  <c:v>44433</c:v>
                </c:pt>
                <c:pt idx="395">
                  <c:v>44434</c:v>
                </c:pt>
                <c:pt idx="396">
                  <c:v>44435</c:v>
                </c:pt>
                <c:pt idx="397">
                  <c:v>44438</c:v>
                </c:pt>
                <c:pt idx="398">
                  <c:v>44439</c:v>
                </c:pt>
              </c:numCache>
            </c:numRef>
          </c:cat>
          <c:val>
            <c:numRef>
              <c:f>'Figure 3'!$E$4051:$E$4449</c:f>
              <c:numCache>
                <c:formatCode>General</c:formatCode>
                <c:ptCount val="399"/>
                <c:pt idx="0">
                  <c:v>17.97</c:v>
                </c:pt>
                <c:pt idx="1">
                  <c:v>16.05</c:v>
                </c:pt>
                <c:pt idx="2">
                  <c:v>15.15</c:v>
                </c:pt>
                <c:pt idx="3">
                  <c:v>14.96</c:v>
                </c:pt>
                <c:pt idx="4">
                  <c:v>15.47</c:v>
                </c:pt>
                <c:pt idx="5">
                  <c:v>15.04</c:v>
                </c:pt>
                <c:pt idx="6">
                  <c:v>15.18</c:v>
                </c:pt>
                <c:pt idx="7">
                  <c:v>13.74</c:v>
                </c:pt>
                <c:pt idx="8">
                  <c:v>14.15</c:v>
                </c:pt>
                <c:pt idx="9">
                  <c:v>13.68</c:v>
                </c:pt>
                <c:pt idx="10">
                  <c:v>14.83</c:v>
                </c:pt>
                <c:pt idx="11">
                  <c:v>14.38</c:v>
                </c:pt>
                <c:pt idx="12">
                  <c:v>15.56</c:v>
                </c:pt>
                <c:pt idx="13">
                  <c:v>17.079999999999998</c:v>
                </c:pt>
                <c:pt idx="14">
                  <c:v>25.03</c:v>
                </c:pt>
                <c:pt idx="15">
                  <c:v>27.85</c:v>
                </c:pt>
                <c:pt idx="16">
                  <c:v>27.56</c:v>
                </c:pt>
                <c:pt idx="17">
                  <c:v>39.159999999999997</c:v>
                </c:pt>
                <c:pt idx="18">
                  <c:v>40.11</c:v>
                </c:pt>
                <c:pt idx="19">
                  <c:v>33.42</c:v>
                </c:pt>
                <c:pt idx="20">
                  <c:v>36.82</c:v>
                </c:pt>
                <c:pt idx="21">
                  <c:v>31.99</c:v>
                </c:pt>
                <c:pt idx="22">
                  <c:v>39.619999999999997</c:v>
                </c:pt>
                <c:pt idx="23">
                  <c:v>41.94</c:v>
                </c:pt>
                <c:pt idx="24">
                  <c:v>54.46</c:v>
                </c:pt>
                <c:pt idx="25">
                  <c:v>47.3</c:v>
                </c:pt>
                <c:pt idx="26">
                  <c:v>53.9</c:v>
                </c:pt>
                <c:pt idx="27">
                  <c:v>75.47</c:v>
                </c:pt>
                <c:pt idx="28">
                  <c:v>57.83</c:v>
                </c:pt>
                <c:pt idx="29">
                  <c:v>82.69</c:v>
                </c:pt>
                <c:pt idx="30">
                  <c:v>75.91</c:v>
                </c:pt>
                <c:pt idx="31">
                  <c:v>76.45</c:v>
                </c:pt>
                <c:pt idx="32">
                  <c:v>72</c:v>
                </c:pt>
                <c:pt idx="33">
                  <c:v>66.040000000000006</c:v>
                </c:pt>
                <c:pt idx="34">
                  <c:v>61.59</c:v>
                </c:pt>
                <c:pt idx="35">
                  <c:v>61.67</c:v>
                </c:pt>
                <c:pt idx="36">
                  <c:v>63.95</c:v>
                </c:pt>
                <c:pt idx="37">
                  <c:v>61</c:v>
                </c:pt>
                <c:pt idx="38">
                  <c:v>65.540000000000006</c:v>
                </c:pt>
                <c:pt idx="39">
                  <c:v>57.08</c:v>
                </c:pt>
                <c:pt idx="40">
                  <c:v>53.54</c:v>
                </c:pt>
                <c:pt idx="41">
                  <c:v>57.06</c:v>
                </c:pt>
                <c:pt idx="42">
                  <c:v>50.91</c:v>
                </c:pt>
                <c:pt idx="43">
                  <c:v>46.8</c:v>
                </c:pt>
                <c:pt idx="44">
                  <c:v>45.24</c:v>
                </c:pt>
                <c:pt idx="45">
                  <c:v>46.7</c:v>
                </c:pt>
                <c:pt idx="46">
                  <c:v>43.35</c:v>
                </c:pt>
                <c:pt idx="47">
                  <c:v>41.67</c:v>
                </c:pt>
                <c:pt idx="48">
                  <c:v>41.17</c:v>
                </c:pt>
                <c:pt idx="49">
                  <c:v>37.76</c:v>
                </c:pt>
                <c:pt idx="50">
                  <c:v>40.840000000000003</c:v>
                </c:pt>
                <c:pt idx="51">
                  <c:v>40.11</c:v>
                </c:pt>
                <c:pt idx="52">
                  <c:v>38.15</c:v>
                </c:pt>
                <c:pt idx="53">
                  <c:v>43.83</c:v>
                </c:pt>
                <c:pt idx="54">
                  <c:v>45.41</c:v>
                </c:pt>
                <c:pt idx="55">
                  <c:v>41.98</c:v>
                </c:pt>
                <c:pt idx="56">
                  <c:v>41.38</c:v>
                </c:pt>
                <c:pt idx="57">
                  <c:v>35.93</c:v>
                </c:pt>
                <c:pt idx="58">
                  <c:v>33.29</c:v>
                </c:pt>
                <c:pt idx="59">
                  <c:v>33.57</c:v>
                </c:pt>
                <c:pt idx="60">
                  <c:v>31.23</c:v>
                </c:pt>
                <c:pt idx="61">
                  <c:v>34.15</c:v>
                </c:pt>
                <c:pt idx="62">
                  <c:v>37.19</c:v>
                </c:pt>
                <c:pt idx="63">
                  <c:v>35.97</c:v>
                </c:pt>
                <c:pt idx="64">
                  <c:v>33.61</c:v>
                </c:pt>
                <c:pt idx="65">
                  <c:v>34.119999999999997</c:v>
                </c:pt>
                <c:pt idx="66">
                  <c:v>31.44</c:v>
                </c:pt>
                <c:pt idx="67">
                  <c:v>27.98</c:v>
                </c:pt>
                <c:pt idx="68">
                  <c:v>27.57</c:v>
                </c:pt>
                <c:pt idx="69">
                  <c:v>33.04</c:v>
                </c:pt>
                <c:pt idx="70">
                  <c:v>35.28</c:v>
                </c:pt>
                <c:pt idx="71">
                  <c:v>32.61</c:v>
                </c:pt>
                <c:pt idx="72">
                  <c:v>31.89</c:v>
                </c:pt>
                <c:pt idx="73">
                  <c:v>29.3</c:v>
                </c:pt>
                <c:pt idx="74">
                  <c:v>30.53</c:v>
                </c:pt>
                <c:pt idx="75">
                  <c:v>27.99</c:v>
                </c:pt>
                <c:pt idx="76">
                  <c:v>29.53</c:v>
                </c:pt>
                <c:pt idx="77">
                  <c:v>28.16</c:v>
                </c:pt>
                <c:pt idx="78">
                  <c:v>28.01</c:v>
                </c:pt>
                <c:pt idx="79">
                  <c:v>27.62</c:v>
                </c:pt>
                <c:pt idx="80">
                  <c:v>28.59</c:v>
                </c:pt>
                <c:pt idx="81">
                  <c:v>27.51</c:v>
                </c:pt>
                <c:pt idx="82">
                  <c:v>28.23</c:v>
                </c:pt>
                <c:pt idx="83">
                  <c:v>26.84</c:v>
                </c:pt>
                <c:pt idx="84">
                  <c:v>25.66</c:v>
                </c:pt>
                <c:pt idx="85">
                  <c:v>25.81</c:v>
                </c:pt>
                <c:pt idx="86">
                  <c:v>24.52</c:v>
                </c:pt>
                <c:pt idx="87">
                  <c:v>25.81</c:v>
                </c:pt>
                <c:pt idx="88">
                  <c:v>27.57</c:v>
                </c:pt>
                <c:pt idx="89">
                  <c:v>27.57</c:v>
                </c:pt>
                <c:pt idx="90">
                  <c:v>40.79</c:v>
                </c:pt>
                <c:pt idx="91">
                  <c:v>36.090000000000003</c:v>
                </c:pt>
                <c:pt idx="92">
                  <c:v>34.4</c:v>
                </c:pt>
                <c:pt idx="93">
                  <c:v>33.67</c:v>
                </c:pt>
                <c:pt idx="94">
                  <c:v>33.47</c:v>
                </c:pt>
                <c:pt idx="95">
                  <c:v>32.94</c:v>
                </c:pt>
                <c:pt idx="96">
                  <c:v>35.119999999999997</c:v>
                </c:pt>
                <c:pt idx="97">
                  <c:v>31.77</c:v>
                </c:pt>
                <c:pt idx="98">
                  <c:v>31.37</c:v>
                </c:pt>
                <c:pt idx="99">
                  <c:v>33.840000000000003</c:v>
                </c:pt>
                <c:pt idx="100">
                  <c:v>32.22</c:v>
                </c:pt>
                <c:pt idx="101">
                  <c:v>34.729999999999997</c:v>
                </c:pt>
                <c:pt idx="102">
                  <c:v>31.78</c:v>
                </c:pt>
                <c:pt idx="103">
                  <c:v>30.43</c:v>
                </c:pt>
                <c:pt idx="104">
                  <c:v>28.62</c:v>
                </c:pt>
                <c:pt idx="105">
                  <c:v>27.68</c:v>
                </c:pt>
                <c:pt idx="106">
                  <c:v>27.94</c:v>
                </c:pt>
                <c:pt idx="107">
                  <c:v>29.43</c:v>
                </c:pt>
                <c:pt idx="108">
                  <c:v>28.08</c:v>
                </c:pt>
                <c:pt idx="109">
                  <c:v>29.26</c:v>
                </c:pt>
                <c:pt idx="110">
                  <c:v>27.29</c:v>
                </c:pt>
                <c:pt idx="111">
                  <c:v>32.19</c:v>
                </c:pt>
                <c:pt idx="112">
                  <c:v>29.52</c:v>
                </c:pt>
                <c:pt idx="113">
                  <c:v>27.76</c:v>
                </c:pt>
                <c:pt idx="114">
                  <c:v>28</c:v>
                </c:pt>
                <c:pt idx="115">
                  <c:v>25.68</c:v>
                </c:pt>
                <c:pt idx="116">
                  <c:v>24.46</c:v>
                </c:pt>
                <c:pt idx="117">
                  <c:v>24.84</c:v>
                </c:pt>
                <c:pt idx="118">
                  <c:v>24.32</c:v>
                </c:pt>
                <c:pt idx="119">
                  <c:v>26.08</c:v>
                </c:pt>
                <c:pt idx="120">
                  <c:v>25.84</c:v>
                </c:pt>
                <c:pt idx="121">
                  <c:v>24.74</c:v>
                </c:pt>
                <c:pt idx="122">
                  <c:v>25.44</c:v>
                </c:pt>
                <c:pt idx="123">
                  <c:v>24.1</c:v>
                </c:pt>
                <c:pt idx="124">
                  <c:v>24.76</c:v>
                </c:pt>
                <c:pt idx="125">
                  <c:v>24.46</c:v>
                </c:pt>
                <c:pt idx="126">
                  <c:v>24.28</c:v>
                </c:pt>
                <c:pt idx="127">
                  <c:v>23.76</c:v>
                </c:pt>
                <c:pt idx="128">
                  <c:v>22.99</c:v>
                </c:pt>
                <c:pt idx="129">
                  <c:v>22.65</c:v>
                </c:pt>
                <c:pt idx="130">
                  <c:v>22.21</c:v>
                </c:pt>
                <c:pt idx="131">
                  <c:v>22.13</c:v>
                </c:pt>
                <c:pt idx="132">
                  <c:v>24.03</c:v>
                </c:pt>
                <c:pt idx="133">
                  <c:v>22.28</c:v>
                </c:pt>
                <c:pt idx="134">
                  <c:v>22.13</c:v>
                </c:pt>
                <c:pt idx="135">
                  <c:v>22.05</c:v>
                </c:pt>
                <c:pt idx="136">
                  <c:v>21.35</c:v>
                </c:pt>
                <c:pt idx="137">
                  <c:v>21.51</c:v>
                </c:pt>
                <c:pt idx="138">
                  <c:v>22.54</c:v>
                </c:pt>
                <c:pt idx="139">
                  <c:v>22.72</c:v>
                </c:pt>
                <c:pt idx="140">
                  <c:v>22.54</c:v>
                </c:pt>
                <c:pt idx="141">
                  <c:v>22.37</c:v>
                </c:pt>
                <c:pt idx="142">
                  <c:v>22.03</c:v>
                </c:pt>
                <c:pt idx="143">
                  <c:v>23.27</c:v>
                </c:pt>
                <c:pt idx="144">
                  <c:v>24.47</c:v>
                </c:pt>
                <c:pt idx="145">
                  <c:v>22.96</c:v>
                </c:pt>
                <c:pt idx="146">
                  <c:v>26.41</c:v>
                </c:pt>
                <c:pt idx="147">
                  <c:v>26.12</c:v>
                </c:pt>
                <c:pt idx="148">
                  <c:v>26.57</c:v>
                </c:pt>
                <c:pt idx="149">
                  <c:v>33.6</c:v>
                </c:pt>
                <c:pt idx="150">
                  <c:v>30.75</c:v>
                </c:pt>
                <c:pt idx="151">
                  <c:v>31.46</c:v>
                </c:pt>
                <c:pt idx="152">
                  <c:v>28.81</c:v>
                </c:pt>
                <c:pt idx="153">
                  <c:v>29.71</c:v>
                </c:pt>
                <c:pt idx="154">
                  <c:v>26.87</c:v>
                </c:pt>
                <c:pt idx="155">
                  <c:v>25.85</c:v>
                </c:pt>
                <c:pt idx="156">
                  <c:v>25.59</c:v>
                </c:pt>
                <c:pt idx="157">
                  <c:v>26.04</c:v>
                </c:pt>
                <c:pt idx="158">
                  <c:v>26.46</c:v>
                </c:pt>
                <c:pt idx="159">
                  <c:v>25.83</c:v>
                </c:pt>
                <c:pt idx="160">
                  <c:v>27.78</c:v>
                </c:pt>
                <c:pt idx="161">
                  <c:v>26.86</c:v>
                </c:pt>
                <c:pt idx="162">
                  <c:v>28.58</c:v>
                </c:pt>
                <c:pt idx="163">
                  <c:v>28.51</c:v>
                </c:pt>
                <c:pt idx="164">
                  <c:v>26.38</c:v>
                </c:pt>
                <c:pt idx="165">
                  <c:v>26.19</c:v>
                </c:pt>
                <c:pt idx="166">
                  <c:v>26.27</c:v>
                </c:pt>
                <c:pt idx="167">
                  <c:v>26.37</c:v>
                </c:pt>
                <c:pt idx="168">
                  <c:v>26.7</c:v>
                </c:pt>
                <c:pt idx="169">
                  <c:v>27.63</c:v>
                </c:pt>
                <c:pt idx="170">
                  <c:v>27.96</c:v>
                </c:pt>
                <c:pt idx="171">
                  <c:v>29.48</c:v>
                </c:pt>
                <c:pt idx="172">
                  <c:v>28.06</c:v>
                </c:pt>
                <c:pt idx="173">
                  <c:v>26.36</c:v>
                </c:pt>
                <c:pt idx="174">
                  <c:v>25</c:v>
                </c:pt>
                <c:pt idx="175">
                  <c:v>25.07</c:v>
                </c:pt>
                <c:pt idx="176">
                  <c:v>26.07</c:v>
                </c:pt>
                <c:pt idx="177">
                  <c:v>26.4</c:v>
                </c:pt>
                <c:pt idx="178">
                  <c:v>26.97</c:v>
                </c:pt>
                <c:pt idx="179">
                  <c:v>27.41</c:v>
                </c:pt>
                <c:pt idx="180">
                  <c:v>29.18</c:v>
                </c:pt>
                <c:pt idx="181">
                  <c:v>29.35</c:v>
                </c:pt>
                <c:pt idx="182">
                  <c:v>28.65</c:v>
                </c:pt>
                <c:pt idx="183">
                  <c:v>28.11</c:v>
                </c:pt>
                <c:pt idx="184">
                  <c:v>27.55</c:v>
                </c:pt>
                <c:pt idx="185">
                  <c:v>32.46</c:v>
                </c:pt>
                <c:pt idx="186">
                  <c:v>33.35</c:v>
                </c:pt>
                <c:pt idx="187">
                  <c:v>40.28</c:v>
                </c:pt>
                <c:pt idx="188">
                  <c:v>37.590000000000003</c:v>
                </c:pt>
                <c:pt idx="189">
                  <c:v>38.020000000000003</c:v>
                </c:pt>
                <c:pt idx="190">
                  <c:v>37.130000000000003</c:v>
                </c:pt>
                <c:pt idx="191">
                  <c:v>35.549999999999997</c:v>
                </c:pt>
                <c:pt idx="192">
                  <c:v>29.57</c:v>
                </c:pt>
                <c:pt idx="193">
                  <c:v>27.58</c:v>
                </c:pt>
                <c:pt idx="194">
                  <c:v>24.86</c:v>
                </c:pt>
                <c:pt idx="195">
                  <c:v>25.75</c:v>
                </c:pt>
                <c:pt idx="196">
                  <c:v>24.8</c:v>
                </c:pt>
                <c:pt idx="197">
                  <c:v>23.45</c:v>
                </c:pt>
                <c:pt idx="198">
                  <c:v>25.35</c:v>
                </c:pt>
                <c:pt idx="199">
                  <c:v>23.1</c:v>
                </c:pt>
                <c:pt idx="200">
                  <c:v>22.45</c:v>
                </c:pt>
                <c:pt idx="201">
                  <c:v>22.71</c:v>
                </c:pt>
                <c:pt idx="202">
                  <c:v>23.84</c:v>
                </c:pt>
                <c:pt idx="203">
                  <c:v>23.11</c:v>
                </c:pt>
                <c:pt idx="204">
                  <c:v>23.7</c:v>
                </c:pt>
                <c:pt idx="205">
                  <c:v>22.66</c:v>
                </c:pt>
                <c:pt idx="206">
                  <c:v>21.64</c:v>
                </c:pt>
                <c:pt idx="207">
                  <c:v>21.25</c:v>
                </c:pt>
                <c:pt idx="208">
                  <c:v>20.84</c:v>
                </c:pt>
                <c:pt idx="209">
                  <c:v>20.57</c:v>
                </c:pt>
                <c:pt idx="210">
                  <c:v>20.77</c:v>
                </c:pt>
                <c:pt idx="211">
                  <c:v>21.17</c:v>
                </c:pt>
                <c:pt idx="212">
                  <c:v>21.28</c:v>
                </c:pt>
                <c:pt idx="213">
                  <c:v>20.79</c:v>
                </c:pt>
                <c:pt idx="214">
                  <c:v>21.3</c:v>
                </c:pt>
                <c:pt idx="215">
                  <c:v>20.68</c:v>
                </c:pt>
                <c:pt idx="216">
                  <c:v>22.27</c:v>
                </c:pt>
                <c:pt idx="217">
                  <c:v>22.52</c:v>
                </c:pt>
                <c:pt idx="218">
                  <c:v>23.31</c:v>
                </c:pt>
                <c:pt idx="219">
                  <c:v>24.72</c:v>
                </c:pt>
                <c:pt idx="220">
                  <c:v>22.89</c:v>
                </c:pt>
                <c:pt idx="221">
                  <c:v>22.5</c:v>
                </c:pt>
                <c:pt idx="222">
                  <c:v>21.93</c:v>
                </c:pt>
                <c:pt idx="223">
                  <c:v>21.57</c:v>
                </c:pt>
                <c:pt idx="224">
                  <c:v>25.16</c:v>
                </c:pt>
                <c:pt idx="225">
                  <c:v>24.23</c:v>
                </c:pt>
                <c:pt idx="226">
                  <c:v>23.31</c:v>
                </c:pt>
                <c:pt idx="227">
                  <c:v>21.53</c:v>
                </c:pt>
                <c:pt idx="228">
                  <c:v>21.7</c:v>
                </c:pt>
                <c:pt idx="229">
                  <c:v>23.08</c:v>
                </c:pt>
                <c:pt idx="230">
                  <c:v>22.77</c:v>
                </c:pt>
                <c:pt idx="231">
                  <c:v>22.75</c:v>
                </c:pt>
                <c:pt idx="232">
                  <c:v>26.97</c:v>
                </c:pt>
                <c:pt idx="233">
                  <c:v>25.34</c:v>
                </c:pt>
                <c:pt idx="234">
                  <c:v>25.07</c:v>
                </c:pt>
                <c:pt idx="235">
                  <c:v>22.37</c:v>
                </c:pt>
                <c:pt idx="236">
                  <c:v>21.56</c:v>
                </c:pt>
                <c:pt idx="237">
                  <c:v>24.08</c:v>
                </c:pt>
                <c:pt idx="238">
                  <c:v>23.33</c:v>
                </c:pt>
                <c:pt idx="239">
                  <c:v>22.21</c:v>
                </c:pt>
                <c:pt idx="240">
                  <c:v>23.25</c:v>
                </c:pt>
                <c:pt idx="241">
                  <c:v>24.34</c:v>
                </c:pt>
                <c:pt idx="242">
                  <c:v>23.24</c:v>
                </c:pt>
                <c:pt idx="243">
                  <c:v>21.58</c:v>
                </c:pt>
                <c:pt idx="244">
                  <c:v>21.32</c:v>
                </c:pt>
                <c:pt idx="245">
                  <c:v>21.91</c:v>
                </c:pt>
                <c:pt idx="246">
                  <c:v>23.19</c:v>
                </c:pt>
                <c:pt idx="247">
                  <c:v>23.02</c:v>
                </c:pt>
                <c:pt idx="248">
                  <c:v>37.21</c:v>
                </c:pt>
                <c:pt idx="249">
                  <c:v>30.21</c:v>
                </c:pt>
                <c:pt idx="250">
                  <c:v>33.090000000000003</c:v>
                </c:pt>
                <c:pt idx="251">
                  <c:v>30.24</c:v>
                </c:pt>
                <c:pt idx="252">
                  <c:v>25.56</c:v>
                </c:pt>
                <c:pt idx="253">
                  <c:v>22.91</c:v>
                </c:pt>
                <c:pt idx="254">
                  <c:v>21.77</c:v>
                </c:pt>
                <c:pt idx="255">
                  <c:v>20.87</c:v>
                </c:pt>
                <c:pt idx="256">
                  <c:v>21.24</c:v>
                </c:pt>
                <c:pt idx="257">
                  <c:v>21.63</c:v>
                </c:pt>
                <c:pt idx="258">
                  <c:v>21.99</c:v>
                </c:pt>
                <c:pt idx="259">
                  <c:v>21.25</c:v>
                </c:pt>
                <c:pt idx="260">
                  <c:v>19.97</c:v>
                </c:pt>
                <c:pt idx="261">
                  <c:v>21.46</c:v>
                </c:pt>
                <c:pt idx="262">
                  <c:v>21.5</c:v>
                </c:pt>
                <c:pt idx="263">
                  <c:v>22.49</c:v>
                </c:pt>
                <c:pt idx="264">
                  <c:v>22.05</c:v>
                </c:pt>
                <c:pt idx="265">
                  <c:v>23.45</c:v>
                </c:pt>
                <c:pt idx="266">
                  <c:v>23.11</c:v>
                </c:pt>
                <c:pt idx="267">
                  <c:v>21.34</c:v>
                </c:pt>
                <c:pt idx="268">
                  <c:v>28.89</c:v>
                </c:pt>
                <c:pt idx="269">
                  <c:v>27.95</c:v>
                </c:pt>
                <c:pt idx="270">
                  <c:v>23.35</c:v>
                </c:pt>
                <c:pt idx="271">
                  <c:v>24.1</c:v>
                </c:pt>
                <c:pt idx="272">
                  <c:v>26.67</c:v>
                </c:pt>
                <c:pt idx="273">
                  <c:v>28.57</c:v>
                </c:pt>
                <c:pt idx="274">
                  <c:v>24.66</c:v>
                </c:pt>
                <c:pt idx="275">
                  <c:v>25.47</c:v>
                </c:pt>
                <c:pt idx="276">
                  <c:v>24.03</c:v>
                </c:pt>
                <c:pt idx="277">
                  <c:v>22.56</c:v>
                </c:pt>
                <c:pt idx="278">
                  <c:v>21.91</c:v>
                </c:pt>
                <c:pt idx="279">
                  <c:v>20.69</c:v>
                </c:pt>
                <c:pt idx="280">
                  <c:v>20.03</c:v>
                </c:pt>
                <c:pt idx="281">
                  <c:v>19.79</c:v>
                </c:pt>
                <c:pt idx="282">
                  <c:v>19.23</c:v>
                </c:pt>
                <c:pt idx="283">
                  <c:v>21.58</c:v>
                </c:pt>
                <c:pt idx="284">
                  <c:v>20.95</c:v>
                </c:pt>
                <c:pt idx="285">
                  <c:v>18.88</c:v>
                </c:pt>
                <c:pt idx="286">
                  <c:v>20.3</c:v>
                </c:pt>
                <c:pt idx="287">
                  <c:v>21.2</c:v>
                </c:pt>
                <c:pt idx="288">
                  <c:v>19.809999999999999</c:v>
                </c:pt>
                <c:pt idx="289">
                  <c:v>18.86</c:v>
                </c:pt>
                <c:pt idx="290">
                  <c:v>20.74</c:v>
                </c:pt>
                <c:pt idx="291">
                  <c:v>19.61</c:v>
                </c:pt>
                <c:pt idx="292">
                  <c:v>19.399999999999999</c:v>
                </c:pt>
                <c:pt idx="293">
                  <c:v>17.329999999999998</c:v>
                </c:pt>
                <c:pt idx="294">
                  <c:v>17.91</c:v>
                </c:pt>
                <c:pt idx="295">
                  <c:v>18.12</c:v>
                </c:pt>
                <c:pt idx="296">
                  <c:v>17.16</c:v>
                </c:pt>
                <c:pt idx="297">
                  <c:v>16.95</c:v>
                </c:pt>
                <c:pt idx="298">
                  <c:v>16.690000000000001</c:v>
                </c:pt>
                <c:pt idx="299">
                  <c:v>16.91</c:v>
                </c:pt>
                <c:pt idx="300">
                  <c:v>16.649999999999999</c:v>
                </c:pt>
                <c:pt idx="301">
                  <c:v>16.989999999999998</c:v>
                </c:pt>
                <c:pt idx="302">
                  <c:v>16.57</c:v>
                </c:pt>
                <c:pt idx="303">
                  <c:v>16.25</c:v>
                </c:pt>
                <c:pt idx="304">
                  <c:v>17.29</c:v>
                </c:pt>
                <c:pt idx="305">
                  <c:v>18.68</c:v>
                </c:pt>
                <c:pt idx="306">
                  <c:v>17.5</c:v>
                </c:pt>
                <c:pt idx="307">
                  <c:v>18.71</c:v>
                </c:pt>
                <c:pt idx="308">
                  <c:v>17.329999999999998</c:v>
                </c:pt>
                <c:pt idx="309">
                  <c:v>17.64</c:v>
                </c:pt>
                <c:pt idx="310">
                  <c:v>17.559999999999999</c:v>
                </c:pt>
                <c:pt idx="311">
                  <c:v>17.28</c:v>
                </c:pt>
                <c:pt idx="312">
                  <c:v>17.61</c:v>
                </c:pt>
                <c:pt idx="313">
                  <c:v>18.61</c:v>
                </c:pt>
                <c:pt idx="314">
                  <c:v>18.309999999999999</c:v>
                </c:pt>
                <c:pt idx="315">
                  <c:v>19.48</c:v>
                </c:pt>
                <c:pt idx="316">
                  <c:v>19.149999999999999</c:v>
                </c:pt>
                <c:pt idx="317">
                  <c:v>18.39</c:v>
                </c:pt>
                <c:pt idx="318">
                  <c:v>16.690000000000001</c:v>
                </c:pt>
                <c:pt idx="319">
                  <c:v>19.66</c:v>
                </c:pt>
                <c:pt idx="320">
                  <c:v>21.84</c:v>
                </c:pt>
                <c:pt idx="321">
                  <c:v>27.59</c:v>
                </c:pt>
                <c:pt idx="322">
                  <c:v>23.13</c:v>
                </c:pt>
                <c:pt idx="323">
                  <c:v>18.809999999999999</c:v>
                </c:pt>
                <c:pt idx="324">
                  <c:v>19.72</c:v>
                </c:pt>
                <c:pt idx="325">
                  <c:v>21.34</c:v>
                </c:pt>
                <c:pt idx="326">
                  <c:v>22.18</c:v>
                </c:pt>
                <c:pt idx="327">
                  <c:v>20.67</c:v>
                </c:pt>
                <c:pt idx="328">
                  <c:v>20.149999999999999</c:v>
                </c:pt>
                <c:pt idx="329">
                  <c:v>18.399999999999999</c:v>
                </c:pt>
                <c:pt idx="330">
                  <c:v>18.84</c:v>
                </c:pt>
                <c:pt idx="331">
                  <c:v>17.36</c:v>
                </c:pt>
                <c:pt idx="332">
                  <c:v>16.739999999999998</c:v>
                </c:pt>
                <c:pt idx="333">
                  <c:v>16.760000000000002</c:v>
                </c:pt>
                <c:pt idx="334">
                  <c:v>17.899999999999999</c:v>
                </c:pt>
                <c:pt idx="335">
                  <c:v>17.48</c:v>
                </c:pt>
                <c:pt idx="336">
                  <c:v>18.04</c:v>
                </c:pt>
                <c:pt idx="337">
                  <c:v>16.420000000000002</c:v>
                </c:pt>
                <c:pt idx="338">
                  <c:v>16.420000000000002</c:v>
                </c:pt>
                <c:pt idx="339">
                  <c:v>17.07</c:v>
                </c:pt>
                <c:pt idx="340">
                  <c:v>17.89</c:v>
                </c:pt>
                <c:pt idx="341">
                  <c:v>16.100000000000001</c:v>
                </c:pt>
                <c:pt idx="342">
                  <c:v>15.65</c:v>
                </c:pt>
                <c:pt idx="343">
                  <c:v>16.39</c:v>
                </c:pt>
                <c:pt idx="344">
                  <c:v>17.02</c:v>
                </c:pt>
                <c:pt idx="345">
                  <c:v>18.149999999999999</c:v>
                </c:pt>
                <c:pt idx="346">
                  <c:v>17.75</c:v>
                </c:pt>
                <c:pt idx="347">
                  <c:v>20.7</c:v>
                </c:pt>
                <c:pt idx="348">
                  <c:v>17.89</c:v>
                </c:pt>
                <c:pt idx="349">
                  <c:v>16.66</c:v>
                </c:pt>
                <c:pt idx="350">
                  <c:v>16.32</c:v>
                </c:pt>
                <c:pt idx="351">
                  <c:v>15.97</c:v>
                </c:pt>
                <c:pt idx="352">
                  <c:v>15.62</c:v>
                </c:pt>
                <c:pt idx="353">
                  <c:v>15.76</c:v>
                </c:pt>
                <c:pt idx="354">
                  <c:v>16.02</c:v>
                </c:pt>
                <c:pt idx="355">
                  <c:v>15.83</c:v>
                </c:pt>
                <c:pt idx="356">
                  <c:v>15.48</c:v>
                </c:pt>
                <c:pt idx="357">
                  <c:v>15.07</c:v>
                </c:pt>
                <c:pt idx="358">
                  <c:v>16.440000000000001</c:v>
                </c:pt>
                <c:pt idx="359">
                  <c:v>16.2</c:v>
                </c:pt>
                <c:pt idx="360">
                  <c:v>19</c:v>
                </c:pt>
                <c:pt idx="361">
                  <c:v>16.18</c:v>
                </c:pt>
                <c:pt idx="362">
                  <c:v>16.170000000000002</c:v>
                </c:pt>
                <c:pt idx="363">
                  <c:v>17.12</c:v>
                </c:pt>
                <c:pt idx="364">
                  <c:v>16.329999999999998</c:v>
                </c:pt>
                <c:pt idx="365">
                  <c:v>17.010000000000002</c:v>
                </c:pt>
                <c:pt idx="366">
                  <c:v>18.45</c:v>
                </c:pt>
                <c:pt idx="367">
                  <c:v>22.5</c:v>
                </c:pt>
                <c:pt idx="368">
                  <c:v>19.73</c:v>
                </c:pt>
                <c:pt idx="369">
                  <c:v>17.91</c:v>
                </c:pt>
                <c:pt idx="370">
                  <c:v>17.690000000000001</c:v>
                </c:pt>
                <c:pt idx="371">
                  <c:v>17.2</c:v>
                </c:pt>
                <c:pt idx="372">
                  <c:v>17.579999999999998</c:v>
                </c:pt>
                <c:pt idx="373">
                  <c:v>19.36</c:v>
                </c:pt>
                <c:pt idx="374">
                  <c:v>18.309999999999999</c:v>
                </c:pt>
                <c:pt idx="375">
                  <c:v>17.7</c:v>
                </c:pt>
                <c:pt idx="376">
                  <c:v>18.239999999999998</c:v>
                </c:pt>
                <c:pt idx="377">
                  <c:v>19.46</c:v>
                </c:pt>
                <c:pt idx="378">
                  <c:v>18.04</c:v>
                </c:pt>
                <c:pt idx="379">
                  <c:v>17.97</c:v>
                </c:pt>
                <c:pt idx="380">
                  <c:v>17.28</c:v>
                </c:pt>
                <c:pt idx="381">
                  <c:v>16.149999999999999</c:v>
                </c:pt>
                <c:pt idx="382">
                  <c:v>16.72</c:v>
                </c:pt>
                <c:pt idx="383">
                  <c:v>16.79</c:v>
                </c:pt>
                <c:pt idx="384">
                  <c:v>16.059999999999999</c:v>
                </c:pt>
                <c:pt idx="385">
                  <c:v>15.59</c:v>
                </c:pt>
                <c:pt idx="386">
                  <c:v>15.45</c:v>
                </c:pt>
                <c:pt idx="387">
                  <c:v>16.12</c:v>
                </c:pt>
                <c:pt idx="388">
                  <c:v>17.91</c:v>
                </c:pt>
                <c:pt idx="389">
                  <c:v>21.57</c:v>
                </c:pt>
                <c:pt idx="390">
                  <c:v>21.67</c:v>
                </c:pt>
                <c:pt idx="391">
                  <c:v>18.559999999999999</c:v>
                </c:pt>
                <c:pt idx="392">
                  <c:v>17.149999999999999</c:v>
                </c:pt>
                <c:pt idx="393">
                  <c:v>17.22</c:v>
                </c:pt>
                <c:pt idx="394">
                  <c:v>16.79</c:v>
                </c:pt>
                <c:pt idx="395">
                  <c:v>18.84</c:v>
                </c:pt>
                <c:pt idx="396">
                  <c:v>16.39</c:v>
                </c:pt>
                <c:pt idx="397">
                  <c:v>16.190000000000001</c:v>
                </c:pt>
                <c:pt idx="398">
                  <c:v>16.48</c:v>
                </c:pt>
              </c:numCache>
            </c:numRef>
          </c:val>
          <c:smooth val="0"/>
          <c:extLst>
            <c:ext xmlns:c16="http://schemas.microsoft.com/office/drawing/2014/chart" uri="{C3380CC4-5D6E-409C-BE32-E72D297353CC}">
              <c16:uniqueId val="{00000000-FB7A-7E4A-BC3A-F7F1D8BBC34A}"/>
            </c:ext>
          </c:extLst>
        </c:ser>
        <c:dLbls>
          <c:showLegendKey val="0"/>
          <c:showVal val="0"/>
          <c:showCatName val="0"/>
          <c:showSerName val="0"/>
          <c:showPercent val="0"/>
          <c:showBubbleSize val="0"/>
        </c:dLbls>
        <c:smooth val="0"/>
        <c:axId val="704621935"/>
        <c:axId val="704624703"/>
      </c:lineChart>
      <c:dateAx>
        <c:axId val="704621935"/>
        <c:scaling>
          <c:orientation val="minMax"/>
        </c:scaling>
        <c:delete val="0"/>
        <c:axPos val="b"/>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624703"/>
        <c:crosses val="autoZero"/>
        <c:auto val="1"/>
        <c:lblOffset val="100"/>
        <c:baseTimeUnit val="days"/>
      </c:dateAx>
      <c:valAx>
        <c:axId val="7046247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6219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40" workbookViewId="0"/>
  </sheetViews>
  <pageMargins left="0.75" right="0.75" top="1.25" bottom="1" header="0.5" footer="0.5"/>
  <pageSetup orientation="landscape"/>
  <headerFooter>
    <oddHeader>&amp;R&amp;K000000DPS-RAB-2</oddHeader>
  </headerFooter>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563429" cy="5597071"/>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4</xdr:col>
      <xdr:colOff>609600</xdr:colOff>
      <xdr:row>295</xdr:row>
      <xdr:rowOff>71120</xdr:rowOff>
    </xdr:from>
    <xdr:to>
      <xdr:col>10</xdr:col>
      <xdr:colOff>111760</xdr:colOff>
      <xdr:row>318</xdr:row>
      <xdr:rowOff>30480</xdr:rowOff>
    </xdr:to>
    <xdr:graphicFrame macro="">
      <xdr:nvGraphicFramePr>
        <xdr:cNvPr id="2" name="Chart 1">
          <a:extLst>
            <a:ext uri="{FF2B5EF4-FFF2-40B4-BE49-F238E27FC236}">
              <a16:creationId xmlns:a16="http://schemas.microsoft.com/office/drawing/2014/main" id="{F81FBAC8-6B18-744E-A6B7-657F4D465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520700</xdr:colOff>
      <xdr:row>4366</xdr:row>
      <xdr:rowOff>0</xdr:rowOff>
    </xdr:from>
    <xdr:to>
      <xdr:col>14</xdr:col>
      <xdr:colOff>533400</xdr:colOff>
      <xdr:row>4383</xdr:row>
      <xdr:rowOff>88900</xdr:rowOff>
    </xdr:to>
    <xdr:graphicFrame macro="">
      <xdr:nvGraphicFramePr>
        <xdr:cNvPr id="2" name="Chart 1">
          <a:extLst>
            <a:ext uri="{FF2B5EF4-FFF2-40B4-BE49-F238E27FC236}">
              <a16:creationId xmlns:a16="http://schemas.microsoft.com/office/drawing/2014/main" id="{C00EC4E0-0792-9945-8CA7-D21A90DF96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1998Mulvey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RBOld/Library/Mobile%20Documents/com~apple~CloudDocs/Vermont%20Gas%20ROE%202016/Baudino%20Testimony%20and%20Work%20papers/Capital%20Structure%20Analysis%2005-19-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RBOld/Desktop/BRC%20Work%20Folders/Atmos%20Pipeline%202017/Baudino%20Testimony%20and%20Work%20Papers/Capital%20Structure%20Analysis%2005-19-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ltrates04/Carolinas%202017%20Rate%20Cases/Pro%20Formas/DEC%20NC%20Pro%20Forma%20Adjs%20-%2012.31.18/01%20-%20Original%20Filing%20Position/E-1%20Item%2010%20-%20SCP%20-%20Filed%20Version/A%20DEC%20NC-%20Exhibit%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rbaudino/Desktop/LGE:KU%202012%20Rate%20Case/Baudino%20Testimony%20and%20Work%20Papers/Avera%20Work%20Papers/LGE_KIUC_Att_1-010_(004)_WEA_2-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Rate%20Ca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SLG/Forecasts/2008%20Fall%20Forecast/Prelim%20for%20Forecast_SC%202008%20Fuel%20Filing%208-12-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SLG/See%20Annual%20Fuel%20Filings%20Folder/2009%20Forecasts%20-%20Fall/Prelim%20for%20Forecast_SC%202008%20Fuel%20Filing%208-12-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bond%20and%20stock%20returns%20-%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BOld/Library/Mobile%20Documents/com~apple~CloudDocs/Vermont%20Gas%20ROE%202016/Baudino%20Testimony%20and%20Work%20papers/AFUDC2002%20Forecast%20All%20Cos%20Act.%20thru%20Ma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BOld/Library/Mobile%20Documents/com~apple~CloudDocs/Green%20Mountain%20Power%202017%20Rate%20Case/Baudino%20Work%20Papers%20and%20Exhibits/192.168.1.15/ceadata/FINANC/AFUDC/AFUDC%202002/AFUDC2002%20Forecast%20All%20Cos%20Act.%20thru%20Ma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Volumes/HP%20v125w/FPL%202012%20Rate%20Case/Baudino%20Testimony%20and%20Work%20Papers/TREASURY%20(AVERA)%20-%20OPC%203rd%20POD.3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Users/Rick/Desktop/Minnesota%20Power/Baudino%20Testimony%20and%20Work%20papers/UntitledWV%20ROE/Baudino%20Testimony%20and%20Work%20Product/SORTED%20AUS%20Report%20-%20January%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L Data"/>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L Data"/>
      <sheetName val="Prelim. Proxy Group"/>
      <sheetName val="Capital Structure"/>
      <sheetName val="CNPHE"/>
      <sheetName val="CNPER"/>
      <sheetName val="HECO"/>
      <sheetName val="TNMPC"/>
      <sheetName val="PSCNC"/>
      <sheetName val="SCGC"/>
      <sheetName val="Berkshire Gas"/>
      <sheetName val="CNG"/>
      <sheetName val="SCG"/>
    </sheetNames>
    <sheetDataSet>
      <sheetData sheetId="0"/>
      <sheetData sheetId="1"/>
      <sheetData sheetId="2">
        <row r="6">
          <cell r="A6" t="str">
            <v>AEP Texas Central Company</v>
          </cell>
        </row>
      </sheetData>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Items"/>
      <sheetName val="Inc Stmt"/>
      <sheetName val="RB"/>
      <sheetName val="RB Adjs"/>
      <sheetName val="Rev Req"/>
      <sheetName val="PF List"/>
      <sheetName val="2018 E-1 10 List"/>
      <sheetName val="2018 Exh 1"/>
      <sheetName val="2018 Exh 1 Page 1"/>
      <sheetName val="2018 Exh 1 Page 2"/>
      <sheetName val="2018 Exh 1 Page 3"/>
      <sheetName val="2018 Exh 1 Page 4"/>
      <sheetName val="2018 Exh 2"/>
      <sheetName val="Int Sync"/>
      <sheetName val="Recon"/>
      <sheetName val="Carol's Tabs"/>
      <sheetName val="High Level Analysis"/>
      <sheetName val="2018 Exh 1 (Split)"/>
      <sheetName val="Split Pro-formas"/>
      <sheetName val="NC-1101"/>
      <sheetName val="NC-2001"/>
      <sheetName val="2016 Exh 1 (C)"/>
      <sheetName val="WACC N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4">
          <cell r="U84">
            <v>1.3973E-3</v>
          </cell>
        </row>
        <row r="85">
          <cell r="U85">
            <v>1.9124000000000001E-3</v>
          </cell>
        </row>
        <row r="86">
          <cell r="U86">
            <v>0.236619</v>
          </cell>
        </row>
      </sheetData>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Summary"/>
      <sheetName val="2 (1)"/>
      <sheetName val="2 (2)"/>
      <sheetName val="2 (3)"/>
      <sheetName val="3"/>
      <sheetName val="4 (1)"/>
      <sheetName val="4 (2)"/>
      <sheetName val="4 (3)"/>
      <sheetName val="5"/>
      <sheetName val="6 (1)"/>
      <sheetName val="6 (2)"/>
      <sheetName val="7 (1)"/>
      <sheetName val="7 (2)"/>
      <sheetName val="7 (3,4)"/>
      <sheetName val="8"/>
      <sheetName val="9"/>
      <sheetName val="10"/>
      <sheetName val="Utility Proxy Group"/>
      <sheetName val="Proxy Group Risk Measures"/>
      <sheetName val="Stock Price (Combination)"/>
      <sheetName val="Stock Price (Non-Utility)"/>
      <sheetName val="2012 05 Market DCF"/>
      <sheetName val="Bond Yields"/>
      <sheetName val="Yield Spread"/>
      <sheetName val="Size Premium"/>
      <sheetName val="Ordinal Ratings"/>
      <sheetName val="Value Line Data"/>
      <sheetName val="CS Data-Operating Cos"/>
      <sheetName val="CS Data"/>
    </sheetNames>
    <sheetDataSet>
      <sheetData sheetId="0"/>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ow r="1">
          <cell r="C1" t="str">
            <v>ALE</v>
          </cell>
          <cell r="D1" t="str">
            <v>LNT</v>
          </cell>
          <cell r="E1" t="str">
            <v>AEE</v>
          </cell>
          <cell r="F1" t="str">
            <v>AVA</v>
          </cell>
          <cell r="G1" t="str">
            <v>BKH</v>
          </cell>
          <cell r="H1" t="str">
            <v>DTE</v>
          </cell>
          <cell r="I1" t="str">
            <v>EDE</v>
          </cell>
          <cell r="J1" t="str">
            <v>EXC</v>
          </cell>
          <cell r="K1" t="str">
            <v>NWE</v>
          </cell>
          <cell r="L1" t="str">
            <v>PCG</v>
          </cell>
          <cell r="M1" t="str">
            <v>PPL</v>
          </cell>
          <cell r="N1" t="str">
            <v>PEG</v>
          </cell>
          <cell r="O1" t="str">
            <v>SCG</v>
          </cell>
          <cell r="P1" t="str">
            <v>SRE</v>
          </cell>
          <cell r="Q1" t="str">
            <v>TE</v>
          </cell>
          <cell r="R1" t="str">
            <v>UIL</v>
          </cell>
        </row>
        <row r="2">
          <cell r="C2">
            <v>39.979999999999997</v>
          </cell>
          <cell r="D2">
            <v>43.9</v>
          </cell>
          <cell r="E2">
            <v>32.369999999999997</v>
          </cell>
          <cell r="F2">
            <v>25.55</v>
          </cell>
          <cell r="G2">
            <v>32.14</v>
          </cell>
          <cell r="H2">
            <v>55.76</v>
          </cell>
          <cell r="I2">
            <v>19.98</v>
          </cell>
          <cell r="J2">
            <v>38.53</v>
          </cell>
          <cell r="K2">
            <v>34.799999999999997</v>
          </cell>
          <cell r="L2">
            <v>44.43</v>
          </cell>
          <cell r="M2">
            <v>27.35</v>
          </cell>
          <cell r="N2">
            <v>31.64</v>
          </cell>
          <cell r="O2">
            <v>45.67</v>
          </cell>
          <cell r="P2">
            <v>64.92</v>
          </cell>
          <cell r="Q2">
            <v>17.850000000000001</v>
          </cell>
          <cell r="R2">
            <v>33.369999999999997</v>
          </cell>
        </row>
        <row r="3">
          <cell r="C3">
            <v>40.450000000000003</v>
          </cell>
          <cell r="D3">
            <v>44.66</v>
          </cell>
          <cell r="E3">
            <v>32.43</v>
          </cell>
          <cell r="F3">
            <v>25.68</v>
          </cell>
          <cell r="G3">
            <v>32.200000000000003</v>
          </cell>
          <cell r="H3">
            <v>56.15</v>
          </cell>
          <cell r="I3">
            <v>19.97</v>
          </cell>
          <cell r="J3">
            <v>38.82</v>
          </cell>
          <cell r="K3">
            <v>34.840000000000003</v>
          </cell>
          <cell r="L3">
            <v>44.37</v>
          </cell>
          <cell r="M3">
            <v>27.25</v>
          </cell>
          <cell r="N3">
            <v>31.5</v>
          </cell>
          <cell r="O3">
            <v>45.87</v>
          </cell>
          <cell r="P3">
            <v>64.45</v>
          </cell>
          <cell r="Q3">
            <v>17.989999999999998</v>
          </cell>
          <cell r="R3">
            <v>33.61</v>
          </cell>
        </row>
        <row r="4">
          <cell r="C4">
            <v>40.67</v>
          </cell>
          <cell r="D4">
            <v>45.24</v>
          </cell>
          <cell r="E4">
            <v>32.69</v>
          </cell>
          <cell r="F4">
            <v>26</v>
          </cell>
          <cell r="G4">
            <v>32.54</v>
          </cell>
          <cell r="H4">
            <v>56.31</v>
          </cell>
          <cell r="I4">
            <v>20.21</v>
          </cell>
          <cell r="J4">
            <v>39.28</v>
          </cell>
          <cell r="K4">
            <v>35.29</v>
          </cell>
          <cell r="L4">
            <v>44.11</v>
          </cell>
          <cell r="M4">
            <v>27.46</v>
          </cell>
          <cell r="N4">
            <v>31.39</v>
          </cell>
          <cell r="O4">
            <v>45.97</v>
          </cell>
          <cell r="P4">
            <v>63.88</v>
          </cell>
          <cell r="Q4">
            <v>17.850000000000001</v>
          </cell>
          <cell r="R4">
            <v>34.229999999999997</v>
          </cell>
        </row>
        <row r="5">
          <cell r="C5">
            <v>41.15</v>
          </cell>
          <cell r="D5">
            <v>45.33</v>
          </cell>
          <cell r="E5">
            <v>33</v>
          </cell>
          <cell r="F5">
            <v>26.35</v>
          </cell>
          <cell r="G5">
            <v>33.08</v>
          </cell>
          <cell r="H5">
            <v>56.8</v>
          </cell>
          <cell r="I5">
            <v>20.37</v>
          </cell>
          <cell r="J5">
            <v>39.299999999999997</v>
          </cell>
          <cell r="K5">
            <v>35.4</v>
          </cell>
          <cell r="L5">
            <v>44.19</v>
          </cell>
          <cell r="M5">
            <v>27.58</v>
          </cell>
          <cell r="N5">
            <v>31.47</v>
          </cell>
          <cell r="O5">
            <v>46.37</v>
          </cell>
          <cell r="P5">
            <v>65.06</v>
          </cell>
          <cell r="Q5">
            <v>17.98</v>
          </cell>
          <cell r="R5">
            <v>34.46</v>
          </cell>
        </row>
        <row r="6">
          <cell r="C6">
            <v>41.21</v>
          </cell>
          <cell r="D6">
            <v>45.24</v>
          </cell>
          <cell r="E6">
            <v>32.79</v>
          </cell>
          <cell r="F6">
            <v>26.44</v>
          </cell>
          <cell r="G6">
            <v>33.01</v>
          </cell>
          <cell r="H6">
            <v>56.38</v>
          </cell>
          <cell r="I6">
            <v>20.52</v>
          </cell>
          <cell r="J6">
            <v>39.01</v>
          </cell>
          <cell r="K6">
            <v>35.520000000000003</v>
          </cell>
          <cell r="L6">
            <v>44.18</v>
          </cell>
          <cell r="M6">
            <v>27.35</v>
          </cell>
          <cell r="N6">
            <v>31.15</v>
          </cell>
          <cell r="O6">
            <v>46.12</v>
          </cell>
          <cell r="P6">
            <v>64.739999999999995</v>
          </cell>
          <cell r="Q6">
            <v>18.02</v>
          </cell>
          <cell r="R6">
            <v>34.369999999999997</v>
          </cell>
        </row>
        <row r="7">
          <cell r="C7">
            <v>41.3</v>
          </cell>
          <cell r="D7">
            <v>45.17</v>
          </cell>
          <cell r="E7">
            <v>32.76</v>
          </cell>
          <cell r="F7">
            <v>26.45</v>
          </cell>
          <cell r="G7">
            <v>33.1</v>
          </cell>
          <cell r="H7">
            <v>56.4</v>
          </cell>
          <cell r="I7">
            <v>20.57</v>
          </cell>
          <cell r="J7">
            <v>38.92</v>
          </cell>
          <cell r="K7">
            <v>35.33</v>
          </cell>
          <cell r="L7">
            <v>43.88</v>
          </cell>
          <cell r="M7">
            <v>27.31</v>
          </cell>
          <cell r="N7">
            <v>31.19</v>
          </cell>
          <cell r="O7">
            <v>46.12</v>
          </cell>
          <cell r="P7">
            <v>64.8</v>
          </cell>
          <cell r="Q7">
            <v>17.940000000000001</v>
          </cell>
          <cell r="R7">
            <v>34.299999999999997</v>
          </cell>
        </row>
        <row r="8">
          <cell r="C8">
            <v>41.13</v>
          </cell>
          <cell r="D8">
            <v>44.78</v>
          </cell>
          <cell r="E8">
            <v>32.54</v>
          </cell>
          <cell r="F8">
            <v>26.37</v>
          </cell>
          <cell r="G8">
            <v>33.18</v>
          </cell>
          <cell r="H8">
            <v>56.53</v>
          </cell>
          <cell r="I8">
            <v>20.36</v>
          </cell>
          <cell r="J8">
            <v>38.590000000000003</v>
          </cell>
          <cell r="K8">
            <v>35.11</v>
          </cell>
          <cell r="L8">
            <v>43.65</v>
          </cell>
          <cell r="M8">
            <v>27.38</v>
          </cell>
          <cell r="N8">
            <v>30.95</v>
          </cell>
          <cell r="O8">
            <v>45.85</v>
          </cell>
          <cell r="P8">
            <v>63.91</v>
          </cell>
          <cell r="Q8">
            <v>17.88</v>
          </cell>
          <cell r="R8">
            <v>34.29</v>
          </cell>
        </row>
        <row r="9">
          <cell r="C9">
            <v>41.06</v>
          </cell>
          <cell r="D9">
            <v>45</v>
          </cell>
          <cell r="E9">
            <v>32.29</v>
          </cell>
          <cell r="F9">
            <v>26.23</v>
          </cell>
          <cell r="G9">
            <v>33.08</v>
          </cell>
          <cell r="H9">
            <v>56.24</v>
          </cell>
          <cell r="I9">
            <v>20.41</v>
          </cell>
          <cell r="J9">
            <v>38.159999999999997</v>
          </cell>
          <cell r="K9">
            <v>34.75</v>
          </cell>
          <cell r="L9">
            <v>43.54</v>
          </cell>
          <cell r="M9">
            <v>27.09</v>
          </cell>
          <cell r="N9">
            <v>30.55</v>
          </cell>
          <cell r="O9">
            <v>45.64</v>
          </cell>
          <cell r="P9">
            <v>64.12</v>
          </cell>
          <cell r="Q9">
            <v>17.8</v>
          </cell>
          <cell r="R9">
            <v>33.94</v>
          </cell>
        </row>
        <row r="10">
          <cell r="C10">
            <v>40.89</v>
          </cell>
          <cell r="D10">
            <v>44.68</v>
          </cell>
          <cell r="E10">
            <v>31.93</v>
          </cell>
          <cell r="F10">
            <v>26.06</v>
          </cell>
          <cell r="G10">
            <v>32.6</v>
          </cell>
          <cell r="H10">
            <v>55.98</v>
          </cell>
          <cell r="I10">
            <v>20.329999999999998</v>
          </cell>
          <cell r="J10">
            <v>37.94</v>
          </cell>
          <cell r="K10">
            <v>34.270000000000003</v>
          </cell>
          <cell r="L10">
            <v>43.48</v>
          </cell>
          <cell r="M10">
            <v>27.27</v>
          </cell>
          <cell r="N10">
            <v>30.4</v>
          </cell>
          <cell r="O10">
            <v>45.59</v>
          </cell>
          <cell r="P10">
            <v>64.09</v>
          </cell>
          <cell r="Q10">
            <v>17.8</v>
          </cell>
          <cell r="R10">
            <v>33.53</v>
          </cell>
        </row>
        <row r="11">
          <cell r="C11">
            <v>40.35</v>
          </cell>
          <cell r="D11">
            <v>44.04</v>
          </cell>
          <cell r="E11">
            <v>31.43</v>
          </cell>
          <cell r="F11">
            <v>25.7</v>
          </cell>
          <cell r="G11">
            <v>32.28</v>
          </cell>
          <cell r="H11">
            <v>55.27</v>
          </cell>
          <cell r="I11">
            <v>20.04</v>
          </cell>
          <cell r="J11">
            <v>37.69</v>
          </cell>
          <cell r="K11">
            <v>33.979999999999997</v>
          </cell>
          <cell r="L11">
            <v>43.09</v>
          </cell>
          <cell r="M11">
            <v>27.06</v>
          </cell>
          <cell r="N11">
            <v>30.35</v>
          </cell>
          <cell r="O11">
            <v>45.18</v>
          </cell>
          <cell r="P11">
            <v>63.46</v>
          </cell>
          <cell r="Q11">
            <v>17.649999999999999</v>
          </cell>
          <cell r="R11">
            <v>33.18</v>
          </cell>
        </row>
        <row r="12">
          <cell r="C12">
            <v>40.590000000000003</v>
          </cell>
          <cell r="D12">
            <v>44.17</v>
          </cell>
          <cell r="E12">
            <v>31.68</v>
          </cell>
          <cell r="F12">
            <v>25.95</v>
          </cell>
          <cell r="G12">
            <v>32.72</v>
          </cell>
          <cell r="H12">
            <v>55.46</v>
          </cell>
          <cell r="I12">
            <v>20.2</v>
          </cell>
          <cell r="J12">
            <v>37.75</v>
          </cell>
          <cell r="K12">
            <v>34.380000000000003</v>
          </cell>
          <cell r="L12">
            <v>43.2</v>
          </cell>
          <cell r="M12">
            <v>27.15</v>
          </cell>
          <cell r="N12">
            <v>30.41</v>
          </cell>
          <cell r="O12">
            <v>45.59</v>
          </cell>
          <cell r="P12">
            <v>64.510000000000005</v>
          </cell>
          <cell r="Q12">
            <v>17.850000000000001</v>
          </cell>
          <cell r="R12">
            <v>33.5</v>
          </cell>
        </row>
        <row r="13">
          <cell r="C13">
            <v>40.08</v>
          </cell>
          <cell r="D13">
            <v>43.47</v>
          </cell>
          <cell r="E13">
            <v>31.29</v>
          </cell>
          <cell r="F13">
            <v>25.58</v>
          </cell>
          <cell r="G13">
            <v>32.340000000000003</v>
          </cell>
          <cell r="H13">
            <v>54.72</v>
          </cell>
          <cell r="I13">
            <v>19.79</v>
          </cell>
          <cell r="J13">
            <v>37.61</v>
          </cell>
          <cell r="K13">
            <v>34.14</v>
          </cell>
          <cell r="L13">
            <v>42.79</v>
          </cell>
          <cell r="M13">
            <v>26.9</v>
          </cell>
          <cell r="N13">
            <v>30.08</v>
          </cell>
          <cell r="O13">
            <v>44.86</v>
          </cell>
          <cell r="P13">
            <v>63.51</v>
          </cell>
          <cell r="Q13">
            <v>17.73</v>
          </cell>
          <cell r="R13">
            <v>33.29</v>
          </cell>
        </row>
        <row r="14">
          <cell r="C14">
            <v>40.299999999999997</v>
          </cell>
          <cell r="D14">
            <v>43.51</v>
          </cell>
          <cell r="E14">
            <v>31.49</v>
          </cell>
          <cell r="F14">
            <v>25.77</v>
          </cell>
          <cell r="G14">
            <v>32.57</v>
          </cell>
          <cell r="H14">
            <v>55.13</v>
          </cell>
          <cell r="I14">
            <v>19.84</v>
          </cell>
          <cell r="J14">
            <v>37.65</v>
          </cell>
          <cell r="K14">
            <v>34.409999999999997</v>
          </cell>
          <cell r="L14">
            <v>42.9</v>
          </cell>
          <cell r="M14">
            <v>26.9</v>
          </cell>
          <cell r="N14">
            <v>30.1</v>
          </cell>
          <cell r="O14">
            <v>44.84</v>
          </cell>
          <cell r="P14">
            <v>63.45</v>
          </cell>
          <cell r="Q14">
            <v>17.61</v>
          </cell>
          <cell r="R14">
            <v>33.56</v>
          </cell>
        </row>
        <row r="15">
          <cell r="C15">
            <v>40.69</v>
          </cell>
          <cell r="D15">
            <v>43.64</v>
          </cell>
          <cell r="E15">
            <v>31.86</v>
          </cell>
          <cell r="F15">
            <v>25.91</v>
          </cell>
          <cell r="G15">
            <v>32.97</v>
          </cell>
          <cell r="H15">
            <v>55.36</v>
          </cell>
          <cell r="I15">
            <v>20.22</v>
          </cell>
          <cell r="J15">
            <v>38.07</v>
          </cell>
          <cell r="K15">
            <v>34.659999999999997</v>
          </cell>
          <cell r="L15">
            <v>43.08</v>
          </cell>
          <cell r="M15">
            <v>27.09</v>
          </cell>
          <cell r="N15">
            <v>30.32</v>
          </cell>
          <cell r="O15">
            <v>44.95</v>
          </cell>
          <cell r="P15">
            <v>64.03</v>
          </cell>
          <cell r="Q15">
            <v>17.61</v>
          </cell>
          <cell r="R15">
            <v>33.75</v>
          </cell>
        </row>
        <row r="16">
          <cell r="C16">
            <v>40.340000000000003</v>
          </cell>
          <cell r="D16">
            <v>43.15</v>
          </cell>
          <cell r="E16">
            <v>31.64</v>
          </cell>
          <cell r="F16">
            <v>25.63</v>
          </cell>
          <cell r="G16">
            <v>32.619999999999997</v>
          </cell>
          <cell r="H16">
            <v>55.01</v>
          </cell>
          <cell r="I16">
            <v>20.11</v>
          </cell>
          <cell r="J16">
            <v>37.81</v>
          </cell>
          <cell r="K16">
            <v>34.44</v>
          </cell>
          <cell r="L16">
            <v>43.01</v>
          </cell>
          <cell r="M16">
            <v>26.93</v>
          </cell>
          <cell r="N16">
            <v>30.02</v>
          </cell>
          <cell r="O16">
            <v>44.36</v>
          </cell>
          <cell r="P16">
            <v>63.18</v>
          </cell>
          <cell r="Q16">
            <v>17.36</v>
          </cell>
          <cell r="R16">
            <v>33.590000000000003</v>
          </cell>
        </row>
        <row r="17">
          <cell r="C17">
            <v>39.92</v>
          </cell>
          <cell r="D17">
            <v>42.81</v>
          </cell>
          <cell r="E17">
            <v>31.47</v>
          </cell>
          <cell r="F17">
            <v>25.35</v>
          </cell>
          <cell r="G17">
            <v>32.299999999999997</v>
          </cell>
          <cell r="H17">
            <v>54.25</v>
          </cell>
          <cell r="I17">
            <v>19.61</v>
          </cell>
          <cell r="J17">
            <v>37.49</v>
          </cell>
          <cell r="K17">
            <v>34.19</v>
          </cell>
          <cell r="L17">
            <v>42.26</v>
          </cell>
          <cell r="M17">
            <v>26.77</v>
          </cell>
          <cell r="N17">
            <v>29.69</v>
          </cell>
          <cell r="O17">
            <v>44.28</v>
          </cell>
          <cell r="P17">
            <v>62.39</v>
          </cell>
          <cell r="Q17">
            <v>17.18</v>
          </cell>
          <cell r="R17">
            <v>33.39</v>
          </cell>
        </row>
        <row r="18">
          <cell r="C18">
            <v>40.11</v>
          </cell>
          <cell r="D18">
            <v>42.84</v>
          </cell>
          <cell r="E18">
            <v>31.56</v>
          </cell>
          <cell r="F18">
            <v>25.38</v>
          </cell>
          <cell r="G18">
            <v>32.5</v>
          </cell>
          <cell r="H18">
            <v>54.52</v>
          </cell>
          <cell r="I18">
            <v>19.649999999999999</v>
          </cell>
          <cell r="J18">
            <v>37.89</v>
          </cell>
          <cell r="K18">
            <v>34.31</v>
          </cell>
          <cell r="L18">
            <v>42.65</v>
          </cell>
          <cell r="M18">
            <v>27.1</v>
          </cell>
          <cell r="N18">
            <v>29.41</v>
          </cell>
          <cell r="O18">
            <v>44.4</v>
          </cell>
          <cell r="P18">
            <v>62.89</v>
          </cell>
          <cell r="Q18">
            <v>17.329999999999998</v>
          </cell>
          <cell r="R18">
            <v>33.51</v>
          </cell>
        </row>
        <row r="19">
          <cell r="C19">
            <v>40.06</v>
          </cell>
          <cell r="D19">
            <v>42.35</v>
          </cell>
          <cell r="E19">
            <v>31.47</v>
          </cell>
          <cell r="F19">
            <v>25.24</v>
          </cell>
          <cell r="G19">
            <v>32.21</v>
          </cell>
          <cell r="H19">
            <v>54.12</v>
          </cell>
          <cell r="I19">
            <v>19.68</v>
          </cell>
          <cell r="J19">
            <v>38.18</v>
          </cell>
          <cell r="K19">
            <v>34.19</v>
          </cell>
          <cell r="L19">
            <v>42.19</v>
          </cell>
          <cell r="M19">
            <v>27.07</v>
          </cell>
          <cell r="N19">
            <v>29.36</v>
          </cell>
          <cell r="O19">
            <v>44</v>
          </cell>
          <cell r="P19">
            <v>62.68</v>
          </cell>
          <cell r="Q19">
            <v>17.11</v>
          </cell>
          <cell r="R19">
            <v>33.409999999999997</v>
          </cell>
        </row>
        <row r="20">
          <cell r="C20">
            <v>40.049999999999997</v>
          </cell>
          <cell r="D20">
            <v>42.31</v>
          </cell>
          <cell r="E20">
            <v>31.39</v>
          </cell>
          <cell r="F20">
            <v>25.04</v>
          </cell>
          <cell r="G20">
            <v>32.26</v>
          </cell>
          <cell r="H20">
            <v>53.83</v>
          </cell>
          <cell r="I20">
            <v>19.63</v>
          </cell>
          <cell r="J20">
            <v>38.01</v>
          </cell>
          <cell r="K20">
            <v>34.369999999999997</v>
          </cell>
          <cell r="L20">
            <v>42.04</v>
          </cell>
          <cell r="M20">
            <v>27.06</v>
          </cell>
          <cell r="N20">
            <v>29.09</v>
          </cell>
          <cell r="O20">
            <v>44.01</v>
          </cell>
          <cell r="P20">
            <v>62</v>
          </cell>
          <cell r="Q20">
            <v>16.93</v>
          </cell>
          <cell r="R20">
            <v>33.369999999999997</v>
          </cell>
        </row>
        <row r="21">
          <cell r="C21">
            <v>40.6</v>
          </cell>
          <cell r="D21">
            <v>42.97</v>
          </cell>
          <cell r="E21">
            <v>31.92</v>
          </cell>
          <cell r="F21">
            <v>25.31</v>
          </cell>
          <cell r="G21">
            <v>32.85</v>
          </cell>
          <cell r="H21">
            <v>54.48</v>
          </cell>
          <cell r="I21">
            <v>19.78</v>
          </cell>
          <cell r="J21">
            <v>38.229999999999997</v>
          </cell>
          <cell r="K21">
            <v>35</v>
          </cell>
          <cell r="L21">
            <v>42.55</v>
          </cell>
          <cell r="M21">
            <v>27.66</v>
          </cell>
          <cell r="N21">
            <v>29.53</v>
          </cell>
          <cell r="O21">
            <v>44.77</v>
          </cell>
          <cell r="P21">
            <v>62.29</v>
          </cell>
          <cell r="Q21">
            <v>17.14</v>
          </cell>
          <cell r="R21">
            <v>33.9</v>
          </cell>
        </row>
        <row r="22">
          <cell r="C22">
            <v>40.869999999999997</v>
          </cell>
          <cell r="D22">
            <v>42.98</v>
          </cell>
          <cell r="E22">
            <v>32.090000000000003</v>
          </cell>
          <cell r="F22">
            <v>25.46</v>
          </cell>
          <cell r="G22">
            <v>33.369999999999997</v>
          </cell>
          <cell r="H22">
            <v>54.78</v>
          </cell>
          <cell r="I22">
            <v>20.010000000000002</v>
          </cell>
          <cell r="J22">
            <v>38.369999999999997</v>
          </cell>
          <cell r="K22">
            <v>35.33</v>
          </cell>
          <cell r="L22">
            <v>42.88</v>
          </cell>
          <cell r="M22">
            <v>27.63</v>
          </cell>
          <cell r="N22">
            <v>29.71</v>
          </cell>
          <cell r="O22">
            <v>45.05</v>
          </cell>
          <cell r="P22">
            <v>62.43</v>
          </cell>
          <cell r="Q22">
            <v>17.29</v>
          </cell>
          <cell r="R22">
            <v>34.15</v>
          </cell>
        </row>
        <row r="23">
          <cell r="C23">
            <v>41.45</v>
          </cell>
          <cell r="D23">
            <v>43.33</v>
          </cell>
          <cell r="E23">
            <v>32.32</v>
          </cell>
          <cell r="F23">
            <v>25.7</v>
          </cell>
          <cell r="G23">
            <v>34.01</v>
          </cell>
          <cell r="H23">
            <v>55.19</v>
          </cell>
          <cell r="I23">
            <v>20.170000000000002</v>
          </cell>
          <cell r="J23">
            <v>38.89</v>
          </cell>
          <cell r="K23">
            <v>35.549999999999997</v>
          </cell>
          <cell r="L23">
            <v>43.28</v>
          </cell>
          <cell r="M23">
            <v>27.89</v>
          </cell>
          <cell r="N23">
            <v>30.21</v>
          </cell>
          <cell r="O23">
            <v>45.2</v>
          </cell>
          <cell r="P23">
            <v>62.16</v>
          </cell>
          <cell r="Q23">
            <v>17.489999999999998</v>
          </cell>
          <cell r="R23">
            <v>34.619999999999997</v>
          </cell>
        </row>
        <row r="24">
          <cell r="C24">
            <v>41.68</v>
          </cell>
          <cell r="D24">
            <v>43.45</v>
          </cell>
          <cell r="E24">
            <v>32.409999999999997</v>
          </cell>
          <cell r="F24">
            <v>25.83</v>
          </cell>
          <cell r="G24">
            <v>34.07</v>
          </cell>
          <cell r="H24">
            <v>55.22</v>
          </cell>
          <cell r="I24">
            <v>20.38</v>
          </cell>
          <cell r="J24">
            <v>38.93</v>
          </cell>
          <cell r="K24">
            <v>35.81</v>
          </cell>
          <cell r="L24">
            <v>43.19</v>
          </cell>
          <cell r="M24">
            <v>28.17</v>
          </cell>
          <cell r="N24">
            <v>30.39</v>
          </cell>
          <cell r="O24">
            <v>45.34</v>
          </cell>
          <cell r="P24">
            <v>62.28</v>
          </cell>
          <cell r="Q24">
            <v>17.57</v>
          </cell>
          <cell r="R24">
            <v>34.950000000000003</v>
          </cell>
        </row>
        <row r="25">
          <cell r="C25">
            <v>41.81</v>
          </cell>
          <cell r="D25">
            <v>43.34</v>
          </cell>
          <cell r="E25">
            <v>32.5</v>
          </cell>
          <cell r="F25">
            <v>25.97</v>
          </cell>
          <cell r="G25">
            <v>34.22</v>
          </cell>
          <cell r="H25">
            <v>55.2</v>
          </cell>
          <cell r="I25">
            <v>20.57</v>
          </cell>
          <cell r="J25">
            <v>39.21</v>
          </cell>
          <cell r="K25">
            <v>35.92</v>
          </cell>
          <cell r="L25">
            <v>43.49</v>
          </cell>
          <cell r="M25">
            <v>28.2</v>
          </cell>
          <cell r="N25">
            <v>30.62</v>
          </cell>
          <cell r="O25">
            <v>45.6</v>
          </cell>
          <cell r="P25">
            <v>61.14</v>
          </cell>
          <cell r="Q25">
            <v>17.59</v>
          </cell>
          <cell r="R25">
            <v>35.200000000000003</v>
          </cell>
        </row>
        <row r="26">
          <cell r="C26">
            <v>41.49</v>
          </cell>
          <cell r="D26">
            <v>43.32</v>
          </cell>
          <cell r="E26">
            <v>32.58</v>
          </cell>
          <cell r="F26">
            <v>25.58</v>
          </cell>
          <cell r="G26">
            <v>33.53</v>
          </cell>
          <cell r="H26">
            <v>55.03</v>
          </cell>
          <cell r="I26">
            <v>20.350000000000001</v>
          </cell>
          <cell r="J26">
            <v>39.21</v>
          </cell>
          <cell r="K26">
            <v>35.46</v>
          </cell>
          <cell r="L26">
            <v>43.41</v>
          </cell>
          <cell r="M26">
            <v>28.26</v>
          </cell>
          <cell r="N26">
            <v>30.61</v>
          </cell>
          <cell r="O26">
            <v>45.61</v>
          </cell>
          <cell r="P26">
            <v>59.96</v>
          </cell>
          <cell r="Q26">
            <v>17.55</v>
          </cell>
          <cell r="R26">
            <v>34.76</v>
          </cell>
        </row>
        <row r="27">
          <cell r="C27">
            <v>41.49</v>
          </cell>
          <cell r="D27">
            <v>43.6</v>
          </cell>
          <cell r="E27">
            <v>32.14</v>
          </cell>
          <cell r="F27">
            <v>25.57</v>
          </cell>
          <cell r="G27">
            <v>33.6</v>
          </cell>
          <cell r="H27">
            <v>54.86</v>
          </cell>
          <cell r="I27">
            <v>20.12</v>
          </cell>
          <cell r="J27">
            <v>39.119999999999997</v>
          </cell>
          <cell r="K27">
            <v>35.340000000000003</v>
          </cell>
          <cell r="L27">
            <v>42.99</v>
          </cell>
          <cell r="M27">
            <v>28.01</v>
          </cell>
          <cell r="N27">
            <v>30.25</v>
          </cell>
          <cell r="O27">
            <v>45.65</v>
          </cell>
          <cell r="P27">
            <v>59.25</v>
          </cell>
          <cell r="Q27">
            <v>17.63</v>
          </cell>
          <cell r="R27">
            <v>34.869999999999997</v>
          </cell>
        </row>
        <row r="28">
          <cell r="C28">
            <v>41.31</v>
          </cell>
          <cell r="D28">
            <v>43.17</v>
          </cell>
          <cell r="E28">
            <v>31.99</v>
          </cell>
          <cell r="F28">
            <v>25.48</v>
          </cell>
          <cell r="G28">
            <v>33.630000000000003</v>
          </cell>
          <cell r="H28">
            <v>54.82</v>
          </cell>
          <cell r="I28">
            <v>20.21</v>
          </cell>
          <cell r="J28">
            <v>38.85</v>
          </cell>
          <cell r="K28">
            <v>35.229999999999997</v>
          </cell>
          <cell r="L28">
            <v>42.86</v>
          </cell>
          <cell r="M28">
            <v>27.92</v>
          </cell>
          <cell r="N28">
            <v>30.11</v>
          </cell>
          <cell r="O28">
            <v>45.36</v>
          </cell>
          <cell r="P28">
            <v>58.36</v>
          </cell>
          <cell r="Q28">
            <v>17.64</v>
          </cell>
          <cell r="R28">
            <v>34.729999999999997</v>
          </cell>
        </row>
        <row r="29">
          <cell r="C29">
            <v>41.49</v>
          </cell>
          <cell r="D29">
            <v>43.16</v>
          </cell>
          <cell r="E29">
            <v>32.47</v>
          </cell>
          <cell r="F29">
            <v>25.44</v>
          </cell>
          <cell r="G29">
            <v>33.89</v>
          </cell>
          <cell r="H29">
            <v>55.34</v>
          </cell>
          <cell r="I29">
            <v>20.399999999999999</v>
          </cell>
          <cell r="J29">
            <v>39.090000000000003</v>
          </cell>
          <cell r="K29">
            <v>35.450000000000003</v>
          </cell>
          <cell r="L29">
            <v>43.72</v>
          </cell>
          <cell r="M29">
            <v>28.16</v>
          </cell>
          <cell r="N29">
            <v>30.24</v>
          </cell>
          <cell r="O29">
            <v>45.34</v>
          </cell>
          <cell r="P29">
            <v>59.05</v>
          </cell>
          <cell r="Q29">
            <v>17.72</v>
          </cell>
          <cell r="R29">
            <v>34.880000000000003</v>
          </cell>
        </row>
        <row r="30">
          <cell r="C30">
            <v>41.42</v>
          </cell>
          <cell r="D30">
            <v>43.25</v>
          </cell>
          <cell r="E30">
            <v>32.18</v>
          </cell>
          <cell r="F30">
            <v>25.34</v>
          </cell>
          <cell r="G30">
            <v>33.68</v>
          </cell>
          <cell r="H30">
            <v>55.44</v>
          </cell>
          <cell r="I30">
            <v>20.420000000000002</v>
          </cell>
          <cell r="J30">
            <v>38.979999999999997</v>
          </cell>
          <cell r="K30">
            <v>35.36</v>
          </cell>
          <cell r="L30">
            <v>43.6</v>
          </cell>
          <cell r="M30">
            <v>27.74</v>
          </cell>
          <cell r="N30">
            <v>29.98</v>
          </cell>
          <cell r="O30">
            <v>45.2</v>
          </cell>
          <cell r="P30">
            <v>58.62</v>
          </cell>
          <cell r="Q30">
            <v>17.75</v>
          </cell>
          <cell r="R30">
            <v>34.659999999999997</v>
          </cell>
        </row>
        <row r="31">
          <cell r="C31">
            <v>40.869999999999997</v>
          </cell>
          <cell r="D31">
            <v>42.29</v>
          </cell>
          <cell r="E31">
            <v>31.77</v>
          </cell>
          <cell r="F31">
            <v>24.99</v>
          </cell>
          <cell r="G31">
            <v>33.25</v>
          </cell>
          <cell r="H31">
            <v>54.66</v>
          </cell>
          <cell r="I31">
            <v>20.170000000000002</v>
          </cell>
          <cell r="J31">
            <v>38.840000000000003</v>
          </cell>
          <cell r="K31">
            <v>34.869999999999997</v>
          </cell>
          <cell r="L31">
            <v>43.39</v>
          </cell>
          <cell r="M31">
            <v>27.67</v>
          </cell>
          <cell r="N31">
            <v>29.67</v>
          </cell>
          <cell r="O31">
            <v>44.61</v>
          </cell>
          <cell r="P31">
            <v>58.13</v>
          </cell>
          <cell r="Q31">
            <v>17.53</v>
          </cell>
          <cell r="R31">
            <v>34.450000000000003</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row>
        <row r="33">
          <cell r="C33">
            <v>40.826999999999998</v>
          </cell>
          <cell r="D33">
            <v>43.705000000000005</v>
          </cell>
          <cell r="E33">
            <v>32.081666666666671</v>
          </cell>
          <cell r="F33">
            <v>25.71166666666668</v>
          </cell>
          <cell r="G33">
            <v>32.993333333333332</v>
          </cell>
          <cell r="H33">
            <v>55.308</v>
          </cell>
          <cell r="I33">
            <v>20.135666666666665</v>
          </cell>
          <cell r="J33">
            <v>38.480666666666664</v>
          </cell>
          <cell r="K33">
            <v>34.923333333333332</v>
          </cell>
          <cell r="L33">
            <v>43.279999999999994</v>
          </cell>
          <cell r="M33">
            <v>27.445999999999991</v>
          </cell>
          <cell r="N33">
            <v>30.346333333333337</v>
          </cell>
          <cell r="O33">
            <v>45.246666666666655</v>
          </cell>
          <cell r="P33">
            <v>62.524666666666675</v>
          </cell>
          <cell r="Q33">
            <v>17.612333333333332</v>
          </cell>
          <cell r="R33">
            <v>34.060666666666663</v>
          </cell>
        </row>
      </sheetData>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10"/>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8">
          <cell r="B38">
            <v>46</v>
          </cell>
          <cell r="C38">
            <v>45</v>
          </cell>
          <cell r="D38">
            <v>44</v>
          </cell>
        </row>
        <row r="39">
          <cell r="B39">
            <v>54</v>
          </cell>
          <cell r="C39">
            <v>55.000000000000007</v>
          </cell>
          <cell r="D39">
            <v>55.000000000000007</v>
          </cell>
        </row>
        <row r="40">
          <cell r="B40">
            <v>0</v>
          </cell>
          <cell r="C40">
            <v>0</v>
          </cell>
          <cell r="D40">
            <v>1</v>
          </cell>
        </row>
      </sheetData>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8">
          <cell r="B38">
            <v>46</v>
          </cell>
          <cell r="C38">
            <v>45</v>
          </cell>
          <cell r="D38">
            <v>44</v>
          </cell>
        </row>
        <row r="39">
          <cell r="B39">
            <v>54</v>
          </cell>
          <cell r="C39">
            <v>55.000000000000007</v>
          </cell>
          <cell r="D39">
            <v>55.000000000000007</v>
          </cell>
        </row>
        <row r="40">
          <cell r="B40">
            <v>0</v>
          </cell>
          <cell r="C40">
            <v>0</v>
          </cell>
          <cell r="D40">
            <v>1</v>
          </cell>
        </row>
      </sheetData>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 Return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rcial Paper"/>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rcial Paper"/>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WEA-2"/>
      <sheetName val="WEA-3"/>
      <sheetName val="WEA-4 (1)"/>
      <sheetName val="WEA-4 (2)"/>
      <sheetName val="WEA-4 (3)"/>
      <sheetName val="WEA-5"/>
      <sheetName val="WEA-6"/>
      <sheetName val="WEA-7"/>
      <sheetName val="WEA-8"/>
      <sheetName val="WEA-9 (1)"/>
      <sheetName val="WEA-9 (2)"/>
      <sheetName val="WEA-10"/>
      <sheetName val="WEA-11 (1)"/>
      <sheetName val="WEA-11 (2)"/>
      <sheetName val="WEA-11 (3,4)"/>
      <sheetName val="WEA-12"/>
      <sheetName val="WEA-13"/>
      <sheetName val="WEA-14"/>
      <sheetName val="WEA-15"/>
      <sheetName val="WEA-16"/>
      <sheetName val="WEA-18"/>
      <sheetName val="Utility Proxy Group"/>
      <sheetName val="Proxy Group Risk Measures"/>
      <sheetName val="Stock Price"/>
      <sheetName val="2012 01 Market DCF"/>
      <sheetName val="Bond Yields"/>
      <sheetName val="Size Premium"/>
      <sheetName val="Ordinal Ratings"/>
      <sheetName val="Value Line Data"/>
      <sheetName val="CS Data-Operating Cos"/>
      <sheetName val="CS Data"/>
      <sheetName val="MV C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3">
          <cell r="B13" t="str">
            <v>ALE</v>
          </cell>
          <cell r="C13" t="str">
            <v>ALLETE</v>
          </cell>
          <cell r="E13" t="str">
            <v>BBB+</v>
          </cell>
          <cell r="F13">
            <v>8</v>
          </cell>
          <cell r="G13">
            <v>2</v>
          </cell>
          <cell r="I13" t="str">
            <v>A</v>
          </cell>
          <cell r="J13">
            <v>3</v>
          </cell>
          <cell r="L13">
            <v>0.7</v>
          </cell>
          <cell r="N13">
            <v>1367.04</v>
          </cell>
        </row>
        <row r="14">
          <cell r="B14" t="str">
            <v>LNT</v>
          </cell>
          <cell r="C14" t="str">
            <v>Alliant Energy</v>
          </cell>
          <cell r="E14" t="str">
            <v>BBB+</v>
          </cell>
          <cell r="F14">
            <v>8</v>
          </cell>
          <cell r="G14">
            <v>2</v>
          </cell>
          <cell r="I14" t="str">
            <v>A</v>
          </cell>
          <cell r="J14">
            <v>3</v>
          </cell>
          <cell r="L14">
            <v>0.7</v>
          </cell>
          <cell r="N14">
            <v>4594.6099999999997</v>
          </cell>
        </row>
        <row r="15">
          <cell r="B15" t="str">
            <v>AEE</v>
          </cell>
          <cell r="C15" t="str">
            <v>Ameren Corp.</v>
          </cell>
          <cell r="E15" t="str">
            <v>BBB-</v>
          </cell>
          <cell r="F15">
            <v>10</v>
          </cell>
          <cell r="G15">
            <v>3</v>
          </cell>
          <cell r="I15" t="str">
            <v>B++</v>
          </cell>
          <cell r="J15">
            <v>4</v>
          </cell>
          <cell r="L15">
            <v>0.8</v>
          </cell>
          <cell r="N15">
            <v>7885.82</v>
          </cell>
        </row>
        <row r="16">
          <cell r="B16" t="str">
            <v>AEP</v>
          </cell>
          <cell r="C16" t="str">
            <v>American Elec Pwr</v>
          </cell>
          <cell r="E16" t="str">
            <v>BBB</v>
          </cell>
          <cell r="F16">
            <v>9</v>
          </cell>
          <cell r="G16">
            <v>3</v>
          </cell>
          <cell r="I16" t="str">
            <v>B++</v>
          </cell>
          <cell r="J16">
            <v>4</v>
          </cell>
          <cell r="L16">
            <v>0.7</v>
          </cell>
          <cell r="N16">
            <v>18759.72</v>
          </cell>
        </row>
        <row r="17">
          <cell r="B17" t="str">
            <v>AVA</v>
          </cell>
          <cell r="C17" t="str">
            <v>Avista Corp.</v>
          </cell>
          <cell r="E17" t="str">
            <v>BBB</v>
          </cell>
          <cell r="F17">
            <v>9</v>
          </cell>
          <cell r="G17">
            <v>2</v>
          </cell>
          <cell r="I17" t="str">
            <v>B++</v>
          </cell>
          <cell r="J17">
            <v>4</v>
          </cell>
          <cell r="L17">
            <v>0.7</v>
          </cell>
          <cell r="N17">
            <v>1418.72</v>
          </cell>
        </row>
        <row r="18">
          <cell r="B18" t="str">
            <v>BKH</v>
          </cell>
          <cell r="C18" t="str">
            <v>Black Hills Corp.</v>
          </cell>
          <cell r="E18" t="str">
            <v>BBB-</v>
          </cell>
          <cell r="F18">
            <v>10</v>
          </cell>
          <cell r="G18">
            <v>3</v>
          </cell>
          <cell r="I18" t="str">
            <v>B+</v>
          </cell>
          <cell r="J18">
            <v>5</v>
          </cell>
          <cell r="L18">
            <v>0.85</v>
          </cell>
          <cell r="N18">
            <v>1290.81</v>
          </cell>
        </row>
        <row r="19">
          <cell r="B19" t="str">
            <v>CNP</v>
          </cell>
          <cell r="C19" t="str">
            <v>CenterPoint Energy</v>
          </cell>
          <cell r="E19" t="str">
            <v>BBB</v>
          </cell>
          <cell r="F19">
            <v>9</v>
          </cell>
          <cell r="G19">
            <v>3</v>
          </cell>
          <cell r="I19" t="str">
            <v>B</v>
          </cell>
          <cell r="J19">
            <v>6</v>
          </cell>
          <cell r="L19">
            <v>0.8</v>
          </cell>
          <cell r="N19">
            <v>8325.0499999999993</v>
          </cell>
        </row>
        <row r="20">
          <cell r="B20" t="str">
            <v>CV</v>
          </cell>
          <cell r="C20" t="str">
            <v xml:space="preserve">Central Vermont P S </v>
          </cell>
          <cell r="E20" t="str">
            <v>--</v>
          </cell>
          <cell r="F20" t="str">
            <v xml:space="preserve"> </v>
          </cell>
          <cell r="G20">
            <v>3</v>
          </cell>
          <cell r="I20" t="str">
            <v>B</v>
          </cell>
          <cell r="J20">
            <v>6</v>
          </cell>
          <cell r="L20">
            <v>0.75</v>
          </cell>
          <cell r="N20">
            <v>472.32</v>
          </cell>
        </row>
        <row r="21">
          <cell r="B21" t="str">
            <v>CHG</v>
          </cell>
          <cell r="C21" t="str">
            <v>CH Energy Group</v>
          </cell>
          <cell r="D21" t="str">
            <v>(a)</v>
          </cell>
          <cell r="E21" t="str">
            <v>A</v>
          </cell>
          <cell r="F21">
            <v>6</v>
          </cell>
          <cell r="G21">
            <v>1</v>
          </cell>
          <cell r="I21" t="str">
            <v>A</v>
          </cell>
          <cell r="J21">
            <v>3</v>
          </cell>
          <cell r="L21">
            <v>0.65</v>
          </cell>
          <cell r="N21">
            <v>853.63</v>
          </cell>
        </row>
        <row r="22">
          <cell r="B22" t="str">
            <v>CNL</v>
          </cell>
          <cell r="C22" t="str">
            <v>Cleco Corp.</v>
          </cell>
          <cell r="E22" t="str">
            <v>BBB</v>
          </cell>
          <cell r="F22">
            <v>9</v>
          </cell>
          <cell r="G22">
            <v>2</v>
          </cell>
          <cell r="I22" t="str">
            <v>B++</v>
          </cell>
          <cell r="J22">
            <v>4</v>
          </cell>
          <cell r="L22">
            <v>0.65</v>
          </cell>
          <cell r="N22">
            <v>2179.69</v>
          </cell>
        </row>
        <row r="23">
          <cell r="B23" t="str">
            <v>CMS</v>
          </cell>
          <cell r="C23" t="str">
            <v>CMS Energy</v>
          </cell>
          <cell r="E23" t="str">
            <v>BBB-</v>
          </cell>
          <cell r="F23">
            <v>10</v>
          </cell>
          <cell r="G23">
            <v>3</v>
          </cell>
          <cell r="I23" t="str">
            <v>B+</v>
          </cell>
          <cell r="J23">
            <v>5</v>
          </cell>
          <cell r="L23">
            <v>0.75</v>
          </cell>
          <cell r="N23">
            <v>5231.5200000000004</v>
          </cell>
        </row>
        <row r="24">
          <cell r="B24" t="str">
            <v>ED</v>
          </cell>
          <cell r="C24" t="str">
            <v>Consolidated Edison</v>
          </cell>
          <cell r="E24" t="str">
            <v>A-</v>
          </cell>
          <cell r="F24">
            <v>7</v>
          </cell>
          <cell r="G24">
            <v>1</v>
          </cell>
          <cell r="I24" t="str">
            <v>A+</v>
          </cell>
          <cell r="J24">
            <v>2</v>
          </cell>
          <cell r="L24">
            <v>0.65</v>
          </cell>
          <cell r="N24">
            <v>17244.95</v>
          </cell>
        </row>
        <row r="25">
          <cell r="B25" t="str">
            <v>CEG</v>
          </cell>
          <cell r="C25" t="str">
            <v>Constellation Energy</v>
          </cell>
          <cell r="E25" t="str">
            <v>BBB-</v>
          </cell>
          <cell r="F25">
            <v>10</v>
          </cell>
          <cell r="G25">
            <v>3</v>
          </cell>
          <cell r="I25" t="str">
            <v>B+</v>
          </cell>
          <cell r="J25">
            <v>5</v>
          </cell>
          <cell r="L25">
            <v>0.8</v>
          </cell>
          <cell r="N25">
            <v>8096.83</v>
          </cell>
        </row>
        <row r="26">
          <cell r="B26" t="str">
            <v>D</v>
          </cell>
          <cell r="C26" t="str">
            <v>Dominion Resources</v>
          </cell>
          <cell r="E26" t="str">
            <v>A-</v>
          </cell>
          <cell r="F26">
            <v>7</v>
          </cell>
          <cell r="G26">
            <v>2</v>
          </cell>
          <cell r="I26" t="str">
            <v>B++</v>
          </cell>
          <cell r="J26">
            <v>4</v>
          </cell>
          <cell r="L26">
            <v>0.7</v>
          </cell>
          <cell r="N26">
            <v>29249.52</v>
          </cell>
        </row>
        <row r="27">
          <cell r="B27" t="str">
            <v>DPL</v>
          </cell>
          <cell r="C27" t="str">
            <v>DPL, Inc.</v>
          </cell>
          <cell r="E27" t="str">
            <v>A-</v>
          </cell>
          <cell r="F27">
            <v>7</v>
          </cell>
          <cell r="G27">
            <v>3</v>
          </cell>
          <cell r="I27" t="str">
            <v>B++</v>
          </cell>
          <cell r="J27">
            <v>4</v>
          </cell>
          <cell r="L27">
            <v>0.6</v>
          </cell>
          <cell r="N27">
            <v>3548.2</v>
          </cell>
        </row>
        <row r="28">
          <cell r="B28" t="str">
            <v>DTE</v>
          </cell>
          <cell r="C28" t="str">
            <v>DTE Energy Co.</v>
          </cell>
          <cell r="E28" t="str">
            <v>BBB+</v>
          </cell>
          <cell r="F28">
            <v>8</v>
          </cell>
          <cell r="G28">
            <v>3</v>
          </cell>
          <cell r="I28" t="str">
            <v>B+</v>
          </cell>
          <cell r="J28">
            <v>5</v>
          </cell>
          <cell r="L28">
            <v>0.75</v>
          </cell>
          <cell r="N28">
            <v>8666.26</v>
          </cell>
        </row>
        <row r="29">
          <cell r="B29" t="str">
            <v>DUK</v>
          </cell>
          <cell r="C29" t="str">
            <v>Duke Energy Corp.</v>
          </cell>
          <cell r="E29" t="str">
            <v>A-</v>
          </cell>
          <cell r="F29">
            <v>7</v>
          </cell>
          <cell r="G29">
            <v>2</v>
          </cell>
          <cell r="I29" t="str">
            <v>A</v>
          </cell>
          <cell r="J29">
            <v>3</v>
          </cell>
          <cell r="L29">
            <v>0.65</v>
          </cell>
          <cell r="N29">
            <v>27639</v>
          </cell>
        </row>
        <row r="30">
          <cell r="B30" t="str">
            <v>EIX</v>
          </cell>
          <cell r="C30" t="str">
            <v>Edison International</v>
          </cell>
          <cell r="E30" t="str">
            <v>BBB-</v>
          </cell>
          <cell r="F30">
            <v>10</v>
          </cell>
          <cell r="G30">
            <v>3</v>
          </cell>
          <cell r="I30" t="str">
            <v>B++</v>
          </cell>
          <cell r="J30">
            <v>4</v>
          </cell>
          <cell r="L30">
            <v>0.8</v>
          </cell>
          <cell r="N30">
            <v>13185.57</v>
          </cell>
        </row>
        <row r="31">
          <cell r="B31" t="str">
            <v>EE</v>
          </cell>
          <cell r="C31" t="str">
            <v>El Paso Electric</v>
          </cell>
          <cell r="E31" t="str">
            <v>BBB</v>
          </cell>
          <cell r="F31">
            <v>9</v>
          </cell>
          <cell r="G31">
            <v>2</v>
          </cell>
          <cell r="I31" t="str">
            <v>B++</v>
          </cell>
          <cell r="J31">
            <v>4</v>
          </cell>
          <cell r="L31">
            <v>0.75</v>
          </cell>
          <cell r="N31">
            <v>1424.01</v>
          </cell>
        </row>
        <row r="32">
          <cell r="B32" t="str">
            <v>EDE</v>
          </cell>
          <cell r="C32" t="str">
            <v>Empire District Elec</v>
          </cell>
          <cell r="E32" t="str">
            <v>BBB-</v>
          </cell>
          <cell r="F32">
            <v>10</v>
          </cell>
          <cell r="G32">
            <v>3</v>
          </cell>
          <cell r="I32" t="str">
            <v>B+</v>
          </cell>
          <cell r="J32">
            <v>5</v>
          </cell>
          <cell r="L32">
            <v>0.7</v>
          </cell>
          <cell r="N32">
            <v>842.13</v>
          </cell>
        </row>
        <row r="33">
          <cell r="B33" t="str">
            <v>ETR</v>
          </cell>
          <cell r="C33" t="str">
            <v>Entergy Corp.</v>
          </cell>
          <cell r="E33" t="str">
            <v>BBB</v>
          </cell>
          <cell r="F33">
            <v>9</v>
          </cell>
          <cell r="G33">
            <v>2</v>
          </cell>
          <cell r="I33" t="str">
            <v>A</v>
          </cell>
          <cell r="J33">
            <v>3</v>
          </cell>
          <cell r="L33">
            <v>0.7</v>
          </cell>
          <cell r="N33">
            <v>12152.7</v>
          </cell>
        </row>
        <row r="34">
          <cell r="B34" t="str">
            <v>EXC</v>
          </cell>
          <cell r="C34" t="str">
            <v>Exelon Corp.</v>
          </cell>
          <cell r="E34" t="str">
            <v>BBB</v>
          </cell>
          <cell r="F34">
            <v>9</v>
          </cell>
          <cell r="G34">
            <v>2</v>
          </cell>
          <cell r="I34" t="str">
            <v>A</v>
          </cell>
          <cell r="J34">
            <v>3</v>
          </cell>
          <cell r="L34">
            <v>0.85</v>
          </cell>
          <cell r="N34">
            <v>29444.37</v>
          </cell>
        </row>
        <row r="35">
          <cell r="B35" t="str">
            <v>FE</v>
          </cell>
          <cell r="C35" t="str">
            <v>FirstEnergy Corp.</v>
          </cell>
          <cell r="E35" t="str">
            <v>BBB-</v>
          </cell>
          <cell r="F35">
            <v>10</v>
          </cell>
          <cell r="G35">
            <v>2</v>
          </cell>
          <cell r="I35" t="str">
            <v>B++</v>
          </cell>
          <cell r="J35">
            <v>4</v>
          </cell>
          <cell r="L35">
            <v>0.8</v>
          </cell>
          <cell r="N35">
            <v>18715.169999999998</v>
          </cell>
        </row>
        <row r="36">
          <cell r="B36" t="str">
            <v>GXP</v>
          </cell>
          <cell r="C36" t="str">
            <v>Great Plains Energy</v>
          </cell>
          <cell r="E36" t="str">
            <v>BBB</v>
          </cell>
          <cell r="F36">
            <v>9</v>
          </cell>
          <cell r="G36">
            <v>3</v>
          </cell>
          <cell r="I36" t="str">
            <v>B+</v>
          </cell>
          <cell r="J36">
            <v>5</v>
          </cell>
          <cell r="L36">
            <v>0.75</v>
          </cell>
          <cell r="N36">
            <v>2872.49</v>
          </cell>
        </row>
        <row r="37">
          <cell r="B37" t="str">
            <v>HE</v>
          </cell>
          <cell r="C37" t="str">
            <v>Hawaiian Elec.</v>
          </cell>
          <cell r="E37" t="str">
            <v>BBB-</v>
          </cell>
          <cell r="F37">
            <v>10</v>
          </cell>
          <cell r="G37">
            <v>3</v>
          </cell>
          <cell r="I37" t="str">
            <v>B+</v>
          </cell>
          <cell r="J37">
            <v>5</v>
          </cell>
          <cell r="L37">
            <v>0.7</v>
          </cell>
          <cell r="N37">
            <v>2469.17</v>
          </cell>
        </row>
        <row r="38">
          <cell r="B38" t="str">
            <v>IDA</v>
          </cell>
          <cell r="C38" t="str">
            <v>IDACORP, Inc.</v>
          </cell>
          <cell r="E38" t="str">
            <v>BBB</v>
          </cell>
          <cell r="F38">
            <v>9</v>
          </cell>
          <cell r="G38">
            <v>3</v>
          </cell>
          <cell r="I38" t="str">
            <v>B+</v>
          </cell>
          <cell r="J38">
            <v>5</v>
          </cell>
          <cell r="L38">
            <v>0.7</v>
          </cell>
          <cell r="N38">
            <v>2016.53</v>
          </cell>
        </row>
        <row r="39">
          <cell r="B39" t="str">
            <v>TEG</v>
          </cell>
          <cell r="C39" t="str">
            <v>Integrys Energy Group</v>
          </cell>
          <cell r="E39" t="str">
            <v>BBB+</v>
          </cell>
          <cell r="F39">
            <v>8</v>
          </cell>
          <cell r="G39">
            <v>2</v>
          </cell>
          <cell r="I39" t="str">
            <v>B++</v>
          </cell>
          <cell r="J39">
            <v>4</v>
          </cell>
          <cell r="L39">
            <v>0.9</v>
          </cell>
          <cell r="N39">
            <v>3996.94</v>
          </cell>
        </row>
        <row r="40">
          <cell r="B40" t="str">
            <v>ITC</v>
          </cell>
          <cell r="C40" t="str">
            <v>ITC Holdings Corp.</v>
          </cell>
          <cell r="E40" t="str">
            <v>BBB</v>
          </cell>
          <cell r="F40">
            <v>9</v>
          </cell>
          <cell r="G40">
            <v>2</v>
          </cell>
          <cell r="I40" t="str">
            <v>B++</v>
          </cell>
          <cell r="J40">
            <v>4</v>
          </cell>
          <cell r="L40">
            <v>0.8</v>
          </cell>
          <cell r="N40">
            <v>3777.3</v>
          </cell>
        </row>
        <row r="41">
          <cell r="B41" t="str">
            <v>MGEE</v>
          </cell>
          <cell r="C41" t="str">
            <v>MGE Energy</v>
          </cell>
          <cell r="E41" t="str">
            <v>AA-</v>
          </cell>
          <cell r="F41">
            <v>4</v>
          </cell>
          <cell r="G41">
            <v>1</v>
          </cell>
          <cell r="I41" t="str">
            <v>A</v>
          </cell>
          <cell r="J41">
            <v>3</v>
          </cell>
          <cell r="L41">
            <v>0.6</v>
          </cell>
          <cell r="N41">
            <v>980.03</v>
          </cell>
        </row>
        <row r="42">
          <cell r="B42" t="str">
            <v>NEE</v>
          </cell>
          <cell r="C42" t="str">
            <v>NextEra Energy, Inc.</v>
          </cell>
          <cell r="E42" t="str">
            <v>A-</v>
          </cell>
          <cell r="F42">
            <v>7</v>
          </cell>
          <cell r="G42">
            <v>2</v>
          </cell>
          <cell r="I42" t="str">
            <v>A</v>
          </cell>
          <cell r="J42">
            <v>3</v>
          </cell>
          <cell r="L42">
            <v>0.75</v>
          </cell>
          <cell r="N42">
            <v>23351.18</v>
          </cell>
        </row>
        <row r="43">
          <cell r="B43" t="str">
            <v>NU</v>
          </cell>
          <cell r="C43" t="str">
            <v>Northeast Utilities</v>
          </cell>
          <cell r="E43" t="str">
            <v>BBB+</v>
          </cell>
          <cell r="F43">
            <v>8</v>
          </cell>
          <cell r="G43">
            <v>3</v>
          </cell>
          <cell r="I43" t="str">
            <v>B+</v>
          </cell>
          <cell r="J43">
            <v>5</v>
          </cell>
          <cell r="L43">
            <v>0.7</v>
          </cell>
          <cell r="N43">
            <v>6065.86</v>
          </cell>
        </row>
        <row r="44">
          <cell r="B44" t="str">
            <v>NST</v>
          </cell>
          <cell r="C44" t="str">
            <v>NSTAR</v>
          </cell>
          <cell r="E44" t="str">
            <v>A+</v>
          </cell>
          <cell r="F44">
            <v>5</v>
          </cell>
          <cell r="G44">
            <v>1</v>
          </cell>
          <cell r="I44" t="str">
            <v>A</v>
          </cell>
          <cell r="J44">
            <v>3</v>
          </cell>
          <cell r="L44">
            <v>0.65</v>
          </cell>
          <cell r="N44">
            <v>4651.01</v>
          </cell>
        </row>
        <row r="45">
          <cell r="B45" t="str">
            <v>NVE</v>
          </cell>
          <cell r="C45" t="str">
            <v>NV Energy, Inc.</v>
          </cell>
          <cell r="E45" t="str">
            <v>BB+</v>
          </cell>
          <cell r="F45">
            <v>11</v>
          </cell>
          <cell r="G45">
            <v>3</v>
          </cell>
          <cell r="I45" t="str">
            <v>B</v>
          </cell>
          <cell r="J45">
            <v>6</v>
          </cell>
          <cell r="L45">
            <v>0.85</v>
          </cell>
          <cell r="N45">
            <v>3641.47</v>
          </cell>
        </row>
        <row r="46">
          <cell r="B46" t="str">
            <v>OGE</v>
          </cell>
          <cell r="C46" t="str">
            <v>OGE Energy Corp.</v>
          </cell>
          <cell r="E46" t="str">
            <v>BBB+</v>
          </cell>
          <cell r="F46">
            <v>8</v>
          </cell>
          <cell r="G46">
            <v>2</v>
          </cell>
          <cell r="I46" t="str">
            <v>A</v>
          </cell>
          <cell r="J46">
            <v>3</v>
          </cell>
          <cell r="L46">
            <v>0.75</v>
          </cell>
          <cell r="N46">
            <v>5060.3100000000004</v>
          </cell>
        </row>
        <row r="47">
          <cell r="B47" t="str">
            <v>OTTR</v>
          </cell>
          <cell r="C47" t="str">
            <v>Otter Tail Corp.</v>
          </cell>
          <cell r="E47" t="str">
            <v>BBB-</v>
          </cell>
          <cell r="F47">
            <v>10</v>
          </cell>
          <cell r="G47">
            <v>3</v>
          </cell>
          <cell r="I47" t="str">
            <v>B+</v>
          </cell>
          <cell r="J47">
            <v>5</v>
          </cell>
          <cell r="L47">
            <v>0.95</v>
          </cell>
          <cell r="N47">
            <v>736.01</v>
          </cell>
        </row>
        <row r="48">
          <cell r="B48" t="str">
            <v>POM</v>
          </cell>
          <cell r="C48" t="str">
            <v>Pepco Holdings</v>
          </cell>
          <cell r="E48" t="str">
            <v>BBB+</v>
          </cell>
          <cell r="F48">
            <v>8</v>
          </cell>
          <cell r="G48">
            <v>3</v>
          </cell>
          <cell r="I48" t="str">
            <v>B</v>
          </cell>
          <cell r="J48">
            <v>6</v>
          </cell>
          <cell r="L48">
            <v>0.8</v>
          </cell>
          <cell r="N48">
            <v>4390.49</v>
          </cell>
        </row>
        <row r="49">
          <cell r="B49" t="str">
            <v>PCG</v>
          </cell>
          <cell r="C49" t="str">
            <v>PG&amp;E Corp.</v>
          </cell>
          <cell r="E49" t="str">
            <v>BBB+</v>
          </cell>
          <cell r="F49">
            <v>8</v>
          </cell>
          <cell r="G49">
            <v>2</v>
          </cell>
          <cell r="I49" t="str">
            <v>B++</v>
          </cell>
          <cell r="J49">
            <v>4</v>
          </cell>
          <cell r="L49">
            <v>0.55000000000000004</v>
          </cell>
          <cell r="N49">
            <v>16156.27</v>
          </cell>
        </row>
        <row r="50">
          <cell r="B50" t="str">
            <v>PNW</v>
          </cell>
          <cell r="C50" t="str">
            <v>Pinnacle West Capital</v>
          </cell>
          <cell r="E50" t="str">
            <v>BBB</v>
          </cell>
          <cell r="F50">
            <v>9</v>
          </cell>
          <cell r="G50">
            <v>2</v>
          </cell>
          <cell r="I50" t="str">
            <v>B++</v>
          </cell>
          <cell r="J50">
            <v>4</v>
          </cell>
          <cell r="L50">
            <v>0.7</v>
          </cell>
          <cell r="N50">
            <v>5016.87</v>
          </cell>
        </row>
        <row r="51">
          <cell r="B51" t="str">
            <v>PNM</v>
          </cell>
          <cell r="C51" t="str">
            <v>PNM Resources</v>
          </cell>
          <cell r="E51" t="str">
            <v>BB</v>
          </cell>
          <cell r="F51">
            <v>12</v>
          </cell>
          <cell r="G51">
            <v>3</v>
          </cell>
          <cell r="I51" t="str">
            <v>B</v>
          </cell>
          <cell r="J51">
            <v>6</v>
          </cell>
          <cell r="L51">
            <v>0.95</v>
          </cell>
          <cell r="N51">
            <v>1589.58</v>
          </cell>
        </row>
        <row r="52">
          <cell r="B52" t="str">
            <v>POR</v>
          </cell>
          <cell r="C52" t="str">
            <v>Portland General Elec.</v>
          </cell>
          <cell r="E52" t="str">
            <v>BBB</v>
          </cell>
          <cell r="F52">
            <v>9</v>
          </cell>
          <cell r="G52">
            <v>3</v>
          </cell>
          <cell r="I52" t="str">
            <v>B+</v>
          </cell>
          <cell r="J52">
            <v>5</v>
          </cell>
          <cell r="L52">
            <v>0.75</v>
          </cell>
          <cell r="N52">
            <v>1847.46</v>
          </cell>
        </row>
        <row r="53">
          <cell r="B53" t="str">
            <v>PPL</v>
          </cell>
          <cell r="C53" t="str">
            <v>PPL Corp.</v>
          </cell>
          <cell r="E53" t="str">
            <v>BBB</v>
          </cell>
          <cell r="F53">
            <v>9</v>
          </cell>
          <cell r="G53">
            <v>3</v>
          </cell>
          <cell r="I53" t="str">
            <v>B++</v>
          </cell>
          <cell r="J53">
            <v>4</v>
          </cell>
          <cell r="L53">
            <v>0.65</v>
          </cell>
          <cell r="N53">
            <v>17260.22</v>
          </cell>
        </row>
        <row r="54">
          <cell r="B54" t="str">
            <v>PGN</v>
          </cell>
          <cell r="C54" t="str">
            <v>Progress Energy</v>
          </cell>
          <cell r="E54" t="str">
            <v>BBB+</v>
          </cell>
          <cell r="F54">
            <v>8</v>
          </cell>
          <cell r="G54">
            <v>2</v>
          </cell>
          <cell r="I54" t="str">
            <v>B++</v>
          </cell>
          <cell r="J54">
            <v>4</v>
          </cell>
          <cell r="L54">
            <v>0.6</v>
          </cell>
          <cell r="N54">
            <v>15679.25</v>
          </cell>
        </row>
        <row r="55">
          <cell r="B55" t="str">
            <v>PEG</v>
          </cell>
          <cell r="C55" t="str">
            <v>Pub Sv Enterprise Grp</v>
          </cell>
          <cell r="E55" t="str">
            <v>BBB</v>
          </cell>
          <cell r="F55">
            <v>9</v>
          </cell>
          <cell r="G55">
            <v>2</v>
          </cell>
          <cell r="I55" t="str">
            <v>A</v>
          </cell>
          <cell r="J55">
            <v>3</v>
          </cell>
          <cell r="L55">
            <v>0.75</v>
          </cell>
          <cell r="N55">
            <v>17003.43</v>
          </cell>
        </row>
        <row r="56">
          <cell r="B56" t="str">
            <v>SCG</v>
          </cell>
          <cell r="C56" t="str">
            <v>SCANA Corp.</v>
          </cell>
          <cell r="E56" t="str">
            <v>BBB+</v>
          </cell>
          <cell r="F56">
            <v>8</v>
          </cell>
          <cell r="G56">
            <v>2</v>
          </cell>
          <cell r="I56" t="str">
            <v>A</v>
          </cell>
          <cell r="J56">
            <v>3</v>
          </cell>
          <cell r="L56">
            <v>0.65</v>
          </cell>
          <cell r="N56">
            <v>5455.17</v>
          </cell>
        </row>
        <row r="57">
          <cell r="B57" t="str">
            <v>SRE</v>
          </cell>
          <cell r="C57" t="str">
            <v>Sempra Energy</v>
          </cell>
          <cell r="E57" t="str">
            <v>BBB+</v>
          </cell>
          <cell r="F57">
            <v>8</v>
          </cell>
          <cell r="G57">
            <v>2</v>
          </cell>
          <cell r="I57" t="str">
            <v>A</v>
          </cell>
          <cell r="J57">
            <v>3</v>
          </cell>
          <cell r="L57">
            <v>0.8</v>
          </cell>
          <cell r="N57">
            <v>12707.86</v>
          </cell>
        </row>
        <row r="58">
          <cell r="B58" t="str">
            <v>SO</v>
          </cell>
          <cell r="C58" t="str">
            <v>Southern Company</v>
          </cell>
          <cell r="E58" t="str">
            <v>A</v>
          </cell>
          <cell r="F58">
            <v>6</v>
          </cell>
          <cell r="G58">
            <v>1</v>
          </cell>
          <cell r="I58" t="str">
            <v>A</v>
          </cell>
          <cell r="J58">
            <v>3</v>
          </cell>
          <cell r="L58">
            <v>0.55000000000000004</v>
          </cell>
          <cell r="N58">
            <v>37393.67</v>
          </cell>
        </row>
        <row r="59">
          <cell r="B59" t="str">
            <v>TE</v>
          </cell>
          <cell r="C59" t="str">
            <v>TECO Energy</v>
          </cell>
          <cell r="E59" t="str">
            <v>BBB+</v>
          </cell>
          <cell r="F59">
            <v>8</v>
          </cell>
          <cell r="G59">
            <v>3</v>
          </cell>
          <cell r="I59" t="str">
            <v>B+</v>
          </cell>
          <cell r="J59">
            <v>5</v>
          </cell>
          <cell r="L59">
            <v>0.85</v>
          </cell>
          <cell r="N59">
            <v>3996.62</v>
          </cell>
        </row>
        <row r="60">
          <cell r="B60" t="str">
            <v>UIL</v>
          </cell>
          <cell r="C60" t="str">
            <v>UIL Holdings</v>
          </cell>
          <cell r="E60" t="str">
            <v>BBB</v>
          </cell>
          <cell r="F60">
            <v>9</v>
          </cell>
          <cell r="G60">
            <v>2</v>
          </cell>
          <cell r="I60" t="str">
            <v>B++</v>
          </cell>
          <cell r="J60">
            <v>4</v>
          </cell>
          <cell r="L60">
            <v>0.7</v>
          </cell>
          <cell r="N60">
            <v>1716.29</v>
          </cell>
        </row>
        <row r="61">
          <cell r="B61" t="str">
            <v>UNS</v>
          </cell>
          <cell r="C61" t="str">
            <v>Unisource Energy</v>
          </cell>
          <cell r="D61" t="str">
            <v>(b)</v>
          </cell>
          <cell r="E61" t="str">
            <v>BB+</v>
          </cell>
          <cell r="F61">
            <v>11</v>
          </cell>
          <cell r="G61">
            <v>3</v>
          </cell>
          <cell r="I61" t="str">
            <v>C++</v>
          </cell>
          <cell r="J61">
            <v>7</v>
          </cell>
          <cell r="L61">
            <v>0.75</v>
          </cell>
          <cell r="N61">
            <v>1341.33</v>
          </cell>
        </row>
        <row r="62">
          <cell r="B62" t="str">
            <v>VVC</v>
          </cell>
          <cell r="C62" t="str">
            <v>Vectren Corp.</v>
          </cell>
          <cell r="E62" t="str">
            <v>A-</v>
          </cell>
          <cell r="F62">
            <v>7</v>
          </cell>
          <cell r="G62">
            <v>2</v>
          </cell>
          <cell r="I62" t="str">
            <v>A</v>
          </cell>
          <cell r="J62">
            <v>3</v>
          </cell>
          <cell r="L62">
            <v>0.7</v>
          </cell>
          <cell r="N62">
            <v>2380.38</v>
          </cell>
        </row>
        <row r="63">
          <cell r="B63" t="str">
            <v>WR</v>
          </cell>
          <cell r="C63" t="str">
            <v>Westar Energy</v>
          </cell>
          <cell r="E63" t="str">
            <v>BBB</v>
          </cell>
          <cell r="F63">
            <v>9</v>
          </cell>
          <cell r="G63">
            <v>2</v>
          </cell>
          <cell r="I63" t="str">
            <v>B++</v>
          </cell>
          <cell r="J63">
            <v>4</v>
          </cell>
          <cell r="L63">
            <v>0.75</v>
          </cell>
          <cell r="N63">
            <v>3164.75</v>
          </cell>
        </row>
        <row r="64">
          <cell r="B64" t="str">
            <v>WEC</v>
          </cell>
          <cell r="C64" t="str">
            <v>Wisconsin Energy</v>
          </cell>
          <cell r="E64" t="str">
            <v>A-</v>
          </cell>
          <cell r="F64">
            <v>7</v>
          </cell>
          <cell r="G64">
            <v>2</v>
          </cell>
          <cell r="I64" t="str">
            <v>B++</v>
          </cell>
          <cell r="J64">
            <v>4</v>
          </cell>
          <cell r="L64">
            <v>0.65</v>
          </cell>
          <cell r="N64">
            <v>7530.05</v>
          </cell>
        </row>
        <row r="65">
          <cell r="B65" t="str">
            <v>XEL</v>
          </cell>
          <cell r="C65" t="str">
            <v>Xcel Energy, Inc.</v>
          </cell>
          <cell r="E65" t="str">
            <v>A-</v>
          </cell>
          <cell r="F65">
            <v>7</v>
          </cell>
          <cell r="G65">
            <v>2</v>
          </cell>
          <cell r="I65" t="str">
            <v>B++</v>
          </cell>
          <cell r="J65">
            <v>4</v>
          </cell>
          <cell r="L65">
            <v>0.65</v>
          </cell>
          <cell r="N65">
            <v>12603.8</v>
          </cell>
        </row>
      </sheetData>
      <sheetData sheetId="24" refreshError="1"/>
      <sheetData sheetId="25" refreshError="1"/>
      <sheetData sheetId="26" refreshError="1"/>
      <sheetData sheetId="27" refreshError="1"/>
      <sheetData sheetId="28" refreshError="1"/>
      <sheetData sheetId="29" refreshError="1"/>
      <sheetData sheetId="30" refreshError="1">
        <row r="13">
          <cell r="B13" t="str">
            <v>AEE</v>
          </cell>
          <cell r="C13" t="str">
            <v>Ameren Corp.</v>
          </cell>
          <cell r="E13">
            <v>1.54</v>
          </cell>
          <cell r="F13">
            <v>40</v>
          </cell>
          <cell r="G13">
            <v>30</v>
          </cell>
          <cell r="H13">
            <v>2.4500000000000002</v>
          </cell>
          <cell r="I13">
            <v>2.4</v>
          </cell>
          <cell r="J13">
            <v>2.5</v>
          </cell>
          <cell r="K13">
            <v>1.56</v>
          </cell>
          <cell r="L13">
            <v>1.62</v>
          </cell>
          <cell r="M13">
            <v>1.75</v>
          </cell>
          <cell r="N13">
            <v>32.65</v>
          </cell>
          <cell r="O13">
            <v>33.4</v>
          </cell>
          <cell r="P13">
            <v>35.5</v>
          </cell>
          <cell r="Q13">
            <v>240.4</v>
          </cell>
          <cell r="R13">
            <v>255</v>
          </cell>
          <cell r="S13">
            <v>0.48199999999999998</v>
          </cell>
          <cell r="T13">
            <v>0.46</v>
          </cell>
          <cell r="U13">
            <v>0.50900000000000001</v>
          </cell>
          <cell r="V13">
            <v>0.53</v>
          </cell>
          <cell r="W13">
            <v>15185</v>
          </cell>
          <cell r="X13">
            <v>17000</v>
          </cell>
          <cell r="Y13">
            <v>8.5999999999999993E-2</v>
          </cell>
          <cell r="Z13">
            <v>7.4999999999999997E-2</v>
          </cell>
          <cell r="AA13">
            <v>7.0000000000000007E-2</v>
          </cell>
          <cell r="AB13">
            <v>7.0000000000000007E-2</v>
          </cell>
          <cell r="AC13">
            <v>-0.02</v>
          </cell>
        </row>
        <row r="14">
          <cell r="B14" t="str">
            <v>AEP</v>
          </cell>
          <cell r="C14" t="str">
            <v>American Elec Pwr</v>
          </cell>
          <cell r="E14">
            <v>1.84</v>
          </cell>
          <cell r="F14">
            <v>55</v>
          </cell>
          <cell r="G14">
            <v>35</v>
          </cell>
          <cell r="H14">
            <v>3.15</v>
          </cell>
          <cell r="I14">
            <v>3.25</v>
          </cell>
          <cell r="J14">
            <v>3.75</v>
          </cell>
          <cell r="K14">
            <v>1.85</v>
          </cell>
          <cell r="L14">
            <v>1.9</v>
          </cell>
          <cell r="M14">
            <v>2.1</v>
          </cell>
          <cell r="N14">
            <v>30.4</v>
          </cell>
          <cell r="O14">
            <v>31.85</v>
          </cell>
          <cell r="P14">
            <v>36.75</v>
          </cell>
          <cell r="Q14">
            <v>480.81</v>
          </cell>
          <cell r="R14">
            <v>500</v>
          </cell>
          <cell r="S14">
            <v>0.53100000000000003</v>
          </cell>
          <cell r="T14">
            <v>0.49</v>
          </cell>
          <cell r="U14">
            <v>0.46700000000000003</v>
          </cell>
          <cell r="V14">
            <v>0.51</v>
          </cell>
          <cell r="W14">
            <v>29184</v>
          </cell>
          <cell r="X14">
            <v>36100</v>
          </cell>
          <cell r="Y14">
            <v>9.0999999999999998E-2</v>
          </cell>
          <cell r="Z14">
            <v>0.105</v>
          </cell>
          <cell r="AA14">
            <v>0.105</v>
          </cell>
          <cell r="AB14">
            <v>0.105</v>
          </cell>
          <cell r="AC14">
            <v>4.4999999999999998E-2</v>
          </cell>
        </row>
        <row r="15">
          <cell r="B15" t="str">
            <v>ALE</v>
          </cell>
          <cell r="C15" t="str">
            <v>ALLETE</v>
          </cell>
          <cell r="E15">
            <v>1.78</v>
          </cell>
          <cell r="F15">
            <v>45</v>
          </cell>
          <cell r="G15">
            <v>35</v>
          </cell>
          <cell r="H15">
            <v>2.65</v>
          </cell>
          <cell r="I15">
            <v>2.65</v>
          </cell>
          <cell r="J15">
            <v>3.25</v>
          </cell>
          <cell r="K15">
            <v>1.78</v>
          </cell>
          <cell r="L15">
            <v>1.8</v>
          </cell>
          <cell r="M15">
            <v>1.95</v>
          </cell>
          <cell r="N15">
            <v>28.3</v>
          </cell>
          <cell r="O15">
            <v>29.45</v>
          </cell>
          <cell r="P15">
            <v>32.75</v>
          </cell>
          <cell r="Q15">
            <v>35.799999999999997</v>
          </cell>
          <cell r="R15">
            <v>40</v>
          </cell>
          <cell r="S15">
            <v>0.442</v>
          </cell>
          <cell r="T15">
            <v>0.41499999999999998</v>
          </cell>
          <cell r="U15">
            <v>0.55800000000000005</v>
          </cell>
          <cell r="V15">
            <v>0.58499999999999996</v>
          </cell>
          <cell r="W15">
            <v>1625.3</v>
          </cell>
          <cell r="X15">
            <v>2225</v>
          </cell>
          <cell r="Y15">
            <v>7.6999999999999999E-2</v>
          </cell>
          <cell r="Z15">
            <v>0.09</v>
          </cell>
          <cell r="AA15">
            <v>0.09</v>
          </cell>
          <cell r="AB15">
            <v>9.5000000000000001E-2</v>
          </cell>
          <cell r="AC15">
            <v>0.06</v>
          </cell>
        </row>
        <row r="16">
          <cell r="B16" t="str">
            <v>AVA</v>
          </cell>
          <cell r="C16" t="str">
            <v>Avista Corp.</v>
          </cell>
          <cell r="E16">
            <v>1.1000000000000001</v>
          </cell>
          <cell r="F16">
            <v>35</v>
          </cell>
          <cell r="G16">
            <v>25</v>
          </cell>
          <cell r="H16">
            <v>1.8</v>
          </cell>
          <cell r="I16">
            <v>1.8</v>
          </cell>
          <cell r="J16">
            <v>2</v>
          </cell>
          <cell r="K16">
            <v>1.1000000000000001</v>
          </cell>
          <cell r="L16">
            <v>1.18</v>
          </cell>
          <cell r="M16">
            <v>1.4</v>
          </cell>
          <cell r="N16">
            <v>20.350000000000001</v>
          </cell>
          <cell r="O16">
            <v>21</v>
          </cell>
          <cell r="P16">
            <v>22.75</v>
          </cell>
          <cell r="Q16">
            <v>57.12</v>
          </cell>
          <cell r="R16">
            <v>60.5</v>
          </cell>
          <cell r="S16">
            <v>0.51600000000000001</v>
          </cell>
          <cell r="T16">
            <v>0.51500000000000001</v>
          </cell>
          <cell r="U16">
            <v>0.48399999999999999</v>
          </cell>
          <cell r="V16">
            <v>0.48499999999999999</v>
          </cell>
          <cell r="W16">
            <v>2325.3000000000002</v>
          </cell>
          <cell r="X16">
            <v>2850</v>
          </cell>
          <cell r="Y16">
            <v>8.2000000000000003E-2</v>
          </cell>
          <cell r="Z16">
            <v>0.09</v>
          </cell>
          <cell r="AA16">
            <v>8.5000000000000006E-2</v>
          </cell>
          <cell r="AB16">
            <v>0.09</v>
          </cell>
          <cell r="AC16">
            <v>4.4999999999999998E-2</v>
          </cell>
        </row>
        <row r="17">
          <cell r="B17" t="str">
            <v>BKH</v>
          </cell>
          <cell r="C17" t="str">
            <v>Black Hills Corp.</v>
          </cell>
          <cell r="E17">
            <v>1.46</v>
          </cell>
          <cell r="F17">
            <v>40</v>
          </cell>
          <cell r="G17">
            <v>25</v>
          </cell>
          <cell r="H17">
            <v>1.75</v>
          </cell>
          <cell r="I17">
            <v>1.95</v>
          </cell>
          <cell r="J17">
            <v>2.25</v>
          </cell>
          <cell r="K17">
            <v>1.46</v>
          </cell>
          <cell r="L17">
            <v>1.48</v>
          </cell>
          <cell r="M17">
            <v>1.55</v>
          </cell>
          <cell r="N17">
            <v>28.15</v>
          </cell>
          <cell r="O17">
            <v>28.6</v>
          </cell>
          <cell r="P17">
            <v>30.5</v>
          </cell>
          <cell r="Q17">
            <v>39.270000000000003</v>
          </cell>
          <cell r="R17">
            <v>45</v>
          </cell>
          <cell r="S17">
            <v>0.51900000000000002</v>
          </cell>
          <cell r="T17">
            <v>0.5</v>
          </cell>
          <cell r="U17">
            <v>0.48099999999999998</v>
          </cell>
          <cell r="V17">
            <v>0.5</v>
          </cell>
          <cell r="W17">
            <v>2286.3000000000002</v>
          </cell>
          <cell r="X17">
            <v>2750</v>
          </cell>
          <cell r="Y17">
            <v>5.8999999999999997E-2</v>
          </cell>
          <cell r="Z17">
            <v>0.06</v>
          </cell>
          <cell r="AA17">
            <v>7.0000000000000007E-2</v>
          </cell>
          <cell r="AB17">
            <v>7.4999999999999997E-2</v>
          </cell>
          <cell r="AC17">
            <v>8.5000000000000006E-2</v>
          </cell>
        </row>
        <row r="18">
          <cell r="B18" t="str">
            <v>CEG</v>
          </cell>
          <cell r="C18" t="str">
            <v>Constellation Energy</v>
          </cell>
          <cell r="E18">
            <v>0.96</v>
          </cell>
          <cell r="F18">
            <v>50</v>
          </cell>
          <cell r="G18">
            <v>30</v>
          </cell>
          <cell r="H18">
            <v>1.7</v>
          </cell>
          <cell r="I18">
            <v>2.2999999999999998</v>
          </cell>
          <cell r="J18">
            <v>3.25</v>
          </cell>
          <cell r="K18">
            <v>0.96</v>
          </cell>
          <cell r="L18">
            <v>0.96</v>
          </cell>
          <cell r="M18">
            <v>1</v>
          </cell>
          <cell r="N18">
            <v>39.65</v>
          </cell>
          <cell r="O18">
            <v>40.9</v>
          </cell>
          <cell r="P18">
            <v>46.75</v>
          </cell>
          <cell r="Q18">
            <v>199.79</v>
          </cell>
          <cell r="R18">
            <v>206</v>
          </cell>
          <cell r="S18">
            <v>0.35699999999999998</v>
          </cell>
          <cell r="T18">
            <v>0.32</v>
          </cell>
          <cell r="U18">
            <v>0.628</v>
          </cell>
          <cell r="V18">
            <v>0.66500000000000004</v>
          </cell>
          <cell r="W18">
            <v>12468</v>
          </cell>
          <cell r="X18">
            <v>14500</v>
          </cell>
          <cell r="Y18">
            <v>4.1000000000000002E-2</v>
          </cell>
          <cell r="Z18">
            <v>4.4999999999999998E-2</v>
          </cell>
          <cell r="AA18">
            <v>5.5E-2</v>
          </cell>
          <cell r="AB18">
            <v>7.0000000000000007E-2</v>
          </cell>
          <cell r="AC18">
            <v>0.16500000000000001</v>
          </cell>
        </row>
        <row r="19">
          <cell r="B19" t="str">
            <v>CHG</v>
          </cell>
          <cell r="C19" t="str">
            <v>CH Energy Group</v>
          </cell>
          <cell r="E19">
            <v>2.16</v>
          </cell>
          <cell r="F19">
            <v>55</v>
          </cell>
          <cell r="G19">
            <v>45</v>
          </cell>
          <cell r="H19">
            <v>3</v>
          </cell>
          <cell r="I19">
            <v>3.1</v>
          </cell>
          <cell r="J19">
            <v>3.35</v>
          </cell>
          <cell r="K19">
            <v>2.2200000000000002</v>
          </cell>
          <cell r="L19">
            <v>2.2200000000000002</v>
          </cell>
          <cell r="M19">
            <v>2.2400000000000002</v>
          </cell>
          <cell r="N19">
            <v>35.5</v>
          </cell>
          <cell r="O19">
            <v>35.75</v>
          </cell>
          <cell r="P19">
            <v>37.5</v>
          </cell>
          <cell r="Q19">
            <v>15.8</v>
          </cell>
          <cell r="R19">
            <v>15</v>
          </cell>
          <cell r="S19">
            <v>0.47399999999999998</v>
          </cell>
          <cell r="T19">
            <v>0.48</v>
          </cell>
          <cell r="U19">
            <v>0.50700000000000001</v>
          </cell>
          <cell r="V19">
            <v>0.51</v>
          </cell>
          <cell r="W19">
            <v>1061.8</v>
          </cell>
          <cell r="X19">
            <v>1180</v>
          </cell>
          <cell r="Y19">
            <v>8.5999999999999993E-2</v>
          </cell>
          <cell r="Z19">
            <v>8.5000000000000006E-2</v>
          </cell>
          <cell r="AA19">
            <v>8.5000000000000006E-2</v>
          </cell>
          <cell r="AB19">
            <v>0.09</v>
          </cell>
          <cell r="AC19">
            <v>0.04</v>
          </cell>
        </row>
        <row r="20">
          <cell r="B20" t="str">
            <v>CMS</v>
          </cell>
          <cell r="C20" t="str">
            <v>CMS Energy</v>
          </cell>
          <cell r="E20">
            <v>0.84</v>
          </cell>
          <cell r="F20">
            <v>25</v>
          </cell>
          <cell r="G20">
            <v>18</v>
          </cell>
          <cell r="H20">
            <v>1.45</v>
          </cell>
          <cell r="I20">
            <v>1.55</v>
          </cell>
          <cell r="J20">
            <v>1.75</v>
          </cell>
          <cell r="K20">
            <v>0.84</v>
          </cell>
          <cell r="L20">
            <v>0.92</v>
          </cell>
          <cell r="M20">
            <v>1.1000000000000001</v>
          </cell>
          <cell r="N20">
            <v>12</v>
          </cell>
          <cell r="O20">
            <v>12.7</v>
          </cell>
          <cell r="P20">
            <v>15</v>
          </cell>
          <cell r="Q20">
            <v>249.6</v>
          </cell>
          <cell r="R20">
            <v>260</v>
          </cell>
          <cell r="S20">
            <v>0.70099999999999996</v>
          </cell>
          <cell r="T20">
            <v>0.64</v>
          </cell>
          <cell r="U20">
            <v>0.29499999999999998</v>
          </cell>
          <cell r="V20">
            <v>0.35499999999999998</v>
          </cell>
          <cell r="W20">
            <v>9473</v>
          </cell>
          <cell r="X20">
            <v>11000</v>
          </cell>
          <cell r="Y20">
            <v>0.125</v>
          </cell>
          <cell r="Z20">
            <v>0.125</v>
          </cell>
          <cell r="AA20">
            <v>0.13</v>
          </cell>
          <cell r="AB20">
            <v>0.125</v>
          </cell>
          <cell r="AC20">
            <v>7.0000000000000007E-2</v>
          </cell>
        </row>
        <row r="21">
          <cell r="B21" t="str">
            <v>CNL</v>
          </cell>
          <cell r="C21" t="str">
            <v>Cleco Corp.</v>
          </cell>
          <cell r="E21">
            <v>1.0900000000000001</v>
          </cell>
          <cell r="F21">
            <v>40</v>
          </cell>
          <cell r="G21">
            <v>30</v>
          </cell>
          <cell r="H21">
            <v>2.4500000000000002</v>
          </cell>
          <cell r="I21">
            <v>2.4</v>
          </cell>
          <cell r="J21">
            <v>2.75</v>
          </cell>
          <cell r="K21">
            <v>1.1200000000000001</v>
          </cell>
          <cell r="L21">
            <v>1.25</v>
          </cell>
          <cell r="M21">
            <v>1.6</v>
          </cell>
          <cell r="N21">
            <v>23.65</v>
          </cell>
          <cell r="O21">
            <v>24.8</v>
          </cell>
          <cell r="P21">
            <v>28.25</v>
          </cell>
          <cell r="Q21">
            <v>60.53</v>
          </cell>
          <cell r="R21">
            <v>60.7</v>
          </cell>
          <cell r="S21">
            <v>0.51500000000000001</v>
          </cell>
          <cell r="T21">
            <v>0.42</v>
          </cell>
          <cell r="U21">
            <v>0.48499999999999999</v>
          </cell>
          <cell r="V21">
            <v>0.57999999999999996</v>
          </cell>
          <cell r="W21">
            <v>2717.9</v>
          </cell>
          <cell r="X21">
            <v>2975</v>
          </cell>
          <cell r="Y21">
            <v>0.106</v>
          </cell>
          <cell r="Z21">
            <v>0.105</v>
          </cell>
          <cell r="AA21">
            <v>9.5000000000000001E-2</v>
          </cell>
          <cell r="AB21">
            <v>9.5000000000000001E-2</v>
          </cell>
          <cell r="AC21">
            <v>0.06</v>
          </cell>
        </row>
        <row r="22">
          <cell r="B22" t="str">
            <v>CNP</v>
          </cell>
          <cell r="C22" t="str">
            <v>CenterPoint Energy</v>
          </cell>
          <cell r="E22">
            <v>0.79</v>
          </cell>
          <cell r="F22">
            <v>25</v>
          </cell>
          <cell r="G22">
            <v>15</v>
          </cell>
          <cell r="H22">
            <v>1.2</v>
          </cell>
          <cell r="I22">
            <v>1.2</v>
          </cell>
          <cell r="J22">
            <v>1.35</v>
          </cell>
          <cell r="K22">
            <v>0.79</v>
          </cell>
          <cell r="L22">
            <v>0.8</v>
          </cell>
          <cell r="M22">
            <v>0.9</v>
          </cell>
          <cell r="N22">
            <v>9.9</v>
          </cell>
          <cell r="O22">
            <v>10.35</v>
          </cell>
          <cell r="P22">
            <v>12</v>
          </cell>
          <cell r="Q22">
            <v>424.7</v>
          </cell>
          <cell r="R22">
            <v>430</v>
          </cell>
          <cell r="S22">
            <v>0.73799999999999999</v>
          </cell>
          <cell r="T22">
            <v>0.68500000000000005</v>
          </cell>
          <cell r="U22">
            <v>0.26200000000000001</v>
          </cell>
          <cell r="V22">
            <v>0.315</v>
          </cell>
          <cell r="W22">
            <v>12199</v>
          </cell>
          <cell r="X22">
            <v>16200</v>
          </cell>
          <cell r="Y22">
            <v>0.13800000000000001</v>
          </cell>
          <cell r="Z22">
            <v>0.12</v>
          </cell>
          <cell r="AA22">
            <v>0.12</v>
          </cell>
          <cell r="AB22">
            <v>0.115</v>
          </cell>
          <cell r="AC22">
            <v>0.03</v>
          </cell>
        </row>
        <row r="23">
          <cell r="B23" t="str">
            <v>CV</v>
          </cell>
          <cell r="C23" t="str">
            <v xml:space="preserve">Central Vermont P S </v>
          </cell>
          <cell r="E23">
            <v>0.92</v>
          </cell>
          <cell r="F23">
            <v>35</v>
          </cell>
          <cell r="G23">
            <v>25</v>
          </cell>
          <cell r="H23">
            <v>0.35</v>
          </cell>
          <cell r="I23">
            <v>1.75</v>
          </cell>
          <cell r="J23">
            <v>1.85</v>
          </cell>
          <cell r="K23">
            <v>0.92</v>
          </cell>
          <cell r="L23">
            <v>0.92</v>
          </cell>
          <cell r="M23">
            <v>1</v>
          </cell>
          <cell r="N23">
            <v>21.1</v>
          </cell>
          <cell r="O23">
            <v>22</v>
          </cell>
          <cell r="P23">
            <v>23.5</v>
          </cell>
          <cell r="Q23">
            <v>13.34</v>
          </cell>
          <cell r="R23">
            <v>13.4</v>
          </cell>
          <cell r="S23">
            <v>0.40100000000000002</v>
          </cell>
          <cell r="T23">
            <v>0.37</v>
          </cell>
          <cell r="U23">
            <v>0.58099999999999996</v>
          </cell>
          <cell r="V23">
            <v>0.61</v>
          </cell>
          <cell r="W23">
            <v>469.1</v>
          </cell>
          <cell r="X23">
            <v>515</v>
          </cell>
          <cell r="Y23">
            <v>7.4999999999999997E-2</v>
          </cell>
          <cell r="Z23" t="str">
            <v>NMF</v>
          </cell>
          <cell r="AA23">
            <v>0.08</v>
          </cell>
          <cell r="AB23">
            <v>0.08</v>
          </cell>
          <cell r="AC23">
            <v>0.02</v>
          </cell>
        </row>
        <row r="24">
          <cell r="B24" t="str">
            <v>D</v>
          </cell>
          <cell r="C24" t="str">
            <v>Dominion Resources</v>
          </cell>
          <cell r="E24">
            <v>1.97</v>
          </cell>
          <cell r="F24">
            <v>60</v>
          </cell>
          <cell r="G24">
            <v>45</v>
          </cell>
          <cell r="H24">
            <v>2.8</v>
          </cell>
          <cell r="I24">
            <v>3.25</v>
          </cell>
          <cell r="J24">
            <v>3.75</v>
          </cell>
          <cell r="K24">
            <v>1.97</v>
          </cell>
          <cell r="L24">
            <v>2.11</v>
          </cell>
          <cell r="M24">
            <v>2.4500000000000002</v>
          </cell>
          <cell r="N24">
            <v>20.9</v>
          </cell>
          <cell r="O24">
            <v>22.05</v>
          </cell>
          <cell r="P24">
            <v>26.5</v>
          </cell>
          <cell r="Q24">
            <v>581</v>
          </cell>
          <cell r="R24">
            <v>585</v>
          </cell>
          <cell r="S24">
            <v>0.56299999999999994</v>
          </cell>
          <cell r="T24">
            <v>0.57499999999999996</v>
          </cell>
          <cell r="U24">
            <v>0.42799999999999999</v>
          </cell>
          <cell r="V24">
            <v>0.42</v>
          </cell>
          <cell r="W24">
            <v>28012</v>
          </cell>
          <cell r="X24">
            <v>37200</v>
          </cell>
          <cell r="Y24">
            <v>0.14199999999999999</v>
          </cell>
          <cell r="Z24">
            <v>0.13500000000000001</v>
          </cell>
          <cell r="AA24">
            <v>0.15</v>
          </cell>
          <cell r="AB24">
            <v>0.14000000000000001</v>
          </cell>
          <cell r="AC24">
            <v>4.4999999999999998E-2</v>
          </cell>
        </row>
        <row r="25">
          <cell r="B25" t="str">
            <v>DTE</v>
          </cell>
          <cell r="C25" t="str">
            <v>DTE Energy Co.</v>
          </cell>
          <cell r="E25">
            <v>2.3199999999999998</v>
          </cell>
          <cell r="F25">
            <v>70</v>
          </cell>
          <cell r="G25">
            <v>45</v>
          </cell>
          <cell r="H25">
            <v>3.6</v>
          </cell>
          <cell r="I25">
            <v>3.75</v>
          </cell>
          <cell r="J25">
            <v>4.25</v>
          </cell>
          <cell r="K25">
            <v>2.3199999999999998</v>
          </cell>
          <cell r="L25">
            <v>2.42</v>
          </cell>
          <cell r="M25">
            <v>2.7</v>
          </cell>
          <cell r="N25">
            <v>40.950000000000003</v>
          </cell>
          <cell r="O25">
            <v>42.4</v>
          </cell>
          <cell r="P25">
            <v>46.75</v>
          </cell>
          <cell r="Q25">
            <v>169.43</v>
          </cell>
          <cell r="R25">
            <v>176</v>
          </cell>
          <cell r="S25">
            <v>0.51300000000000001</v>
          </cell>
          <cell r="T25">
            <v>0.52</v>
          </cell>
          <cell r="U25">
            <v>0.48699999999999999</v>
          </cell>
          <cell r="V25">
            <v>0.48</v>
          </cell>
          <cell r="W25">
            <v>13811</v>
          </cell>
          <cell r="X25">
            <v>17100</v>
          </cell>
          <cell r="Y25">
            <v>9.4E-2</v>
          </cell>
          <cell r="Z25">
            <v>9.5000000000000001E-2</v>
          </cell>
          <cell r="AA25">
            <v>0.09</v>
          </cell>
          <cell r="AB25">
            <v>0.09</v>
          </cell>
          <cell r="AC25">
            <v>4.4999999999999998E-2</v>
          </cell>
        </row>
        <row r="26">
          <cell r="B26" t="str">
            <v>DUK</v>
          </cell>
          <cell r="C26" t="str">
            <v>Duke Energy Corp.</v>
          </cell>
          <cell r="E26">
            <v>0.99</v>
          </cell>
          <cell r="F26">
            <v>25</v>
          </cell>
          <cell r="G26">
            <v>17</v>
          </cell>
          <cell r="H26">
            <v>1.4</v>
          </cell>
          <cell r="I26">
            <v>1.45</v>
          </cell>
          <cell r="J26">
            <v>1.65</v>
          </cell>
          <cell r="K26">
            <v>0.99</v>
          </cell>
          <cell r="L26">
            <v>1.01</v>
          </cell>
          <cell r="M26">
            <v>1.07</v>
          </cell>
          <cell r="N26">
            <v>17.25</v>
          </cell>
          <cell r="O26">
            <v>17.7</v>
          </cell>
          <cell r="P26">
            <v>19.25</v>
          </cell>
          <cell r="Q26">
            <v>1329</v>
          </cell>
          <cell r="R26">
            <v>1339</v>
          </cell>
          <cell r="S26">
            <v>0.443</v>
          </cell>
          <cell r="T26">
            <v>0.505</v>
          </cell>
          <cell r="U26">
            <v>0.55700000000000005</v>
          </cell>
          <cell r="V26">
            <v>0.495</v>
          </cell>
          <cell r="W26">
            <v>40457</v>
          </cell>
          <cell r="X26">
            <v>52100</v>
          </cell>
          <cell r="Y26">
            <v>7.8E-2</v>
          </cell>
          <cell r="Z26">
            <v>0.08</v>
          </cell>
          <cell r="AA26">
            <v>8.5000000000000006E-2</v>
          </cell>
          <cell r="AB26">
            <v>8.5000000000000006E-2</v>
          </cell>
          <cell r="AC26">
            <v>0.06</v>
          </cell>
        </row>
        <row r="27">
          <cell r="B27" t="str">
            <v>ED</v>
          </cell>
          <cell r="C27" t="str">
            <v>Consolidated Edison</v>
          </cell>
          <cell r="E27">
            <v>2.4</v>
          </cell>
          <cell r="F27">
            <v>60</v>
          </cell>
          <cell r="G27">
            <v>50</v>
          </cell>
          <cell r="H27">
            <v>3.55</v>
          </cell>
          <cell r="I27">
            <v>3.65</v>
          </cell>
          <cell r="J27">
            <v>3.95</v>
          </cell>
          <cell r="K27">
            <v>2.4</v>
          </cell>
          <cell r="L27">
            <v>2.42</v>
          </cell>
          <cell r="M27">
            <v>2.48</v>
          </cell>
          <cell r="N27">
            <v>38.450000000000003</v>
          </cell>
          <cell r="O27">
            <v>40.950000000000003</v>
          </cell>
          <cell r="P27">
            <v>42.6</v>
          </cell>
          <cell r="Q27">
            <v>291.62</v>
          </cell>
          <cell r="R27">
            <v>310</v>
          </cell>
          <cell r="S27">
            <v>0.49099999999999999</v>
          </cell>
          <cell r="T27">
            <v>0.495</v>
          </cell>
          <cell r="U27">
            <v>0.50900000000000001</v>
          </cell>
          <cell r="V27">
            <v>0.505</v>
          </cell>
          <cell r="W27">
            <v>21732</v>
          </cell>
          <cell r="X27">
            <v>26200</v>
          </cell>
          <cell r="Y27">
            <v>0.09</v>
          </cell>
          <cell r="Z27">
            <v>9.5000000000000001E-2</v>
          </cell>
          <cell r="AA27">
            <v>0.09</v>
          </cell>
          <cell r="AB27">
            <v>9.5000000000000001E-2</v>
          </cell>
          <cell r="AC27">
            <v>0.03</v>
          </cell>
        </row>
        <row r="28">
          <cell r="B28" t="str">
            <v>EDE</v>
          </cell>
          <cell r="C28" t="str">
            <v>Empire District Elec</v>
          </cell>
          <cell r="E28">
            <v>0.64</v>
          </cell>
          <cell r="F28">
            <v>25</v>
          </cell>
          <cell r="G28">
            <v>17</v>
          </cell>
          <cell r="H28">
            <v>1.3</v>
          </cell>
          <cell r="I28">
            <v>1.25</v>
          </cell>
          <cell r="J28">
            <v>1.75</v>
          </cell>
          <cell r="K28">
            <v>0.64</v>
          </cell>
          <cell r="L28">
            <v>1</v>
          </cell>
          <cell r="M28">
            <v>1.2</v>
          </cell>
          <cell r="N28">
            <v>16.45</v>
          </cell>
          <cell r="O28">
            <v>16.7</v>
          </cell>
          <cell r="P28">
            <v>18.25</v>
          </cell>
          <cell r="Q28">
            <v>41.58</v>
          </cell>
          <cell r="R28">
            <v>43</v>
          </cell>
          <cell r="S28">
            <v>0.51300000000000001</v>
          </cell>
          <cell r="T28">
            <v>0.46500000000000002</v>
          </cell>
          <cell r="U28">
            <v>0.48699999999999999</v>
          </cell>
          <cell r="V28">
            <v>0.53500000000000003</v>
          </cell>
          <cell r="W28">
            <v>1350.7</v>
          </cell>
          <cell r="X28">
            <v>1475</v>
          </cell>
          <cell r="Y28">
            <v>7.1999999999999995E-2</v>
          </cell>
          <cell r="Z28">
            <v>0.08</v>
          </cell>
          <cell r="AA28">
            <v>7.4999999999999997E-2</v>
          </cell>
          <cell r="AB28">
            <v>0.1</v>
          </cell>
          <cell r="AC28">
            <v>7.0000000000000007E-2</v>
          </cell>
        </row>
        <row r="29">
          <cell r="B29" t="str">
            <v>EE</v>
          </cell>
          <cell r="C29" t="str">
            <v>El Paso Electric</v>
          </cell>
          <cell r="E29">
            <v>0.66</v>
          </cell>
          <cell r="F29">
            <v>40</v>
          </cell>
          <cell r="G29">
            <v>30</v>
          </cell>
          <cell r="H29">
            <v>2.5</v>
          </cell>
          <cell r="I29">
            <v>2.4</v>
          </cell>
          <cell r="J29">
            <v>2.75</v>
          </cell>
          <cell r="K29">
            <v>0.66</v>
          </cell>
          <cell r="L29">
            <v>0.96</v>
          </cell>
          <cell r="M29">
            <v>1.2</v>
          </cell>
          <cell r="N29">
            <v>20.45</v>
          </cell>
          <cell r="O29">
            <v>21.65</v>
          </cell>
          <cell r="P29">
            <v>25.5</v>
          </cell>
          <cell r="Q29">
            <v>42.57</v>
          </cell>
          <cell r="R29">
            <v>39</v>
          </cell>
          <cell r="S29">
            <v>0.51200000000000001</v>
          </cell>
          <cell r="T29">
            <v>0.52</v>
          </cell>
          <cell r="U29">
            <v>0.48799999999999999</v>
          </cell>
          <cell r="V29">
            <v>0.48</v>
          </cell>
          <cell r="W29">
            <v>1660.1</v>
          </cell>
          <cell r="X29">
            <v>2050</v>
          </cell>
          <cell r="Y29">
            <v>0.111</v>
          </cell>
          <cell r="Z29">
            <v>0.125</v>
          </cell>
          <cell r="AA29">
            <v>0.115</v>
          </cell>
          <cell r="AB29">
            <v>0.115</v>
          </cell>
          <cell r="AC29">
            <v>7.4999999999999997E-2</v>
          </cell>
        </row>
        <row r="30">
          <cell r="B30" t="str">
            <v>EIX</v>
          </cell>
          <cell r="C30" t="str">
            <v>Edison International</v>
          </cell>
          <cell r="E30">
            <v>1.29</v>
          </cell>
          <cell r="F30">
            <v>50</v>
          </cell>
          <cell r="G30">
            <v>30</v>
          </cell>
          <cell r="H30">
            <v>2.75</v>
          </cell>
          <cell r="I30">
            <v>2.8</v>
          </cell>
          <cell r="J30">
            <v>3.25</v>
          </cell>
          <cell r="K30">
            <v>1.29</v>
          </cell>
          <cell r="L30">
            <v>1.31</v>
          </cell>
          <cell r="M30">
            <v>1.4</v>
          </cell>
          <cell r="N30">
            <v>33.85</v>
          </cell>
          <cell r="O30">
            <v>35.299999999999997</v>
          </cell>
          <cell r="P30">
            <v>40.25</v>
          </cell>
          <cell r="Q30">
            <v>325.81</v>
          </cell>
          <cell r="R30">
            <v>325.81</v>
          </cell>
          <cell r="S30">
            <v>0.51800000000000002</v>
          </cell>
          <cell r="T30">
            <v>0.53500000000000003</v>
          </cell>
          <cell r="U30">
            <v>0.443</v>
          </cell>
          <cell r="V30">
            <v>0.43</v>
          </cell>
          <cell r="W30">
            <v>23861</v>
          </cell>
          <cell r="X30">
            <v>30400</v>
          </cell>
          <cell r="Y30">
            <v>0.104</v>
          </cell>
          <cell r="Z30">
            <v>0.08</v>
          </cell>
          <cell r="AA30">
            <v>8.5000000000000006E-2</v>
          </cell>
          <cell r="AB30">
            <v>0.08</v>
          </cell>
          <cell r="AC30">
            <v>-0.01</v>
          </cell>
        </row>
        <row r="31">
          <cell r="B31" t="str">
            <v>ETR</v>
          </cell>
          <cell r="C31" t="str">
            <v>Entergy Corp.</v>
          </cell>
          <cell r="E31">
            <v>3.32</v>
          </cell>
          <cell r="F31">
            <v>95</v>
          </cell>
          <cell r="G31">
            <v>70</v>
          </cell>
          <cell r="H31">
            <v>7.4</v>
          </cell>
          <cell r="I31">
            <v>6</v>
          </cell>
          <cell r="J31">
            <v>6.5</v>
          </cell>
          <cell r="K31">
            <v>3.32</v>
          </cell>
          <cell r="L31">
            <v>3.32</v>
          </cell>
          <cell r="M31">
            <v>3.5</v>
          </cell>
          <cell r="N31">
            <v>51.05</v>
          </cell>
          <cell r="O31">
            <v>53.75</v>
          </cell>
          <cell r="P31">
            <v>62</v>
          </cell>
          <cell r="Q31">
            <v>178.75</v>
          </cell>
          <cell r="R31">
            <v>171</v>
          </cell>
          <cell r="S31">
            <v>0.56000000000000005</v>
          </cell>
          <cell r="T31">
            <v>0.56000000000000005</v>
          </cell>
          <cell r="U31">
            <v>0.42099999999999999</v>
          </cell>
          <cell r="V31">
            <v>0.41</v>
          </cell>
          <cell r="W31">
            <v>20166</v>
          </cell>
          <cell r="X31">
            <v>25800</v>
          </cell>
          <cell r="Y31">
            <v>0.14699999999999999</v>
          </cell>
          <cell r="Z31">
            <v>0.14499999999999999</v>
          </cell>
          <cell r="AA31">
            <v>0.11</v>
          </cell>
          <cell r="AB31">
            <v>0.105</v>
          </cell>
          <cell r="AC31">
            <v>0.5</v>
          </cell>
        </row>
        <row r="32">
          <cell r="B32" t="str">
            <v>EXC</v>
          </cell>
          <cell r="C32" t="str">
            <v>Exelon Corp.</v>
          </cell>
          <cell r="E32">
            <v>2.1</v>
          </cell>
          <cell r="F32">
            <v>60</v>
          </cell>
          <cell r="G32">
            <v>45</v>
          </cell>
          <cell r="H32">
            <v>3.5</v>
          </cell>
          <cell r="I32">
            <v>2.9</v>
          </cell>
          <cell r="J32">
            <v>3.75</v>
          </cell>
          <cell r="K32">
            <v>2.1</v>
          </cell>
          <cell r="L32">
            <v>2.1</v>
          </cell>
          <cell r="M32">
            <v>2.1</v>
          </cell>
          <cell r="N32">
            <v>22.1</v>
          </cell>
          <cell r="O32">
            <v>22.9</v>
          </cell>
          <cell r="P32">
            <v>25.75</v>
          </cell>
          <cell r="Q32">
            <v>662</v>
          </cell>
          <cell r="R32">
            <v>630</v>
          </cell>
          <cell r="S32">
            <v>0.46800000000000003</v>
          </cell>
          <cell r="T32">
            <v>0.47499999999999998</v>
          </cell>
          <cell r="U32">
            <v>0.52900000000000003</v>
          </cell>
          <cell r="V32">
            <v>0.52</v>
          </cell>
          <cell r="W32">
            <v>25651</v>
          </cell>
          <cell r="X32">
            <v>31100</v>
          </cell>
          <cell r="Y32">
            <v>0.189</v>
          </cell>
          <cell r="Z32">
            <v>0.16500000000000001</v>
          </cell>
          <cell r="AA32">
            <v>0.125</v>
          </cell>
          <cell r="AB32">
            <v>0.15</v>
          </cell>
          <cell r="AC32">
            <v>-1.4999999999999999E-2</v>
          </cell>
        </row>
        <row r="33">
          <cell r="B33" t="str">
            <v>FE</v>
          </cell>
          <cell r="C33" t="str">
            <v>FirstEnergy Corp.</v>
          </cell>
          <cell r="E33">
            <v>2.2000000000000002</v>
          </cell>
          <cell r="F33">
            <v>55</v>
          </cell>
          <cell r="G33">
            <v>40</v>
          </cell>
          <cell r="H33">
            <v>2.5</v>
          </cell>
          <cell r="I33">
            <v>3.4</v>
          </cell>
          <cell r="J33">
            <v>3.75</v>
          </cell>
          <cell r="K33">
            <v>2.2000000000000002</v>
          </cell>
          <cell r="L33">
            <v>2.2000000000000002</v>
          </cell>
          <cell r="M33">
            <v>2.2999999999999998</v>
          </cell>
          <cell r="N33">
            <v>32.049999999999997</v>
          </cell>
          <cell r="O33">
            <v>33.299999999999997</v>
          </cell>
          <cell r="P33">
            <v>37.25</v>
          </cell>
          <cell r="Q33">
            <v>304.83999999999997</v>
          </cell>
          <cell r="R33">
            <v>418.22</v>
          </cell>
          <cell r="S33">
            <v>0.59499999999999997</v>
          </cell>
          <cell r="T33">
            <v>0.53500000000000003</v>
          </cell>
          <cell r="U33">
            <v>0.40500000000000003</v>
          </cell>
          <cell r="V33">
            <v>0.46500000000000002</v>
          </cell>
          <cell r="W33">
            <v>21124</v>
          </cell>
          <cell r="X33">
            <v>33600</v>
          </cell>
          <cell r="Y33">
            <v>0.11600000000000001</v>
          </cell>
          <cell r="Z33">
            <v>7.4999999999999997E-2</v>
          </cell>
          <cell r="AA33">
            <v>0.105</v>
          </cell>
          <cell r="AB33">
            <v>0.1</v>
          </cell>
          <cell r="AC33">
            <v>5.0000000000000001E-3</v>
          </cell>
        </row>
        <row r="34">
          <cell r="B34" t="str">
            <v>GXP</v>
          </cell>
          <cell r="C34" t="str">
            <v>Great Plains Energy</v>
          </cell>
          <cell r="E34">
            <v>0.83</v>
          </cell>
          <cell r="F34">
            <v>25</v>
          </cell>
          <cell r="G34">
            <v>16</v>
          </cell>
          <cell r="H34">
            <v>1.3</v>
          </cell>
          <cell r="I34">
            <v>1.45</v>
          </cell>
          <cell r="J34">
            <v>1.75</v>
          </cell>
          <cell r="K34">
            <v>8.4</v>
          </cell>
          <cell r="L34">
            <v>8.6</v>
          </cell>
          <cell r="M34">
            <v>1.1000000000000001</v>
          </cell>
          <cell r="N34">
            <v>21.75</v>
          </cell>
          <cell r="O34">
            <v>21.6</v>
          </cell>
          <cell r="P34">
            <v>23.75</v>
          </cell>
          <cell r="Q34">
            <v>135.71</v>
          </cell>
          <cell r="R34">
            <v>155</v>
          </cell>
          <cell r="S34">
            <v>0.502</v>
          </cell>
          <cell r="T34">
            <v>0.505</v>
          </cell>
          <cell r="U34">
            <v>0.49199999999999999</v>
          </cell>
          <cell r="V34">
            <v>0.48499999999999999</v>
          </cell>
          <cell r="W34">
            <v>5867.6</v>
          </cell>
          <cell r="X34">
            <v>7525</v>
          </cell>
          <cell r="Y34">
            <v>7.2999999999999995E-2</v>
          </cell>
          <cell r="Z34">
            <v>0.06</v>
          </cell>
          <cell r="AA34">
            <v>6.5000000000000002E-2</v>
          </cell>
          <cell r="AB34">
            <v>0.08</v>
          </cell>
          <cell r="AC34">
            <v>0.06</v>
          </cell>
        </row>
        <row r="35">
          <cell r="B35" t="str">
            <v>HE</v>
          </cell>
          <cell r="C35" t="str">
            <v>Hawaiian Elec.</v>
          </cell>
          <cell r="E35">
            <v>1.24</v>
          </cell>
          <cell r="F35">
            <v>30</v>
          </cell>
          <cell r="G35">
            <v>19</v>
          </cell>
          <cell r="H35">
            <v>1.3</v>
          </cell>
          <cell r="I35">
            <v>1.45</v>
          </cell>
          <cell r="J35">
            <v>2</v>
          </cell>
          <cell r="K35">
            <v>1.24</v>
          </cell>
          <cell r="L35">
            <v>1.24</v>
          </cell>
          <cell r="M35">
            <v>1.3</v>
          </cell>
          <cell r="N35">
            <v>16</v>
          </cell>
          <cell r="O35">
            <v>16.05</v>
          </cell>
          <cell r="P35">
            <v>18</v>
          </cell>
          <cell r="Q35">
            <v>94.69</v>
          </cell>
          <cell r="R35">
            <v>108</v>
          </cell>
          <cell r="S35">
            <v>0.44500000000000001</v>
          </cell>
          <cell r="T35">
            <v>0.46</v>
          </cell>
          <cell r="U35">
            <v>0.54300000000000004</v>
          </cell>
          <cell r="V35">
            <v>0.53</v>
          </cell>
          <cell r="W35">
            <v>2732.9</v>
          </cell>
          <cell r="X35">
            <v>3700</v>
          </cell>
          <cell r="Y35">
            <v>7.6999999999999999E-2</v>
          </cell>
          <cell r="Z35">
            <v>0.08</v>
          </cell>
          <cell r="AA35">
            <v>0.09</v>
          </cell>
          <cell r="AB35">
            <v>0.105</v>
          </cell>
          <cell r="AC35">
            <v>0.11</v>
          </cell>
        </row>
        <row r="36">
          <cell r="B36" t="str">
            <v>IDA</v>
          </cell>
          <cell r="C36" t="str">
            <v>IDACORP, Inc.</v>
          </cell>
          <cell r="E36">
            <v>1.2</v>
          </cell>
          <cell r="F36">
            <v>50</v>
          </cell>
          <cell r="G36">
            <v>35</v>
          </cell>
          <cell r="H36">
            <v>3.1</v>
          </cell>
          <cell r="I36">
            <v>3.05</v>
          </cell>
          <cell r="J36">
            <v>3.3</v>
          </cell>
          <cell r="K36">
            <v>1.2</v>
          </cell>
          <cell r="L36">
            <v>1.2</v>
          </cell>
          <cell r="M36">
            <v>1.5</v>
          </cell>
          <cell r="N36">
            <v>32.5</v>
          </cell>
          <cell r="O36">
            <v>33.65</v>
          </cell>
          <cell r="P36">
            <v>39.200000000000003</v>
          </cell>
          <cell r="Q36">
            <v>49.41</v>
          </cell>
          <cell r="R36">
            <v>51</v>
          </cell>
          <cell r="S36">
            <v>0.49299999999999999</v>
          </cell>
          <cell r="T36">
            <v>0.49</v>
          </cell>
          <cell r="U36">
            <v>0.50700000000000001</v>
          </cell>
          <cell r="V36">
            <v>0.51</v>
          </cell>
          <cell r="W36">
            <v>3020.4</v>
          </cell>
          <cell r="X36">
            <v>3900</v>
          </cell>
          <cell r="Y36">
            <v>9.2999999999999999E-2</v>
          </cell>
          <cell r="Z36">
            <v>9.5000000000000001E-2</v>
          </cell>
          <cell r="AA36">
            <v>0.09</v>
          </cell>
          <cell r="AB36">
            <v>8.5000000000000006E-2</v>
          </cell>
          <cell r="AC36">
            <v>0.04</v>
          </cell>
        </row>
        <row r="37">
          <cell r="B37" t="str">
            <v>ITC</v>
          </cell>
          <cell r="C37" t="str">
            <v>ITC Holdings Corp.</v>
          </cell>
          <cell r="E37">
            <v>1.38</v>
          </cell>
          <cell r="F37">
            <v>110</v>
          </cell>
          <cell r="G37">
            <v>80</v>
          </cell>
          <cell r="H37">
            <v>3.3</v>
          </cell>
          <cell r="I37">
            <v>3.9</v>
          </cell>
          <cell r="J37">
            <v>5.75</v>
          </cell>
          <cell r="K37">
            <v>1.38</v>
          </cell>
          <cell r="L37">
            <v>1.45</v>
          </cell>
          <cell r="M37">
            <v>1.7</v>
          </cell>
          <cell r="N37">
            <v>24.25</v>
          </cell>
          <cell r="O37">
            <v>26.7</v>
          </cell>
          <cell r="P37">
            <v>37.25</v>
          </cell>
          <cell r="Q37">
            <v>50.72</v>
          </cell>
          <cell r="R37">
            <v>54.5</v>
          </cell>
          <cell r="S37">
            <v>0.69099999999999995</v>
          </cell>
          <cell r="T37">
            <v>0.64</v>
          </cell>
          <cell r="U37">
            <v>0.309</v>
          </cell>
          <cell r="V37">
            <v>0.36</v>
          </cell>
          <cell r="W37">
            <v>3614.3</v>
          </cell>
          <cell r="X37">
            <v>5650</v>
          </cell>
          <cell r="Y37">
            <v>0.13</v>
          </cell>
          <cell r="Z37">
            <v>0.14000000000000001</v>
          </cell>
          <cell r="AA37">
            <v>0.14499999999999999</v>
          </cell>
          <cell r="AB37">
            <v>0.155</v>
          </cell>
          <cell r="AC37">
            <v>0.14000000000000001</v>
          </cell>
        </row>
        <row r="38">
          <cell r="B38" t="str">
            <v>LNT</v>
          </cell>
          <cell r="C38" t="str">
            <v>Alliant Energy</v>
          </cell>
          <cell r="E38">
            <v>1.7</v>
          </cell>
          <cell r="F38">
            <v>55</v>
          </cell>
          <cell r="G38">
            <v>40</v>
          </cell>
          <cell r="H38">
            <v>2.9</v>
          </cell>
          <cell r="I38">
            <v>3</v>
          </cell>
          <cell r="J38">
            <v>3.6</v>
          </cell>
          <cell r="K38">
            <v>1.7</v>
          </cell>
          <cell r="L38">
            <v>1.8</v>
          </cell>
          <cell r="M38">
            <v>2.1</v>
          </cell>
          <cell r="N38">
            <v>26.45</v>
          </cell>
          <cell r="O38">
            <v>27</v>
          </cell>
          <cell r="P38">
            <v>30.15</v>
          </cell>
          <cell r="Q38">
            <v>110.89</v>
          </cell>
          <cell r="R38">
            <v>116</v>
          </cell>
          <cell r="S38">
            <v>0.46300000000000002</v>
          </cell>
          <cell r="T38">
            <v>0.45500000000000002</v>
          </cell>
          <cell r="U38">
            <v>0.495</v>
          </cell>
          <cell r="V38">
            <v>0.51500000000000001</v>
          </cell>
          <cell r="W38">
            <v>5841</v>
          </cell>
          <cell r="X38">
            <v>6805</v>
          </cell>
          <cell r="Y38">
            <v>0.105</v>
          </cell>
          <cell r="Z38">
            <v>0.11</v>
          </cell>
          <cell r="AA38">
            <v>0.11</v>
          </cell>
          <cell r="AB38">
            <v>0.12</v>
          </cell>
          <cell r="AC38">
            <v>7.0000000000000007E-2</v>
          </cell>
        </row>
        <row r="39">
          <cell r="B39" t="str">
            <v>MGEE</v>
          </cell>
          <cell r="C39" t="str">
            <v>MGE Energy</v>
          </cell>
          <cell r="E39">
            <v>1.52</v>
          </cell>
          <cell r="F39">
            <v>50</v>
          </cell>
          <cell r="G39">
            <v>40</v>
          </cell>
          <cell r="H39">
            <v>2.8</v>
          </cell>
          <cell r="I39">
            <v>2.65</v>
          </cell>
          <cell r="J39">
            <v>3</v>
          </cell>
          <cell r="K39">
            <v>1.52</v>
          </cell>
          <cell r="L39">
            <v>1.55</v>
          </cell>
          <cell r="M39">
            <v>1.64</v>
          </cell>
          <cell r="N39">
            <v>25.1</v>
          </cell>
          <cell r="O39">
            <v>27.65</v>
          </cell>
          <cell r="P39">
            <v>26.3</v>
          </cell>
          <cell r="Q39">
            <v>23.11</v>
          </cell>
          <cell r="R39">
            <v>23.5</v>
          </cell>
          <cell r="S39">
            <v>0.38900000000000001</v>
          </cell>
          <cell r="T39">
            <v>0.38</v>
          </cell>
          <cell r="U39">
            <v>0.61099999999999999</v>
          </cell>
          <cell r="V39">
            <v>0.62</v>
          </cell>
          <cell r="W39">
            <v>859.4</v>
          </cell>
          <cell r="X39">
            <v>950</v>
          </cell>
          <cell r="Y39">
            <v>0.11</v>
          </cell>
          <cell r="Z39">
            <v>0.105</v>
          </cell>
          <cell r="AA39">
            <v>9.5000000000000001E-2</v>
          </cell>
          <cell r="AB39">
            <v>0.12</v>
          </cell>
          <cell r="AC39">
            <v>0.04</v>
          </cell>
        </row>
        <row r="40">
          <cell r="B40" t="str">
            <v>NEE</v>
          </cell>
          <cell r="C40" t="str">
            <v>NextEra Energy, Inc.</v>
          </cell>
          <cell r="E40">
            <v>2.2000000000000002</v>
          </cell>
          <cell r="F40">
            <v>85</v>
          </cell>
          <cell r="G40">
            <v>65</v>
          </cell>
          <cell r="H40">
            <v>4.1500000000000004</v>
          </cell>
          <cell r="I40">
            <v>4.5</v>
          </cell>
          <cell r="J40">
            <v>5.5</v>
          </cell>
          <cell r="K40">
            <v>2.2000000000000002</v>
          </cell>
          <cell r="L40">
            <v>2.2999999999999998</v>
          </cell>
          <cell r="M40">
            <v>2.6</v>
          </cell>
          <cell r="N40">
            <v>36.299999999999997</v>
          </cell>
          <cell r="O40">
            <v>38.450000000000003</v>
          </cell>
          <cell r="P40">
            <v>46.25</v>
          </cell>
          <cell r="Q40">
            <v>420.86</v>
          </cell>
          <cell r="R40">
            <v>420</v>
          </cell>
          <cell r="S40">
            <v>0.55500000000000005</v>
          </cell>
          <cell r="T40">
            <v>0.54500000000000004</v>
          </cell>
          <cell r="U40">
            <v>0.44500000000000001</v>
          </cell>
          <cell r="V40">
            <v>0.45500000000000002</v>
          </cell>
          <cell r="W40">
            <v>32474</v>
          </cell>
          <cell r="X40">
            <v>42700</v>
          </cell>
          <cell r="Y40">
            <v>0.13500000000000001</v>
          </cell>
          <cell r="Z40">
            <v>0.115</v>
          </cell>
          <cell r="AA40">
            <v>0.12</v>
          </cell>
          <cell r="AB40">
            <v>0.12</v>
          </cell>
          <cell r="AC40">
            <v>4.4999999999999998E-2</v>
          </cell>
        </row>
        <row r="41">
          <cell r="B41" t="str">
            <v>NST</v>
          </cell>
          <cell r="C41" t="str">
            <v>NSTAR</v>
          </cell>
          <cell r="E41">
            <v>1.73</v>
          </cell>
          <cell r="F41">
            <v>50</v>
          </cell>
          <cell r="G41">
            <v>45</v>
          </cell>
          <cell r="H41">
            <v>2.5499999999999998</v>
          </cell>
          <cell r="I41">
            <v>2.75</v>
          </cell>
          <cell r="J41">
            <v>3.5</v>
          </cell>
          <cell r="K41">
            <v>1.73</v>
          </cell>
          <cell r="L41">
            <v>1.83</v>
          </cell>
          <cell r="M41">
            <v>2.15</v>
          </cell>
          <cell r="N41">
            <v>19.5</v>
          </cell>
          <cell r="O41">
            <v>20.2</v>
          </cell>
          <cell r="P41">
            <v>24.25</v>
          </cell>
          <cell r="Q41">
            <v>103.59</v>
          </cell>
          <cell r="R41">
            <v>101</v>
          </cell>
          <cell r="S41">
            <v>0.53800000000000003</v>
          </cell>
          <cell r="T41">
            <v>0.48</v>
          </cell>
          <cell r="U41">
            <v>0.45200000000000001</v>
          </cell>
          <cell r="V41">
            <v>0.51500000000000001</v>
          </cell>
          <cell r="W41">
            <v>4278.8</v>
          </cell>
          <cell r="X41">
            <v>4750</v>
          </cell>
          <cell r="Y41">
            <v>0.13300000000000001</v>
          </cell>
          <cell r="Z41">
            <v>0.13</v>
          </cell>
          <cell r="AA41">
            <v>0.14000000000000001</v>
          </cell>
          <cell r="AB41">
            <v>0.15</v>
          </cell>
          <cell r="AC41">
            <v>7.0000000000000007E-2</v>
          </cell>
        </row>
        <row r="42">
          <cell r="B42" t="str">
            <v>NU</v>
          </cell>
          <cell r="C42" t="str">
            <v>Northeast Utilities</v>
          </cell>
          <cell r="E42">
            <v>1.1000000000000001</v>
          </cell>
          <cell r="F42">
            <v>45</v>
          </cell>
          <cell r="G42">
            <v>30</v>
          </cell>
          <cell r="H42">
            <v>2.15</v>
          </cell>
          <cell r="I42">
            <v>2.5</v>
          </cell>
          <cell r="J42">
            <v>3</v>
          </cell>
          <cell r="K42">
            <v>1.1000000000000001</v>
          </cell>
          <cell r="L42">
            <v>1.18</v>
          </cell>
          <cell r="M42">
            <v>1.4</v>
          </cell>
          <cell r="N42">
            <v>22.65</v>
          </cell>
          <cell r="O42">
            <v>23.95</v>
          </cell>
          <cell r="P42">
            <v>28.75</v>
          </cell>
          <cell r="Q42">
            <v>176.45</v>
          </cell>
          <cell r="R42">
            <v>183</v>
          </cell>
          <cell r="S42">
            <v>0.55100000000000005</v>
          </cell>
          <cell r="T42">
            <v>0.54500000000000004</v>
          </cell>
          <cell r="U42">
            <v>0.436</v>
          </cell>
          <cell r="V42">
            <v>0.44500000000000001</v>
          </cell>
          <cell r="W42">
            <v>8741.7999999999993</v>
          </cell>
          <cell r="X42">
            <v>11825</v>
          </cell>
          <cell r="Y42">
            <v>9.8000000000000004E-2</v>
          </cell>
          <cell r="Z42">
            <v>9.5000000000000001E-2</v>
          </cell>
          <cell r="AA42">
            <v>0.105</v>
          </cell>
          <cell r="AB42">
            <v>0.105</v>
          </cell>
          <cell r="AC42">
            <v>7.4999999999999997E-2</v>
          </cell>
        </row>
        <row r="43">
          <cell r="B43" t="str">
            <v>NVE</v>
          </cell>
          <cell r="C43" t="str">
            <v>NV Energy, Inc.</v>
          </cell>
          <cell r="E43">
            <v>0.48</v>
          </cell>
          <cell r="F43">
            <v>20</v>
          </cell>
          <cell r="G43">
            <v>14</v>
          </cell>
          <cell r="H43">
            <v>0.75</v>
          </cell>
          <cell r="I43">
            <v>1.1000000000000001</v>
          </cell>
          <cell r="J43">
            <v>1.5</v>
          </cell>
          <cell r="K43">
            <v>0.48</v>
          </cell>
          <cell r="L43">
            <v>0.54</v>
          </cell>
          <cell r="M43">
            <v>0.75</v>
          </cell>
          <cell r="N43">
            <v>14.5</v>
          </cell>
          <cell r="O43">
            <v>15.1</v>
          </cell>
          <cell r="P43">
            <v>17.25</v>
          </cell>
          <cell r="Q43">
            <v>235.32</v>
          </cell>
          <cell r="R43">
            <v>250</v>
          </cell>
          <cell r="S43">
            <v>0.59499999999999997</v>
          </cell>
          <cell r="T43">
            <v>0.54</v>
          </cell>
          <cell r="U43">
            <v>0.40500000000000003</v>
          </cell>
          <cell r="V43">
            <v>0.46</v>
          </cell>
          <cell r="W43">
            <v>8274.9</v>
          </cell>
          <cell r="X43">
            <v>9375</v>
          </cell>
          <cell r="Y43">
            <v>6.8000000000000005E-2</v>
          </cell>
          <cell r="Z43">
            <v>5.5E-2</v>
          </cell>
          <cell r="AA43">
            <v>7.0000000000000007E-2</v>
          </cell>
          <cell r="AB43">
            <v>0.09</v>
          </cell>
          <cell r="AC43">
            <v>9.5000000000000001E-2</v>
          </cell>
        </row>
        <row r="44">
          <cell r="B44" t="str">
            <v>OGE</v>
          </cell>
          <cell r="C44" t="str">
            <v>OGE Energy Corp.</v>
          </cell>
          <cell r="E44">
            <v>1.52</v>
          </cell>
          <cell r="F44">
            <v>60</v>
          </cell>
          <cell r="G44">
            <v>45</v>
          </cell>
          <cell r="H44">
            <v>3.4</v>
          </cell>
          <cell r="I44">
            <v>3.45</v>
          </cell>
          <cell r="J44">
            <v>4</v>
          </cell>
          <cell r="K44">
            <v>1.52</v>
          </cell>
          <cell r="L44">
            <v>1.59</v>
          </cell>
          <cell r="M44">
            <v>1.8</v>
          </cell>
          <cell r="N44">
            <v>25.45</v>
          </cell>
          <cell r="O44">
            <v>27.35</v>
          </cell>
          <cell r="P44">
            <v>33.75</v>
          </cell>
          <cell r="Q44">
            <v>97.6</v>
          </cell>
          <cell r="R44">
            <v>100</v>
          </cell>
          <cell r="S44">
            <v>0.50800000000000001</v>
          </cell>
          <cell r="T44">
            <v>0.505</v>
          </cell>
          <cell r="U44">
            <v>0.49199999999999999</v>
          </cell>
          <cell r="V44">
            <v>0.495</v>
          </cell>
          <cell r="W44">
            <v>4652.5</v>
          </cell>
          <cell r="X44">
            <v>6775</v>
          </cell>
          <cell r="Y44">
            <v>0.129</v>
          </cell>
          <cell r="Z44">
            <v>0.13500000000000001</v>
          </cell>
          <cell r="AA44">
            <v>0.13</v>
          </cell>
          <cell r="AB44">
            <v>0.12</v>
          </cell>
          <cell r="AC44">
            <v>6.5000000000000002E-2</v>
          </cell>
        </row>
        <row r="45">
          <cell r="B45" t="str">
            <v>OTTR</v>
          </cell>
          <cell r="C45" t="str">
            <v>Otter Tail Corp.</v>
          </cell>
          <cell r="E45">
            <v>1.19</v>
          </cell>
          <cell r="F45">
            <v>25</v>
          </cell>
          <cell r="G45">
            <v>18</v>
          </cell>
          <cell r="H45">
            <v>0.68</v>
          </cell>
          <cell r="I45">
            <v>1</v>
          </cell>
          <cell r="J45">
            <v>1.5</v>
          </cell>
          <cell r="K45">
            <v>1.19</v>
          </cell>
          <cell r="L45">
            <v>1.19</v>
          </cell>
          <cell r="M45">
            <v>1.3</v>
          </cell>
          <cell r="N45">
            <v>17.55</v>
          </cell>
          <cell r="O45">
            <v>18.149999999999999</v>
          </cell>
          <cell r="P45">
            <v>20.25</v>
          </cell>
          <cell r="Q45">
            <v>36</v>
          </cell>
          <cell r="R45">
            <v>42</v>
          </cell>
          <cell r="S45">
            <v>0.40799999999999997</v>
          </cell>
          <cell r="T45">
            <v>0.4</v>
          </cell>
          <cell r="U45">
            <v>0.59199999999999997</v>
          </cell>
          <cell r="V45">
            <v>0.59</v>
          </cell>
          <cell r="W45">
            <v>1067.3</v>
          </cell>
          <cell r="X45">
            <v>1440</v>
          </cell>
          <cell r="Y45">
            <v>2.1999999999999999E-2</v>
          </cell>
          <cell r="Z45">
            <v>0.04</v>
          </cell>
          <cell r="AA45">
            <v>0.05</v>
          </cell>
          <cell r="AB45">
            <v>7.0000000000000007E-2</v>
          </cell>
          <cell r="AC45">
            <v>0.13</v>
          </cell>
        </row>
        <row r="46">
          <cell r="B46" t="str">
            <v>PCG</v>
          </cell>
          <cell r="C46" t="str">
            <v>PG&amp;E Corp.</v>
          </cell>
          <cell r="E46">
            <v>1.82</v>
          </cell>
          <cell r="F46">
            <v>55</v>
          </cell>
          <cell r="G46">
            <v>40</v>
          </cell>
          <cell r="H46">
            <v>2.75</v>
          </cell>
          <cell r="I46">
            <v>3.55</v>
          </cell>
          <cell r="J46">
            <v>4.25</v>
          </cell>
          <cell r="K46">
            <v>1.82</v>
          </cell>
          <cell r="L46">
            <v>1.82</v>
          </cell>
          <cell r="M46">
            <v>2.2000000000000002</v>
          </cell>
          <cell r="N46">
            <v>29.8</v>
          </cell>
          <cell r="O46">
            <v>32</v>
          </cell>
          <cell r="P46">
            <v>38</v>
          </cell>
          <cell r="Q46">
            <v>395.23</v>
          </cell>
          <cell r="R46">
            <v>425</v>
          </cell>
          <cell r="S46">
            <v>0.496</v>
          </cell>
          <cell r="T46">
            <v>0.45500000000000002</v>
          </cell>
          <cell r="U46">
            <v>0.49299999999999999</v>
          </cell>
          <cell r="V46">
            <v>0.53500000000000003</v>
          </cell>
          <cell r="W46">
            <v>22863</v>
          </cell>
          <cell r="X46">
            <v>30200</v>
          </cell>
          <cell r="Y46">
            <v>9.7000000000000003E-2</v>
          </cell>
          <cell r="Z46">
            <v>0.09</v>
          </cell>
          <cell r="AA46">
            <v>0.11</v>
          </cell>
          <cell r="AB46">
            <v>0.115</v>
          </cell>
          <cell r="AC46">
            <v>0.06</v>
          </cell>
        </row>
        <row r="47">
          <cell r="B47" t="str">
            <v>PEG</v>
          </cell>
          <cell r="C47" t="str">
            <v>Pub Sv Enterprise Grp</v>
          </cell>
          <cell r="E47">
            <v>1.37</v>
          </cell>
          <cell r="F47">
            <v>45</v>
          </cell>
          <cell r="G47">
            <v>35</v>
          </cell>
          <cell r="H47">
            <v>2.75</v>
          </cell>
          <cell r="I47">
            <v>2.5499999999999998</v>
          </cell>
          <cell r="J47">
            <v>3.25</v>
          </cell>
          <cell r="K47">
            <v>1.37</v>
          </cell>
          <cell r="L47">
            <v>1.37</v>
          </cell>
          <cell r="M47">
            <v>1.45</v>
          </cell>
          <cell r="N47">
            <v>20.25</v>
          </cell>
          <cell r="O47">
            <v>21.45</v>
          </cell>
          <cell r="P47">
            <v>26</v>
          </cell>
          <cell r="Q47">
            <v>505.97</v>
          </cell>
          <cell r="R47">
            <v>505.9</v>
          </cell>
          <cell r="S47">
            <v>0.44800000000000001</v>
          </cell>
          <cell r="T47">
            <v>0.45</v>
          </cell>
          <cell r="U47">
            <v>0.55200000000000005</v>
          </cell>
          <cell r="V47">
            <v>0.55000000000000004</v>
          </cell>
          <cell r="W47">
            <v>17452</v>
          </cell>
          <cell r="X47">
            <v>24000</v>
          </cell>
          <cell r="Y47">
            <v>0.16200000000000001</v>
          </cell>
          <cell r="Z47">
            <v>0.13500000000000001</v>
          </cell>
          <cell r="AA47">
            <v>0.12</v>
          </cell>
          <cell r="AB47">
            <v>0.125</v>
          </cell>
          <cell r="AC47">
            <v>0.01</v>
          </cell>
        </row>
        <row r="48">
          <cell r="B48" t="str">
            <v>PGN</v>
          </cell>
          <cell r="C48" t="str">
            <v>Progress Energy</v>
          </cell>
          <cell r="E48">
            <v>2.48</v>
          </cell>
          <cell r="F48">
            <v>50</v>
          </cell>
          <cell r="G48">
            <v>35</v>
          </cell>
          <cell r="H48">
            <v>3.1</v>
          </cell>
          <cell r="I48">
            <v>3.15</v>
          </cell>
          <cell r="J48">
            <v>3.6</v>
          </cell>
          <cell r="K48">
            <v>2.48</v>
          </cell>
          <cell r="L48">
            <v>2.52</v>
          </cell>
          <cell r="M48">
            <v>2.6</v>
          </cell>
          <cell r="N48">
            <v>36.15</v>
          </cell>
          <cell r="O48">
            <v>36.9</v>
          </cell>
          <cell r="P48">
            <v>40.5</v>
          </cell>
          <cell r="Q48">
            <v>293</v>
          </cell>
          <cell r="R48">
            <v>300</v>
          </cell>
          <cell r="S48">
            <v>0.55000000000000004</v>
          </cell>
          <cell r="T48">
            <v>0.53</v>
          </cell>
          <cell r="U48">
            <v>0.44600000000000001</v>
          </cell>
          <cell r="V48">
            <v>0.47</v>
          </cell>
          <cell r="W48">
            <v>22253</v>
          </cell>
          <cell r="X48">
            <v>26000</v>
          </cell>
          <cell r="Y48">
            <v>8.5999999999999993E-2</v>
          </cell>
          <cell r="Z48">
            <v>8.5000000000000006E-2</v>
          </cell>
          <cell r="AA48">
            <v>8.5000000000000006E-2</v>
          </cell>
          <cell r="AB48">
            <v>0.09</v>
          </cell>
          <cell r="AC48">
            <v>3.5000000000000003E-2</v>
          </cell>
        </row>
        <row r="49">
          <cell r="B49" t="str">
            <v>PNM</v>
          </cell>
          <cell r="C49" t="str">
            <v>PNM Resources</v>
          </cell>
          <cell r="E49">
            <v>0.5</v>
          </cell>
          <cell r="F49">
            <v>20</v>
          </cell>
          <cell r="G49">
            <v>14</v>
          </cell>
          <cell r="H49">
            <v>1</v>
          </cell>
          <cell r="I49">
            <v>1.2</v>
          </cell>
          <cell r="J49">
            <v>1.5</v>
          </cell>
          <cell r="K49">
            <v>0.5</v>
          </cell>
          <cell r="L49">
            <v>0.6</v>
          </cell>
          <cell r="M49">
            <v>0.8</v>
          </cell>
          <cell r="N49">
            <v>17.8</v>
          </cell>
          <cell r="O49">
            <v>18.7</v>
          </cell>
          <cell r="P49">
            <v>22.3</v>
          </cell>
          <cell r="Q49">
            <v>86.67</v>
          </cell>
          <cell r="R49">
            <v>87</v>
          </cell>
          <cell r="S49">
            <v>0.504</v>
          </cell>
          <cell r="T49">
            <v>0.47499999999999998</v>
          </cell>
          <cell r="U49">
            <v>0.49199999999999999</v>
          </cell>
          <cell r="V49">
            <v>0.52500000000000002</v>
          </cell>
          <cell r="W49">
            <v>3100.3</v>
          </cell>
          <cell r="X49">
            <v>3700</v>
          </cell>
          <cell r="Y49">
            <v>4.2999999999999997E-2</v>
          </cell>
          <cell r="Z49">
            <v>5.5E-2</v>
          </cell>
          <cell r="AA49">
            <v>6.5000000000000002E-2</v>
          </cell>
          <cell r="AB49">
            <v>6.5000000000000002E-2</v>
          </cell>
          <cell r="AC49">
            <v>0.19500000000000001</v>
          </cell>
        </row>
        <row r="50">
          <cell r="B50" t="str">
            <v>PNW</v>
          </cell>
          <cell r="C50" t="str">
            <v>Pinnacle West Capital</v>
          </cell>
          <cell r="E50">
            <v>2.1</v>
          </cell>
          <cell r="F50">
            <v>50</v>
          </cell>
          <cell r="G50">
            <v>35</v>
          </cell>
          <cell r="H50">
            <v>2.75</v>
          </cell>
          <cell r="I50">
            <v>3.25</v>
          </cell>
          <cell r="J50">
            <v>3.5</v>
          </cell>
          <cell r="K50">
            <v>2.1</v>
          </cell>
          <cell r="L50">
            <v>2.1</v>
          </cell>
          <cell r="M50">
            <v>2.2999999999999998</v>
          </cell>
          <cell r="N50">
            <v>34.5</v>
          </cell>
          <cell r="O50">
            <v>35.6</v>
          </cell>
          <cell r="P50">
            <v>39.25</v>
          </cell>
          <cell r="Q50">
            <v>108.77</v>
          </cell>
          <cell r="R50">
            <v>123</v>
          </cell>
          <cell r="S50">
            <v>0.45300000000000001</v>
          </cell>
          <cell r="T50">
            <v>0.46</v>
          </cell>
          <cell r="U50">
            <v>0.54700000000000004</v>
          </cell>
          <cell r="V50">
            <v>0.54</v>
          </cell>
          <cell r="W50">
            <v>6729.1</v>
          </cell>
          <cell r="X50">
            <v>8950</v>
          </cell>
          <cell r="Y50">
            <v>0.09</v>
          </cell>
          <cell r="Z50">
            <v>0.08</v>
          </cell>
          <cell r="AA50">
            <v>0.09</v>
          </cell>
          <cell r="AB50">
            <v>0.09</v>
          </cell>
          <cell r="AC50">
            <v>0.06</v>
          </cell>
        </row>
        <row r="51">
          <cell r="B51" t="str">
            <v>POM</v>
          </cell>
          <cell r="C51" t="str">
            <v>Pepco Holdings</v>
          </cell>
          <cell r="E51">
            <v>1.08</v>
          </cell>
          <cell r="F51">
            <v>30</v>
          </cell>
          <cell r="G51">
            <v>18</v>
          </cell>
          <cell r="H51">
            <v>1.25</v>
          </cell>
          <cell r="I51">
            <v>1.2</v>
          </cell>
          <cell r="J51">
            <v>1.65</v>
          </cell>
          <cell r="K51">
            <v>1.08</v>
          </cell>
          <cell r="L51">
            <v>1.08</v>
          </cell>
          <cell r="M51">
            <v>1.1599999999999999</v>
          </cell>
          <cell r="N51">
            <v>19</v>
          </cell>
          <cell r="O51">
            <v>20</v>
          </cell>
          <cell r="P51">
            <v>21.2</v>
          </cell>
          <cell r="Q51">
            <v>225.08</v>
          </cell>
          <cell r="R51">
            <v>250</v>
          </cell>
          <cell r="S51">
            <v>0.49</v>
          </cell>
          <cell r="T51">
            <v>0.48</v>
          </cell>
          <cell r="U51">
            <v>0.51</v>
          </cell>
          <cell r="V51">
            <v>0.52</v>
          </cell>
          <cell r="W51">
            <v>8292</v>
          </cell>
          <cell r="X51">
            <v>10200</v>
          </cell>
          <cell r="Y51">
            <v>6.5000000000000002E-2</v>
          </cell>
          <cell r="Z51">
            <v>6.5000000000000002E-2</v>
          </cell>
          <cell r="AA51">
            <v>0.06</v>
          </cell>
          <cell r="AB51">
            <v>7.4999999999999997E-2</v>
          </cell>
          <cell r="AC51">
            <v>2.5000000000000001E-2</v>
          </cell>
        </row>
        <row r="52">
          <cell r="B52" t="str">
            <v>POR</v>
          </cell>
          <cell r="C52" t="str">
            <v>Portland General Elec.</v>
          </cell>
          <cell r="E52">
            <v>1.06</v>
          </cell>
          <cell r="F52">
            <v>30</v>
          </cell>
          <cell r="G52">
            <v>20</v>
          </cell>
          <cell r="H52">
            <v>2</v>
          </cell>
          <cell r="I52">
            <v>2.0499999999999998</v>
          </cell>
          <cell r="J52">
            <v>2.25</v>
          </cell>
          <cell r="K52">
            <v>1.06</v>
          </cell>
          <cell r="L52">
            <v>1.08</v>
          </cell>
          <cell r="M52">
            <v>1.2</v>
          </cell>
          <cell r="N52">
            <v>22.05</v>
          </cell>
          <cell r="O52">
            <v>22.95</v>
          </cell>
          <cell r="P52">
            <v>25.75</v>
          </cell>
          <cell r="Q52">
            <v>75.319999999999993</v>
          </cell>
          <cell r="R52">
            <v>76.5</v>
          </cell>
          <cell r="S52">
            <v>0.53</v>
          </cell>
          <cell r="T52">
            <v>0.52</v>
          </cell>
          <cell r="U52">
            <v>0.47</v>
          </cell>
          <cell r="V52">
            <v>0.48</v>
          </cell>
          <cell r="W52">
            <v>3390</v>
          </cell>
          <cell r="X52">
            <v>4100</v>
          </cell>
          <cell r="Y52">
            <v>7.9000000000000001E-2</v>
          </cell>
          <cell r="Z52">
            <v>0.09</v>
          </cell>
          <cell r="AA52">
            <v>0.09</v>
          </cell>
          <cell r="AB52">
            <v>0.09</v>
          </cell>
          <cell r="AC52">
            <v>7.4999999999999997E-2</v>
          </cell>
        </row>
        <row r="53">
          <cell r="B53" t="str">
            <v>PPL</v>
          </cell>
          <cell r="C53" t="str">
            <v>PPL Corp.</v>
          </cell>
          <cell r="E53">
            <v>1.4</v>
          </cell>
          <cell r="F53">
            <v>45</v>
          </cell>
          <cell r="G53">
            <v>30</v>
          </cell>
          <cell r="H53">
            <v>2.5499999999999998</v>
          </cell>
          <cell r="I53">
            <v>2.7</v>
          </cell>
          <cell r="J53">
            <v>3</v>
          </cell>
          <cell r="K53">
            <v>1.4</v>
          </cell>
          <cell r="L53">
            <v>1.4</v>
          </cell>
          <cell r="M53">
            <v>1.7</v>
          </cell>
          <cell r="N53">
            <v>19.350000000000001</v>
          </cell>
          <cell r="O53">
            <v>20.7</v>
          </cell>
          <cell r="P53">
            <v>26</v>
          </cell>
          <cell r="Q53">
            <v>483.39</v>
          </cell>
          <cell r="R53">
            <v>680</v>
          </cell>
          <cell r="S53">
            <v>0.59</v>
          </cell>
          <cell r="T53">
            <v>0.5</v>
          </cell>
          <cell r="U53">
            <v>0.39800000000000002</v>
          </cell>
          <cell r="V53">
            <v>0.495</v>
          </cell>
          <cell r="W53">
            <v>20621</v>
          </cell>
          <cell r="X53">
            <v>36000</v>
          </cell>
          <cell r="Y53">
            <v>0.12</v>
          </cell>
          <cell r="Z53">
            <v>0.125</v>
          </cell>
          <cell r="AA53">
            <v>0.13</v>
          </cell>
          <cell r="AB53">
            <v>0.12</v>
          </cell>
          <cell r="AC53">
            <v>7.0000000000000007E-2</v>
          </cell>
        </row>
        <row r="54">
          <cell r="B54" t="str">
            <v>SCG</v>
          </cell>
          <cell r="C54" t="str">
            <v>SCANA Corp.</v>
          </cell>
          <cell r="E54">
            <v>1.94</v>
          </cell>
          <cell r="F54">
            <v>55</v>
          </cell>
          <cell r="G54">
            <v>40</v>
          </cell>
          <cell r="H54">
            <v>3.05</v>
          </cell>
          <cell r="I54">
            <v>3.15</v>
          </cell>
          <cell r="J54">
            <v>3.5</v>
          </cell>
          <cell r="K54">
            <v>1.94</v>
          </cell>
          <cell r="L54">
            <v>1.98</v>
          </cell>
          <cell r="M54">
            <v>2.1</v>
          </cell>
          <cell r="N54">
            <v>30.4</v>
          </cell>
          <cell r="O54">
            <v>32.049999999999997</v>
          </cell>
          <cell r="P54">
            <v>37.25</v>
          </cell>
          <cell r="Q54">
            <v>127</v>
          </cell>
          <cell r="R54">
            <v>155</v>
          </cell>
          <cell r="S54">
            <v>0.52900000000000003</v>
          </cell>
          <cell r="T54">
            <v>0.505</v>
          </cell>
          <cell r="U54">
            <v>0.47099999999999997</v>
          </cell>
          <cell r="V54">
            <v>0.495</v>
          </cell>
          <cell r="W54">
            <v>7854</v>
          </cell>
          <cell r="X54">
            <v>11650</v>
          </cell>
          <cell r="Y54">
            <v>0.10199999999999999</v>
          </cell>
          <cell r="Z54">
            <v>0.1</v>
          </cell>
          <cell r="AA54">
            <v>9.5000000000000001E-2</v>
          </cell>
          <cell r="AB54">
            <v>0.09</v>
          </cell>
          <cell r="AC54">
            <v>0.03</v>
          </cell>
        </row>
        <row r="55">
          <cell r="B55" t="str">
            <v>SO</v>
          </cell>
          <cell r="C55" t="str">
            <v>Southern Company</v>
          </cell>
          <cell r="E55">
            <v>1.87</v>
          </cell>
          <cell r="F55">
            <v>50</v>
          </cell>
          <cell r="G55">
            <v>40</v>
          </cell>
          <cell r="H55">
            <v>2.5499999999999998</v>
          </cell>
          <cell r="I55">
            <v>2.7</v>
          </cell>
          <cell r="J55">
            <v>3.25</v>
          </cell>
          <cell r="K55">
            <v>1.87</v>
          </cell>
          <cell r="L55">
            <v>1.94</v>
          </cell>
          <cell r="M55">
            <v>2.2000000000000002</v>
          </cell>
          <cell r="N55">
            <v>20.149999999999999</v>
          </cell>
          <cell r="O55">
            <v>21.25</v>
          </cell>
          <cell r="P55">
            <v>25</v>
          </cell>
          <cell r="Q55">
            <v>843.34</v>
          </cell>
          <cell r="R55">
            <v>910</v>
          </cell>
          <cell r="S55">
            <v>0.51200000000000001</v>
          </cell>
          <cell r="T55">
            <v>0.52500000000000002</v>
          </cell>
          <cell r="U55">
            <v>0.45700000000000002</v>
          </cell>
          <cell r="V55">
            <v>0.45500000000000002</v>
          </cell>
          <cell r="W55">
            <v>35438</v>
          </cell>
          <cell r="X55">
            <v>49800</v>
          </cell>
          <cell r="Y55">
            <v>0.122</v>
          </cell>
          <cell r="Z55">
            <v>0.125</v>
          </cell>
          <cell r="AA55">
            <v>0.125</v>
          </cell>
          <cell r="AB55">
            <v>0.13</v>
          </cell>
          <cell r="AC55">
            <v>0.06</v>
          </cell>
        </row>
        <row r="56">
          <cell r="B56" t="str">
            <v>SRE</v>
          </cell>
          <cell r="C56" t="str">
            <v>Sempra Energy</v>
          </cell>
          <cell r="E56">
            <v>1.92</v>
          </cell>
          <cell r="F56">
            <v>80</v>
          </cell>
          <cell r="G56">
            <v>60</v>
          </cell>
          <cell r="H56">
            <v>4.2</v>
          </cell>
          <cell r="I56">
            <v>4.5</v>
          </cell>
          <cell r="J56">
            <v>5.5</v>
          </cell>
          <cell r="K56">
            <v>1.92</v>
          </cell>
          <cell r="L56">
            <v>2.08</v>
          </cell>
          <cell r="M56">
            <v>2.5</v>
          </cell>
          <cell r="N56">
            <v>41.05</v>
          </cell>
          <cell r="O56">
            <v>43.5</v>
          </cell>
          <cell r="P56">
            <v>52.25</v>
          </cell>
          <cell r="Q56">
            <v>240.45</v>
          </cell>
          <cell r="R56">
            <v>246</v>
          </cell>
          <cell r="S56">
            <v>0.49399999999999999</v>
          </cell>
          <cell r="T56">
            <v>0.49</v>
          </cell>
          <cell r="U56">
            <v>0.496</v>
          </cell>
          <cell r="V56">
            <v>0.51</v>
          </cell>
          <cell r="W56">
            <v>18186</v>
          </cell>
          <cell r="X56">
            <v>25200</v>
          </cell>
          <cell r="Y56">
            <v>0.111</v>
          </cell>
          <cell r="Z56">
            <v>0.105</v>
          </cell>
          <cell r="AA56">
            <v>0.105</v>
          </cell>
          <cell r="AB56">
            <v>0.105</v>
          </cell>
          <cell r="AC56">
            <v>3.5000000000000003E-2</v>
          </cell>
        </row>
        <row r="57">
          <cell r="B57" t="str">
            <v>TE</v>
          </cell>
          <cell r="C57" t="str">
            <v>TECO Energy</v>
          </cell>
          <cell r="E57">
            <v>0.85</v>
          </cell>
          <cell r="F57">
            <v>25</v>
          </cell>
          <cell r="G57">
            <v>18</v>
          </cell>
          <cell r="H57">
            <v>1.3</v>
          </cell>
          <cell r="I57">
            <v>1.45</v>
          </cell>
          <cell r="J57">
            <v>1.75</v>
          </cell>
          <cell r="K57">
            <v>0.85</v>
          </cell>
          <cell r="L57">
            <v>0.89</v>
          </cell>
          <cell r="M57">
            <v>1.05</v>
          </cell>
          <cell r="N57">
            <v>10.55</v>
          </cell>
          <cell r="O57">
            <v>11.1</v>
          </cell>
          <cell r="P57">
            <v>13.25</v>
          </cell>
          <cell r="Q57">
            <v>214.9</v>
          </cell>
          <cell r="R57">
            <v>220</v>
          </cell>
          <cell r="S57">
            <v>0.59199999999999997</v>
          </cell>
          <cell r="T57">
            <v>0.52500000000000002</v>
          </cell>
          <cell r="U57">
            <v>0.40799999999999997</v>
          </cell>
          <cell r="V57">
            <v>0.47499999999999998</v>
          </cell>
          <cell r="W57">
            <v>5317.8</v>
          </cell>
          <cell r="X57">
            <v>6125</v>
          </cell>
          <cell r="Y57">
            <v>0.112</v>
          </cell>
          <cell r="Z57">
            <v>0.125</v>
          </cell>
          <cell r="AA57">
            <v>0.13</v>
          </cell>
          <cell r="AB57">
            <v>0.14000000000000001</v>
          </cell>
          <cell r="AC57">
            <v>0.105</v>
          </cell>
        </row>
        <row r="58">
          <cell r="B58" t="str">
            <v>TEG</v>
          </cell>
          <cell r="C58" t="str">
            <v>Integrys Energy Group</v>
          </cell>
          <cell r="E58">
            <v>2.72</v>
          </cell>
          <cell r="F58">
            <v>55</v>
          </cell>
          <cell r="G58">
            <v>40</v>
          </cell>
          <cell r="H58">
            <v>3.3</v>
          </cell>
          <cell r="I58">
            <v>3.5</v>
          </cell>
          <cell r="J58">
            <v>4</v>
          </cell>
          <cell r="K58">
            <v>2.72</v>
          </cell>
          <cell r="L58">
            <v>2.72</v>
          </cell>
          <cell r="M58">
            <v>2.72</v>
          </cell>
          <cell r="N58">
            <v>37.799999999999997</v>
          </cell>
          <cell r="O58">
            <v>38.65</v>
          </cell>
          <cell r="P58">
            <v>41.75</v>
          </cell>
          <cell r="Q58">
            <v>77.349999999999994</v>
          </cell>
          <cell r="R58">
            <v>78.3</v>
          </cell>
          <cell r="S58">
            <v>0.42199999999999999</v>
          </cell>
          <cell r="T58">
            <v>0.45</v>
          </cell>
          <cell r="U58">
            <v>0.56799999999999995</v>
          </cell>
          <cell r="V58">
            <v>0.54500000000000004</v>
          </cell>
          <cell r="W58">
            <v>5118.5</v>
          </cell>
          <cell r="X58">
            <v>6025</v>
          </cell>
          <cell r="Y58">
            <v>8.6999999999999994E-2</v>
          </cell>
          <cell r="Z58">
            <v>0.09</v>
          </cell>
          <cell r="AA58">
            <v>0.09</v>
          </cell>
          <cell r="AB58">
            <v>9.5000000000000001E-2</v>
          </cell>
          <cell r="AC58">
            <v>0.09</v>
          </cell>
        </row>
        <row r="59">
          <cell r="B59" t="str">
            <v>UIL</v>
          </cell>
          <cell r="C59" t="str">
            <v>UIL Holdings</v>
          </cell>
          <cell r="E59">
            <v>1.73</v>
          </cell>
          <cell r="F59">
            <v>45</v>
          </cell>
          <cell r="G59">
            <v>30</v>
          </cell>
          <cell r="H59">
            <v>1.95</v>
          </cell>
          <cell r="I59">
            <v>2.2000000000000002</v>
          </cell>
          <cell r="J59">
            <v>2.35</v>
          </cell>
          <cell r="K59">
            <v>1.73</v>
          </cell>
          <cell r="L59">
            <v>1.73</v>
          </cell>
          <cell r="M59">
            <v>1.73</v>
          </cell>
          <cell r="N59">
            <v>24</v>
          </cell>
          <cell r="O59">
            <v>24.6</v>
          </cell>
          <cell r="P59">
            <v>27</v>
          </cell>
          <cell r="Q59">
            <v>50.51</v>
          </cell>
          <cell r="R59">
            <v>50</v>
          </cell>
          <cell r="S59">
            <v>0.58399999999999996</v>
          </cell>
          <cell r="T59">
            <v>0.58499999999999996</v>
          </cell>
          <cell r="U59">
            <v>0.41599999999999998</v>
          </cell>
          <cell r="V59">
            <v>0.41499999999999998</v>
          </cell>
          <cell r="W59">
            <v>2587.9</v>
          </cell>
          <cell r="X59">
            <v>3250</v>
          </cell>
          <cell r="Y59">
            <v>6.5000000000000002E-2</v>
          </cell>
          <cell r="Z59">
            <v>8.5000000000000006E-2</v>
          </cell>
          <cell r="AA59">
            <v>0.09</v>
          </cell>
          <cell r="AB59">
            <v>0.09</v>
          </cell>
          <cell r="AC59">
            <v>0.03</v>
          </cell>
        </row>
        <row r="60">
          <cell r="B60" t="str">
            <v>UNS</v>
          </cell>
          <cell r="C60" t="str">
            <v>Unisource Energy</v>
          </cell>
          <cell r="E60">
            <v>1.68</v>
          </cell>
          <cell r="F60">
            <v>75</v>
          </cell>
          <cell r="G60">
            <v>50</v>
          </cell>
          <cell r="H60">
            <v>2.75</v>
          </cell>
          <cell r="I60">
            <v>2.7</v>
          </cell>
          <cell r="J60">
            <v>3.4</v>
          </cell>
          <cell r="K60">
            <v>1.68</v>
          </cell>
          <cell r="L60">
            <v>1.76</v>
          </cell>
          <cell r="M60">
            <v>2.08</v>
          </cell>
          <cell r="N60">
            <v>23.25</v>
          </cell>
          <cell r="O60">
            <v>24.45</v>
          </cell>
          <cell r="P60">
            <v>27.65</v>
          </cell>
          <cell r="Q60">
            <v>36.54</v>
          </cell>
          <cell r="R60">
            <v>38</v>
          </cell>
          <cell r="S60">
            <v>0.68500000000000005</v>
          </cell>
          <cell r="T60">
            <v>0.62</v>
          </cell>
          <cell r="U60">
            <v>0.315</v>
          </cell>
          <cell r="V60">
            <v>0.38</v>
          </cell>
          <cell r="W60">
            <v>2602.8000000000002</v>
          </cell>
          <cell r="X60">
            <v>2750</v>
          </cell>
          <cell r="Y60">
            <v>0.13600000000000001</v>
          </cell>
          <cell r="Z60">
            <v>0.115</v>
          </cell>
          <cell r="AA60">
            <v>0.115</v>
          </cell>
          <cell r="AB60">
            <v>0.125</v>
          </cell>
          <cell r="AC60">
            <v>9.5000000000000001E-2</v>
          </cell>
        </row>
        <row r="61">
          <cell r="B61" t="str">
            <v>VVC</v>
          </cell>
          <cell r="C61" t="str">
            <v>Vectren Corp.</v>
          </cell>
          <cell r="E61">
            <v>1.39</v>
          </cell>
          <cell r="F61">
            <v>40</v>
          </cell>
          <cell r="G61">
            <v>30</v>
          </cell>
          <cell r="H61">
            <v>1.8</v>
          </cell>
          <cell r="I61">
            <v>1.9</v>
          </cell>
          <cell r="J61">
            <v>2.2999999999999998</v>
          </cell>
          <cell r="K61">
            <v>1.39</v>
          </cell>
          <cell r="L61">
            <v>1.41</v>
          </cell>
          <cell r="M61">
            <v>1.6</v>
          </cell>
          <cell r="N61">
            <v>18</v>
          </cell>
          <cell r="O61">
            <v>18.649999999999999</v>
          </cell>
          <cell r="P61">
            <v>21.2</v>
          </cell>
          <cell r="Q61">
            <v>81.7</v>
          </cell>
          <cell r="R61">
            <v>85</v>
          </cell>
          <cell r="S61">
            <v>0.499</v>
          </cell>
          <cell r="T61">
            <v>0.5</v>
          </cell>
          <cell r="U61">
            <v>0.501</v>
          </cell>
          <cell r="V61">
            <v>0.5</v>
          </cell>
          <cell r="W61">
            <v>2874</v>
          </cell>
          <cell r="X61">
            <v>3600</v>
          </cell>
          <cell r="Y61">
            <v>9.2999999999999999E-2</v>
          </cell>
          <cell r="Z61">
            <v>0.1</v>
          </cell>
          <cell r="AA61">
            <v>0.105</v>
          </cell>
          <cell r="AB61">
            <v>0.11</v>
          </cell>
          <cell r="AC61">
            <v>5.5E-2</v>
          </cell>
        </row>
        <row r="62">
          <cell r="B62" t="str">
            <v>WEC</v>
          </cell>
          <cell r="C62" t="str">
            <v>Wisconsin Energy</v>
          </cell>
          <cell r="E62">
            <v>1.04</v>
          </cell>
          <cell r="F62">
            <v>45</v>
          </cell>
          <cell r="G62">
            <v>35</v>
          </cell>
          <cell r="H62">
            <v>2.15</v>
          </cell>
          <cell r="I62">
            <v>2.25</v>
          </cell>
          <cell r="J62">
            <v>2.75</v>
          </cell>
          <cell r="K62">
            <v>1.04</v>
          </cell>
          <cell r="L62">
            <v>1.2</v>
          </cell>
          <cell r="M62">
            <v>1.65</v>
          </cell>
          <cell r="N62">
            <v>17.149999999999999</v>
          </cell>
          <cell r="O62">
            <v>17.649999999999999</v>
          </cell>
          <cell r="P62">
            <v>19.5</v>
          </cell>
          <cell r="Q62">
            <v>233.77</v>
          </cell>
          <cell r="R62">
            <v>223</v>
          </cell>
          <cell r="S62">
            <v>0.50600000000000001</v>
          </cell>
          <cell r="T62">
            <v>0.53500000000000003</v>
          </cell>
          <cell r="U62">
            <v>0.49</v>
          </cell>
          <cell r="V62">
            <v>0.46</v>
          </cell>
          <cell r="W62">
            <v>7764.5</v>
          </cell>
          <cell r="X62">
            <v>9450</v>
          </cell>
          <cell r="Y62">
            <v>0.12</v>
          </cell>
          <cell r="Z62">
            <v>0.13</v>
          </cell>
          <cell r="AA62">
            <v>0.13</v>
          </cell>
          <cell r="AB62">
            <v>0.14000000000000001</v>
          </cell>
          <cell r="AC62">
            <v>8.5000000000000006E-2</v>
          </cell>
        </row>
        <row r="63">
          <cell r="B63" t="str">
            <v>WR</v>
          </cell>
          <cell r="C63" t="str">
            <v>Westar Energy</v>
          </cell>
          <cell r="E63">
            <v>1.28</v>
          </cell>
          <cell r="F63">
            <v>35</v>
          </cell>
          <cell r="G63">
            <v>25</v>
          </cell>
          <cell r="H63">
            <v>1.75</v>
          </cell>
          <cell r="I63">
            <v>1.9</v>
          </cell>
          <cell r="J63">
            <v>2.4</v>
          </cell>
          <cell r="K63">
            <v>1.28</v>
          </cell>
          <cell r="L63">
            <v>1.32</v>
          </cell>
          <cell r="M63">
            <v>1.44</v>
          </cell>
          <cell r="N63">
            <v>22.2</v>
          </cell>
          <cell r="O63">
            <v>22.9</v>
          </cell>
          <cell r="P63">
            <v>24.2</v>
          </cell>
          <cell r="Q63">
            <v>112.13</v>
          </cell>
          <cell r="R63">
            <v>128</v>
          </cell>
          <cell r="S63">
            <v>0.53600000000000003</v>
          </cell>
          <cell r="T63">
            <v>0.53</v>
          </cell>
          <cell r="U63">
            <v>0.46400000000000002</v>
          </cell>
          <cell r="V63">
            <v>0.47</v>
          </cell>
          <cell r="W63">
            <v>5180.8</v>
          </cell>
          <cell r="X63">
            <v>6600</v>
          </cell>
          <cell r="Y63">
            <v>8.2000000000000003E-2</v>
          </cell>
          <cell r="Z63">
            <v>0.08</v>
          </cell>
          <cell r="AA63">
            <v>0.08</v>
          </cell>
          <cell r="AB63">
            <v>0.1</v>
          </cell>
          <cell r="AC63">
            <v>8.5000000000000006E-2</v>
          </cell>
        </row>
        <row r="64">
          <cell r="B64" t="str">
            <v>XEL</v>
          </cell>
          <cell r="C64" t="str">
            <v>Xcel Energy, Inc.</v>
          </cell>
          <cell r="E64">
            <v>1.03</v>
          </cell>
          <cell r="F64">
            <v>30</v>
          </cell>
          <cell r="G64">
            <v>20</v>
          </cell>
          <cell r="H64">
            <v>1.75</v>
          </cell>
          <cell r="I64">
            <v>1.85</v>
          </cell>
          <cell r="J64">
            <v>2</v>
          </cell>
          <cell r="K64">
            <v>1.03</v>
          </cell>
          <cell r="L64">
            <v>1.06</v>
          </cell>
          <cell r="M64">
            <v>1.1499999999999999</v>
          </cell>
          <cell r="N64">
            <v>17.5</v>
          </cell>
          <cell r="O64">
            <v>18.3</v>
          </cell>
          <cell r="P64">
            <v>21</v>
          </cell>
          <cell r="Q64">
            <v>482.33</v>
          </cell>
          <cell r="R64">
            <v>498</v>
          </cell>
          <cell r="S64">
            <v>0.53100000000000003</v>
          </cell>
          <cell r="T64">
            <v>0.51500000000000001</v>
          </cell>
          <cell r="U64">
            <v>0.46300000000000002</v>
          </cell>
          <cell r="V64">
            <v>0.48499999999999999</v>
          </cell>
          <cell r="W64">
            <v>17452</v>
          </cell>
          <cell r="X64">
            <v>21500</v>
          </cell>
          <cell r="Y64">
            <v>8.8999999999999996E-2</v>
          </cell>
          <cell r="Z64">
            <v>0.1</v>
          </cell>
          <cell r="AA64">
            <v>0.1</v>
          </cell>
          <cell r="AB64">
            <v>0.1</v>
          </cell>
          <cell r="AC64">
            <v>0.05</v>
          </cell>
        </row>
      </sheetData>
      <sheetData sheetId="31" refreshError="1"/>
      <sheetData sheetId="32" refreshError="1">
        <row r="16">
          <cell r="B16" t="str">
            <v>AEE</v>
          </cell>
          <cell r="C16" t="str">
            <v>Ameren Corp.</v>
          </cell>
          <cell r="D16">
            <v>269</v>
          </cell>
          <cell r="E16">
            <v>155</v>
          </cell>
          <cell r="F16">
            <v>6853</v>
          </cell>
          <cell r="G16">
            <v>0</v>
          </cell>
          <cell r="H16">
            <v>154</v>
          </cell>
          <cell r="I16">
            <v>7730</v>
          </cell>
          <cell r="J16">
            <v>15161</v>
          </cell>
        </row>
        <row r="17">
          <cell r="B17" t="str">
            <v>AEP</v>
          </cell>
          <cell r="C17" t="str">
            <v>American Elec Pwr</v>
          </cell>
          <cell r="D17">
            <v>1346</v>
          </cell>
          <cell r="E17">
            <v>1309</v>
          </cell>
          <cell r="F17">
            <v>15502</v>
          </cell>
          <cell r="G17">
            <v>60</v>
          </cell>
          <cell r="H17">
            <v>0</v>
          </cell>
          <cell r="I17">
            <v>13622</v>
          </cell>
          <cell r="J17">
            <v>31839</v>
          </cell>
        </row>
        <row r="18">
          <cell r="B18" t="str">
            <v>ALE</v>
          </cell>
          <cell r="C18" t="str">
            <v>ALLETE</v>
          </cell>
          <cell r="D18">
            <v>1</v>
          </cell>
          <cell r="E18">
            <v>13.4</v>
          </cell>
          <cell r="F18">
            <v>771.6</v>
          </cell>
          <cell r="G18">
            <v>0</v>
          </cell>
          <cell r="H18">
            <v>9</v>
          </cell>
          <cell r="I18">
            <v>976</v>
          </cell>
          <cell r="J18">
            <v>1771</v>
          </cell>
        </row>
        <row r="19">
          <cell r="B19" t="str">
            <v>AVA</v>
          </cell>
          <cell r="C19" t="str">
            <v>Avista Corp.</v>
          </cell>
          <cell r="D19">
            <v>110</v>
          </cell>
          <cell r="E19">
            <v>0.35799999999999998</v>
          </cell>
          <cell r="F19">
            <v>1101.499</v>
          </cell>
          <cell r="G19">
            <v>51.546999999999997</v>
          </cell>
          <cell r="H19">
            <v>46.122</v>
          </cell>
          <cell r="I19">
            <v>1125.7840000000001</v>
          </cell>
          <cell r="J19">
            <v>2435.3100000000004</v>
          </cell>
        </row>
        <row r="20">
          <cell r="B20" t="str">
            <v>AYE</v>
          </cell>
          <cell r="C20" t="str">
            <v>Allegheny Energy</v>
          </cell>
          <cell r="J20">
            <v>0</v>
          </cell>
        </row>
        <row r="21">
          <cell r="B21" t="str">
            <v>BKH</v>
          </cell>
          <cell r="C21" t="str">
            <v>Black Hills Corp.</v>
          </cell>
          <cell r="D21">
            <v>249</v>
          </cell>
          <cell r="E21">
            <v>5.181</v>
          </cell>
          <cell r="F21">
            <v>1186.05</v>
          </cell>
          <cell r="G21">
            <v>0</v>
          </cell>
          <cell r="H21">
            <v>0</v>
          </cell>
          <cell r="I21">
            <v>1100.27</v>
          </cell>
          <cell r="J21">
            <v>2540.5010000000002</v>
          </cell>
        </row>
        <row r="22">
          <cell r="B22" t="str">
            <v>CEG</v>
          </cell>
          <cell r="C22" t="str">
            <v>Constellation Energy</v>
          </cell>
          <cell r="D22">
            <v>32.4</v>
          </cell>
          <cell r="E22">
            <v>245.6</v>
          </cell>
          <cell r="F22">
            <v>4054.2</v>
          </cell>
          <cell r="G22">
            <v>190</v>
          </cell>
          <cell r="H22">
            <v>88.8</v>
          </cell>
          <cell r="I22">
            <v>7829.2</v>
          </cell>
          <cell r="J22">
            <v>12440.2</v>
          </cell>
        </row>
        <row r="23">
          <cell r="B23" t="str">
            <v>CHG</v>
          </cell>
          <cell r="C23" t="str">
            <v>CH Energy Group</v>
          </cell>
          <cell r="J23">
            <v>0</v>
          </cell>
        </row>
        <row r="24">
          <cell r="B24" t="str">
            <v>CMS</v>
          </cell>
          <cell r="C24" t="str">
            <v>CMS Energy</v>
          </cell>
          <cell r="D24">
            <v>0</v>
          </cell>
          <cell r="E24">
            <v>750</v>
          </cell>
          <cell r="F24">
            <v>6448</v>
          </cell>
          <cell r="G24">
            <v>0</v>
          </cell>
          <cell r="H24">
            <v>44</v>
          </cell>
          <cell r="I24">
            <v>2793</v>
          </cell>
          <cell r="J24">
            <v>10035</v>
          </cell>
        </row>
        <row r="25">
          <cell r="B25" t="str">
            <v>CNL</v>
          </cell>
          <cell r="C25" t="str">
            <v>Cleco Corp.</v>
          </cell>
          <cell r="D25">
            <v>150</v>
          </cell>
          <cell r="E25">
            <v>12.269</v>
          </cell>
          <cell r="F25">
            <v>1399.7090000000001</v>
          </cell>
          <cell r="G25">
            <v>1.0289999999999999</v>
          </cell>
          <cell r="H25">
            <v>0</v>
          </cell>
          <cell r="I25">
            <v>1317.1780000000001</v>
          </cell>
          <cell r="J25">
            <v>2880.1850000000004</v>
          </cell>
        </row>
        <row r="26">
          <cell r="B26" t="str">
            <v>CNP</v>
          </cell>
          <cell r="C26" t="str">
            <v>CenterPoint Energy</v>
          </cell>
          <cell r="D26">
            <v>53</v>
          </cell>
          <cell r="E26">
            <v>428</v>
          </cell>
          <cell r="F26">
            <v>9001</v>
          </cell>
          <cell r="G26">
            <v>0</v>
          </cell>
          <cell r="H26">
            <v>0</v>
          </cell>
          <cell r="I26">
            <v>3198</v>
          </cell>
          <cell r="J26">
            <v>12680</v>
          </cell>
        </row>
        <row r="27">
          <cell r="B27" t="str">
            <v>CV</v>
          </cell>
          <cell r="C27" t="str">
            <v xml:space="preserve">Central Vermont P S </v>
          </cell>
          <cell r="J27">
            <v>0</v>
          </cell>
        </row>
        <row r="28">
          <cell r="B28" t="str">
            <v>D</v>
          </cell>
          <cell r="C28" t="str">
            <v>Dominion Resources</v>
          </cell>
          <cell r="D28">
            <v>1386</v>
          </cell>
          <cell r="E28">
            <v>497</v>
          </cell>
          <cell r="F28">
            <v>15758</v>
          </cell>
          <cell r="G28">
            <v>257</v>
          </cell>
          <cell r="H28">
            <v>0</v>
          </cell>
          <cell r="I28">
            <v>11997</v>
          </cell>
          <cell r="J28">
            <v>29895</v>
          </cell>
        </row>
        <row r="29">
          <cell r="B29" t="str">
            <v>DPL</v>
          </cell>
          <cell r="C29" t="str">
            <v>DPL, Inc.</v>
          </cell>
          <cell r="D29">
            <v>0</v>
          </cell>
          <cell r="E29">
            <v>297.5</v>
          </cell>
          <cell r="F29">
            <v>1026.5999999999999</v>
          </cell>
          <cell r="G29">
            <v>22.9</v>
          </cell>
          <cell r="H29">
            <v>0</v>
          </cell>
          <cell r="I29">
            <v>1218.5</v>
          </cell>
          <cell r="J29">
            <v>2565.5</v>
          </cell>
        </row>
        <row r="30">
          <cell r="B30" t="str">
            <v>DTE</v>
          </cell>
          <cell r="C30" t="str">
            <v>DTE Energy Co.</v>
          </cell>
          <cell r="D30">
            <v>150</v>
          </cell>
          <cell r="E30">
            <v>925</v>
          </cell>
          <cell r="F30">
            <v>6114</v>
          </cell>
          <cell r="G30">
            <v>289</v>
          </cell>
          <cell r="H30">
            <v>45</v>
          </cell>
          <cell r="I30">
            <v>6722</v>
          </cell>
          <cell r="J30">
            <v>14245</v>
          </cell>
        </row>
        <row r="31">
          <cell r="B31" t="str">
            <v>DUK</v>
          </cell>
          <cell r="C31" t="str">
            <v>Duke Energy Corp.</v>
          </cell>
          <cell r="J31">
            <v>0</v>
          </cell>
        </row>
        <row r="32">
          <cell r="B32" t="str">
            <v>ED</v>
          </cell>
          <cell r="C32" t="str">
            <v>Consolidated Edison</v>
          </cell>
          <cell r="D32">
            <v>0</v>
          </cell>
          <cell r="E32">
            <v>5</v>
          </cell>
          <cell r="F32">
            <v>10671</v>
          </cell>
          <cell r="G32">
            <v>213</v>
          </cell>
          <cell r="H32">
            <v>0</v>
          </cell>
          <cell r="I32">
            <v>11061</v>
          </cell>
          <cell r="J32">
            <v>21950</v>
          </cell>
        </row>
        <row r="33">
          <cell r="B33" t="str">
            <v>EDE</v>
          </cell>
          <cell r="C33" t="str">
            <v>Empire District Elec</v>
          </cell>
          <cell r="D33">
            <v>24</v>
          </cell>
          <cell r="E33">
            <v>0.88100000000000001</v>
          </cell>
          <cell r="F33">
            <v>693.072</v>
          </cell>
          <cell r="G33">
            <v>0</v>
          </cell>
          <cell r="H33">
            <v>0</v>
          </cell>
          <cell r="I33">
            <v>657.62400000000002</v>
          </cell>
          <cell r="J33">
            <v>1375.577</v>
          </cell>
        </row>
        <row r="34">
          <cell r="B34" t="str">
            <v>EE</v>
          </cell>
          <cell r="C34" t="str">
            <v>El Paso Electric</v>
          </cell>
          <cell r="J34">
            <v>0</v>
          </cell>
        </row>
        <row r="35">
          <cell r="B35" t="str">
            <v>EIX</v>
          </cell>
          <cell r="C35" t="str">
            <v>Edison International</v>
          </cell>
          <cell r="D35">
            <v>115</v>
          </cell>
          <cell r="E35">
            <v>48</v>
          </cell>
          <cell r="F35">
            <v>12371</v>
          </cell>
          <cell r="G35">
            <v>907</v>
          </cell>
          <cell r="H35">
            <v>4</v>
          </cell>
          <cell r="I35">
            <v>10583</v>
          </cell>
          <cell r="J35">
            <v>24028</v>
          </cell>
        </row>
        <row r="36">
          <cell r="B36" t="str">
            <v>ETR</v>
          </cell>
          <cell r="C36" t="str">
            <v>Entergy Corp.</v>
          </cell>
          <cell r="D36">
            <v>154.13499999999999</v>
          </cell>
          <cell r="E36">
            <v>299.548</v>
          </cell>
          <cell r="F36">
            <v>10386.026</v>
          </cell>
          <cell r="G36">
            <v>310.738</v>
          </cell>
          <cell r="H36">
            <v>0</v>
          </cell>
          <cell r="I36">
            <v>8496.4</v>
          </cell>
          <cell r="J36">
            <v>19646.846999999998</v>
          </cell>
        </row>
        <row r="37">
          <cell r="B37" t="str">
            <v>EXC</v>
          </cell>
          <cell r="C37" t="str">
            <v>Exelon Corp.</v>
          </cell>
          <cell r="D37">
            <v>225</v>
          </cell>
          <cell r="E37">
            <v>599</v>
          </cell>
          <cell r="F37">
            <v>11614</v>
          </cell>
          <cell r="G37">
            <v>87</v>
          </cell>
          <cell r="H37">
            <v>3</v>
          </cell>
          <cell r="I37">
            <v>13560</v>
          </cell>
          <cell r="J37">
            <v>26088</v>
          </cell>
        </row>
        <row r="38">
          <cell r="B38" t="str">
            <v>FE</v>
          </cell>
          <cell r="C38" t="str">
            <v>FirstEnergy Corp.</v>
          </cell>
          <cell r="D38">
            <v>700</v>
          </cell>
          <cell r="E38">
            <v>1486</v>
          </cell>
          <cell r="F38">
            <v>12579</v>
          </cell>
          <cell r="G38">
            <v>0</v>
          </cell>
          <cell r="H38">
            <v>-32</v>
          </cell>
          <cell r="I38">
            <v>8545</v>
          </cell>
          <cell r="J38">
            <v>23278</v>
          </cell>
        </row>
        <row r="39">
          <cell r="B39" t="str">
            <v>GXP</v>
          </cell>
          <cell r="C39" t="str">
            <v>Great Plains Energy</v>
          </cell>
          <cell r="D39">
            <v>368</v>
          </cell>
          <cell r="E39">
            <v>485.7</v>
          </cell>
          <cell r="F39">
            <v>2942.7</v>
          </cell>
          <cell r="G39">
            <v>39</v>
          </cell>
          <cell r="H39">
            <v>1.2</v>
          </cell>
          <cell r="I39">
            <v>2885.9</v>
          </cell>
          <cell r="J39">
            <v>6722.5</v>
          </cell>
        </row>
        <row r="40">
          <cell r="B40" t="str">
            <v>HE</v>
          </cell>
          <cell r="C40" t="str">
            <v>Hawaiian Elec.</v>
          </cell>
          <cell r="D40">
            <v>24.922999999999998</v>
          </cell>
          <cell r="E40">
            <v>0</v>
          </cell>
          <cell r="F40">
            <v>1364.942</v>
          </cell>
          <cell r="G40">
            <v>34.292999999999999</v>
          </cell>
          <cell r="H40">
            <v>0</v>
          </cell>
          <cell r="I40">
            <v>1483.6369999999999</v>
          </cell>
          <cell r="J40">
            <v>2907.7950000000001</v>
          </cell>
        </row>
        <row r="41">
          <cell r="B41" t="str">
            <v>IDA</v>
          </cell>
          <cell r="C41" t="str">
            <v>IDACORP, Inc.</v>
          </cell>
          <cell r="D41">
            <v>66.900000000000006</v>
          </cell>
          <cell r="E41">
            <v>122.572</v>
          </cell>
          <cell r="F41">
            <v>1488.287</v>
          </cell>
          <cell r="G41">
            <v>0</v>
          </cell>
          <cell r="H41">
            <v>3.871</v>
          </cell>
          <cell r="I41">
            <v>1532.1130000000001</v>
          </cell>
          <cell r="J41">
            <v>3213.7430000000004</v>
          </cell>
        </row>
        <row r="42">
          <cell r="B42" t="str">
            <v>ITC</v>
          </cell>
          <cell r="C42" t="str">
            <v>ITC Holdings Corp.</v>
          </cell>
          <cell r="D42">
            <v>0</v>
          </cell>
          <cell r="E42">
            <v>0</v>
          </cell>
          <cell r="F42">
            <v>2496.8960000000002</v>
          </cell>
          <cell r="G42">
            <v>0</v>
          </cell>
          <cell r="H42">
            <v>0</v>
          </cell>
          <cell r="I42">
            <v>1117.433</v>
          </cell>
          <cell r="J42">
            <v>3614.3290000000002</v>
          </cell>
        </row>
        <row r="43">
          <cell r="B43" t="str">
            <v>LNT</v>
          </cell>
          <cell r="C43" t="str">
            <v>Alliant Energy</v>
          </cell>
          <cell r="D43">
            <v>47.4</v>
          </cell>
          <cell r="E43">
            <v>1.3</v>
          </cell>
          <cell r="F43">
            <v>2703.4</v>
          </cell>
          <cell r="G43">
            <v>243.8</v>
          </cell>
          <cell r="H43">
            <v>2</v>
          </cell>
          <cell r="I43">
            <v>2893.6</v>
          </cell>
          <cell r="J43">
            <v>5891.5</v>
          </cell>
        </row>
        <row r="44">
          <cell r="B44" t="str">
            <v>MGEE</v>
          </cell>
          <cell r="C44" t="str">
            <v>MGE Energy</v>
          </cell>
          <cell r="J44">
            <v>0</v>
          </cell>
        </row>
        <row r="45">
          <cell r="B45" t="str">
            <v>NEE</v>
          </cell>
          <cell r="C45" t="str">
            <v>NextEra Energy</v>
          </cell>
          <cell r="D45">
            <v>889</v>
          </cell>
          <cell r="E45">
            <v>1920</v>
          </cell>
          <cell r="F45">
            <v>18013</v>
          </cell>
          <cell r="G45">
            <v>0</v>
          </cell>
          <cell r="H45">
            <v>0</v>
          </cell>
          <cell r="I45">
            <v>14461</v>
          </cell>
          <cell r="J45">
            <v>35283</v>
          </cell>
        </row>
        <row r="46">
          <cell r="B46" t="str">
            <v>NST</v>
          </cell>
          <cell r="C46" t="str">
            <v>NSTAR</v>
          </cell>
          <cell r="J46">
            <v>0</v>
          </cell>
        </row>
        <row r="47">
          <cell r="B47" t="str">
            <v>NU</v>
          </cell>
          <cell r="C47" t="str">
            <v>Northeast Utilities</v>
          </cell>
          <cell r="J47">
            <v>0</v>
          </cell>
        </row>
        <row r="48">
          <cell r="B48" t="str">
            <v>NVE</v>
          </cell>
          <cell r="C48" t="str">
            <v>NV Energy, Inc.</v>
          </cell>
          <cell r="J48">
            <v>0</v>
          </cell>
        </row>
        <row r="49">
          <cell r="B49" t="str">
            <v>OGE</v>
          </cell>
          <cell r="C49" t="str">
            <v>OGE Energy Corp.</v>
          </cell>
          <cell r="D49">
            <v>145</v>
          </cell>
          <cell r="E49">
            <v>0</v>
          </cell>
          <cell r="F49">
            <v>2362.9</v>
          </cell>
          <cell r="G49">
            <v>0</v>
          </cell>
          <cell r="H49">
            <v>110.4</v>
          </cell>
          <cell r="I49">
            <v>2289.6</v>
          </cell>
          <cell r="J49">
            <v>4907.8999999999996</v>
          </cell>
        </row>
        <row r="50">
          <cell r="B50" t="str">
            <v>OTTR</v>
          </cell>
          <cell r="C50" t="str">
            <v>Otter Tail Corp.</v>
          </cell>
          <cell r="D50">
            <v>79.489999999999995</v>
          </cell>
          <cell r="E50">
            <v>0.60399999999999998</v>
          </cell>
          <cell r="F50">
            <v>435.44600000000003</v>
          </cell>
          <cell r="G50">
            <v>15.5</v>
          </cell>
          <cell r="H50">
            <v>0</v>
          </cell>
          <cell r="I50">
            <v>631.86300000000006</v>
          </cell>
          <cell r="J50">
            <v>1162.903</v>
          </cell>
        </row>
        <row r="51">
          <cell r="B51" t="str">
            <v>PCG</v>
          </cell>
          <cell r="C51" t="str">
            <v>PG&amp;E Corp.</v>
          </cell>
          <cell r="D51">
            <v>853</v>
          </cell>
          <cell r="E51">
            <v>809</v>
          </cell>
          <cell r="F51">
            <v>10906</v>
          </cell>
          <cell r="G51">
            <v>252</v>
          </cell>
          <cell r="H51">
            <v>0</v>
          </cell>
          <cell r="I51">
            <v>11282</v>
          </cell>
          <cell r="J51">
            <v>24102</v>
          </cell>
        </row>
        <row r="52">
          <cell r="B52" t="str">
            <v>PEG</v>
          </cell>
          <cell r="C52" t="str">
            <v>P S Enterprise Group</v>
          </cell>
          <cell r="D52">
            <v>64</v>
          </cell>
          <cell r="E52">
            <v>1121</v>
          </cell>
          <cell r="F52">
            <v>7819</v>
          </cell>
          <cell r="G52">
            <v>0</v>
          </cell>
          <cell r="H52">
            <v>8</v>
          </cell>
          <cell r="I52">
            <v>9633</v>
          </cell>
          <cell r="J52">
            <v>18645</v>
          </cell>
        </row>
        <row r="53">
          <cell r="B53" t="str">
            <v>PGN</v>
          </cell>
          <cell r="C53" t="str">
            <v>Progress Energy</v>
          </cell>
          <cell r="J53">
            <v>0</v>
          </cell>
        </row>
        <row r="54">
          <cell r="B54" t="str">
            <v>PNM</v>
          </cell>
          <cell r="C54" t="str">
            <v>PNM Resources</v>
          </cell>
          <cell r="D54">
            <v>222</v>
          </cell>
          <cell r="E54">
            <v>2.2519999999999998</v>
          </cell>
          <cell r="F54">
            <v>1563.595</v>
          </cell>
          <cell r="G54">
            <v>11.529</v>
          </cell>
          <cell r="H54">
            <v>85.177000000000007</v>
          </cell>
          <cell r="I54">
            <v>1536.742</v>
          </cell>
          <cell r="J54">
            <v>3421.2950000000001</v>
          </cell>
        </row>
        <row r="55">
          <cell r="B55" t="str">
            <v>PNW</v>
          </cell>
          <cell r="C55" t="str">
            <v>Pinnacle West Capital</v>
          </cell>
          <cell r="D55">
            <v>16.600000000000001</v>
          </cell>
          <cell r="E55">
            <v>631.87900000000002</v>
          </cell>
          <cell r="F55">
            <v>3045.7939999999999</v>
          </cell>
          <cell r="G55">
            <v>0</v>
          </cell>
          <cell r="H55">
            <v>91.899000000000001</v>
          </cell>
          <cell r="I55">
            <v>3683.3270000000002</v>
          </cell>
          <cell r="J55">
            <v>7469.4989999999998</v>
          </cell>
        </row>
        <row r="56">
          <cell r="B56" t="str">
            <v>POM</v>
          </cell>
          <cell r="C56" t="str">
            <v>Pepco Holdings</v>
          </cell>
          <cell r="D56">
            <v>534</v>
          </cell>
          <cell r="E56">
            <v>75</v>
          </cell>
          <cell r="F56">
            <v>3629</v>
          </cell>
          <cell r="G56">
            <v>0</v>
          </cell>
          <cell r="H56">
            <v>6</v>
          </cell>
          <cell r="I56">
            <v>4230</v>
          </cell>
          <cell r="J56">
            <v>8474</v>
          </cell>
        </row>
        <row r="57">
          <cell r="B57" t="str">
            <v>POR</v>
          </cell>
          <cell r="C57" t="str">
            <v>Portland General Elec.</v>
          </cell>
          <cell r="D57">
            <v>19</v>
          </cell>
          <cell r="E57">
            <v>10</v>
          </cell>
          <cell r="F57">
            <v>1798</v>
          </cell>
          <cell r="G57">
            <v>0</v>
          </cell>
          <cell r="H57">
            <v>7</v>
          </cell>
          <cell r="I57">
            <v>1592</v>
          </cell>
          <cell r="J57">
            <v>3426</v>
          </cell>
        </row>
        <row r="58">
          <cell r="B58" t="str">
            <v>PPL</v>
          </cell>
          <cell r="C58" t="str">
            <v>PPL Corp.</v>
          </cell>
          <cell r="D58">
            <v>694</v>
          </cell>
          <cell r="E58">
            <v>502</v>
          </cell>
          <cell r="F58">
            <v>12161</v>
          </cell>
          <cell r="G58">
            <v>0</v>
          </cell>
          <cell r="H58">
            <v>268</v>
          </cell>
          <cell r="I58">
            <v>8210</v>
          </cell>
          <cell r="J58">
            <v>21835</v>
          </cell>
        </row>
        <row r="59">
          <cell r="B59" t="str">
            <v>SCG</v>
          </cell>
          <cell r="C59" t="str">
            <v>SCANA Corp.</v>
          </cell>
          <cell r="D59">
            <v>420</v>
          </cell>
          <cell r="E59">
            <v>337</v>
          </cell>
          <cell r="F59">
            <v>4152</v>
          </cell>
          <cell r="G59">
            <v>0</v>
          </cell>
          <cell r="H59">
            <v>0</v>
          </cell>
          <cell r="I59">
            <v>3702</v>
          </cell>
          <cell r="J59">
            <v>8611</v>
          </cell>
        </row>
        <row r="60">
          <cell r="B60" t="str">
            <v>SO</v>
          </cell>
          <cell r="C60" t="str">
            <v>Southern Company</v>
          </cell>
          <cell r="D60">
            <v>1297</v>
          </cell>
          <cell r="E60">
            <v>1301</v>
          </cell>
          <cell r="F60">
            <v>18154</v>
          </cell>
          <cell r="G60">
            <v>1082</v>
          </cell>
          <cell r="H60">
            <v>0</v>
          </cell>
          <cell r="I60">
            <v>16202</v>
          </cell>
          <cell r="J60">
            <v>38036</v>
          </cell>
        </row>
        <row r="61">
          <cell r="B61" t="str">
            <v>SRE</v>
          </cell>
          <cell r="C61" t="str">
            <v>Sempra Energy</v>
          </cell>
          <cell r="D61">
            <v>158</v>
          </cell>
          <cell r="E61">
            <v>349</v>
          </cell>
          <cell r="F61">
            <v>8980</v>
          </cell>
          <cell r="G61">
            <v>100</v>
          </cell>
          <cell r="H61">
            <v>111</v>
          </cell>
          <cell r="I61">
            <v>9027</v>
          </cell>
          <cell r="J61">
            <v>18725</v>
          </cell>
        </row>
        <row r="62">
          <cell r="B62" t="str">
            <v>TE</v>
          </cell>
          <cell r="C62" t="str">
            <v>TECO Energy</v>
          </cell>
          <cell r="D62">
            <v>12</v>
          </cell>
          <cell r="E62">
            <v>67.099999999999994</v>
          </cell>
          <cell r="F62">
            <v>3114.6</v>
          </cell>
          <cell r="G62">
            <v>0</v>
          </cell>
          <cell r="H62">
            <v>0.9</v>
          </cell>
          <cell r="I62">
            <v>2169.6999999999998</v>
          </cell>
          <cell r="J62">
            <v>5364.2999999999993</v>
          </cell>
        </row>
        <row r="63">
          <cell r="B63" t="str">
            <v>TEG</v>
          </cell>
          <cell r="C63" t="str">
            <v>Integrys Energy Group</v>
          </cell>
          <cell r="D63">
            <v>10</v>
          </cell>
          <cell r="E63">
            <v>476.9</v>
          </cell>
          <cell r="F63">
            <v>2161.6</v>
          </cell>
          <cell r="G63">
            <v>0</v>
          </cell>
          <cell r="H63">
            <v>0</v>
          </cell>
          <cell r="I63">
            <v>2905.8</v>
          </cell>
          <cell r="J63">
            <v>5554.3</v>
          </cell>
        </row>
        <row r="64">
          <cell r="B64" t="str">
            <v>UIL</v>
          </cell>
          <cell r="C64" t="str">
            <v>UIL Holdings</v>
          </cell>
          <cell r="D64">
            <v>7</v>
          </cell>
          <cell r="E64">
            <v>154.114</v>
          </cell>
          <cell r="F64">
            <v>1511.768</v>
          </cell>
          <cell r="G64">
            <v>0.82799999999999996</v>
          </cell>
          <cell r="H64">
            <v>0</v>
          </cell>
          <cell r="I64">
            <v>1076.1420000000001</v>
          </cell>
          <cell r="J64">
            <v>2749.8519999999999</v>
          </cell>
        </row>
        <row r="65">
          <cell r="B65" t="str">
            <v>UNS</v>
          </cell>
          <cell r="C65" t="str">
            <v>Unisource Energy</v>
          </cell>
          <cell r="J65">
            <v>0</v>
          </cell>
        </row>
        <row r="66">
          <cell r="B66" t="str">
            <v>VVC</v>
          </cell>
          <cell r="C66" t="str">
            <v>Vectren Corp.</v>
          </cell>
          <cell r="D66">
            <v>118.3</v>
          </cell>
          <cell r="E66">
            <v>250.7</v>
          </cell>
          <cell r="F66">
            <v>1435.2</v>
          </cell>
          <cell r="G66">
            <v>0</v>
          </cell>
          <cell r="H66">
            <v>0</v>
          </cell>
          <cell r="I66">
            <v>1438.9</v>
          </cell>
          <cell r="J66">
            <v>3243.1000000000004</v>
          </cell>
        </row>
        <row r="67">
          <cell r="B67" t="str">
            <v>WEC</v>
          </cell>
          <cell r="C67" t="str">
            <v>Wisconsin Energy</v>
          </cell>
          <cell r="D67">
            <v>657.9</v>
          </cell>
          <cell r="E67">
            <v>473.4</v>
          </cell>
          <cell r="F67">
            <v>3932</v>
          </cell>
          <cell r="G67">
            <v>30.4</v>
          </cell>
          <cell r="H67">
            <v>0</v>
          </cell>
          <cell r="I67">
            <v>3802.1</v>
          </cell>
          <cell r="J67">
            <v>8895.7999999999993</v>
          </cell>
        </row>
        <row r="68">
          <cell r="B68" t="str">
            <v>WR</v>
          </cell>
          <cell r="C68" t="str">
            <v>Westar Energy</v>
          </cell>
          <cell r="D68">
            <v>226.7</v>
          </cell>
          <cell r="E68">
            <v>91.155000000000001</v>
          </cell>
          <cell r="F68">
            <v>2769.0329999999999</v>
          </cell>
          <cell r="G68">
            <v>21.436</v>
          </cell>
          <cell r="H68">
            <v>6.07</v>
          </cell>
          <cell r="I68">
            <v>2382.8669999999997</v>
          </cell>
          <cell r="J68">
            <v>5497.2610000000004</v>
          </cell>
        </row>
        <row r="69">
          <cell r="B69" t="str">
            <v>XEL</v>
          </cell>
          <cell r="C69" t="str">
            <v>Xcel Energy, Inc.</v>
          </cell>
          <cell r="D69">
            <v>466.4</v>
          </cell>
          <cell r="E69">
            <v>55.414999999999999</v>
          </cell>
          <cell r="F69">
            <v>9263.1440000000002</v>
          </cell>
          <cell r="G69">
            <v>104.98</v>
          </cell>
          <cell r="H69">
            <v>0</v>
          </cell>
          <cell r="I69">
            <v>8083.5190000000002</v>
          </cell>
          <cell r="J69">
            <v>17973.457999999999</v>
          </cell>
        </row>
      </sheetData>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MASTER"/>
      <sheetName val="COMPINDEX"/>
      <sheetName val="RANKINGS"/>
    </sheetNames>
    <sheetDataSet>
      <sheetData sheetId="0">
        <row r="3">
          <cell r="C3" t="str">
            <v>LATEST ISSUE - AUS MONTHLY REPORT</v>
          </cell>
        </row>
        <row r="5">
          <cell r="C5" t="str">
            <v>January 2010</v>
          </cell>
        </row>
        <row r="7">
          <cell r="C7" t="str">
            <v>REPORT PAGES</v>
          </cell>
        </row>
        <row r="10">
          <cell r="D10" t="str">
            <v>(1)</v>
          </cell>
          <cell r="E10" t="str">
            <v>(2)</v>
          </cell>
          <cell r="F10" t="str">
            <v>(3)</v>
          </cell>
          <cell r="G10" t="str">
            <v>(4)</v>
          </cell>
          <cell r="H10" t="str">
            <v>(5)</v>
          </cell>
          <cell r="I10" t="str">
            <v>(6)</v>
          </cell>
          <cell r="J10" t="str">
            <v>(7)</v>
          </cell>
          <cell r="K10" t="str">
            <v>(8)</v>
          </cell>
          <cell r="L10" t="str">
            <v>(9)</v>
          </cell>
          <cell r="M10" t="str">
            <v>(10)</v>
          </cell>
          <cell r="N10" t="str">
            <v>(11)</v>
          </cell>
          <cell r="O10" t="str">
            <v>(12)</v>
          </cell>
          <cell r="P10" t="str">
            <v>(13)</v>
          </cell>
          <cell r="Q10" t="str">
            <v>(14)</v>
          </cell>
          <cell r="R10" t="str">
            <v>(15)</v>
          </cell>
          <cell r="S10" t="str">
            <v>(16)</v>
          </cell>
          <cell r="T10" t="str">
            <v>(17)</v>
          </cell>
          <cell r="U10" t="str">
            <v>(18)</v>
          </cell>
          <cell r="V10" t="str">
            <v>(19)</v>
          </cell>
          <cell r="W10" t="str">
            <v>(20)</v>
          </cell>
          <cell r="X10" t="str">
            <v>(21)</v>
          </cell>
          <cell r="Y10" t="str">
            <v>(22)</v>
          </cell>
          <cell r="AA10" t="str">
            <v>(23)</v>
          </cell>
          <cell r="AB10" t="str">
            <v>(24)</v>
          </cell>
          <cell r="AC10" t="str">
            <v>(25)</v>
          </cell>
        </row>
        <row r="12">
          <cell r="C12" t="str">
            <v>ELECTRIC COMPANIES</v>
          </cell>
        </row>
        <row r="14">
          <cell r="E14" t="str">
            <v>PER SHARE DATA ($)</v>
          </cell>
          <cell r="T14" t="str">
            <v>NET</v>
          </cell>
        </row>
        <row r="15">
          <cell r="D15" t="str">
            <v>LATEST</v>
          </cell>
          <cell r="J15" t="str">
            <v>PERCENT (2)</v>
          </cell>
          <cell r="Q15" t="str">
            <v>TOTAL</v>
          </cell>
          <cell r="T15" t="str">
            <v>PLANT</v>
          </cell>
          <cell r="W15" t="str">
            <v>COMMON</v>
          </cell>
          <cell r="X15" t="str">
            <v>% RETURN ON</v>
          </cell>
        </row>
        <row r="16">
          <cell r="D16" t="str">
            <v>12 MONTHS</v>
          </cell>
          <cell r="F16" t="str">
            <v>CURRENT</v>
          </cell>
          <cell r="G16" t="str">
            <v>BOOK</v>
          </cell>
          <cell r="H16" t="str">
            <v xml:space="preserve">STOCK </v>
          </cell>
          <cell r="I16" t="str">
            <v>COMMON</v>
          </cell>
          <cell r="M16" t="str">
            <v>DIV/</v>
          </cell>
          <cell r="N16" t="str">
            <v>PRICE</v>
          </cell>
          <cell r="Q16" t="str">
            <v>REV</v>
          </cell>
          <cell r="R16" t="str">
            <v>%</v>
          </cell>
          <cell r="S16" t="str">
            <v>NET</v>
          </cell>
          <cell r="T16" t="str">
            <v>PER $</v>
          </cell>
          <cell r="U16" t="str">
            <v>S&amp;P</v>
          </cell>
          <cell r="V16" t="str">
            <v>MOODY'S</v>
          </cell>
          <cell r="W16" t="str">
            <v>EQUITY</v>
          </cell>
          <cell r="X16" t="str">
            <v>BOOK VALUE</v>
          </cell>
          <cell r="AA16" t="str">
            <v>REGULATION</v>
          </cell>
        </row>
        <row r="17">
          <cell r="D17" t="str">
            <v>EARNINGS</v>
          </cell>
          <cell r="F17" t="str">
            <v>ANNUAL</v>
          </cell>
          <cell r="G17" t="str">
            <v>VALUE</v>
          </cell>
          <cell r="H17" t="str">
            <v>PRICE</v>
          </cell>
          <cell r="I17" t="str">
            <v>SHARES</v>
          </cell>
          <cell r="J17" t="str">
            <v>DIV</v>
          </cell>
          <cell r="K17" t="str">
            <v>DIV</v>
          </cell>
          <cell r="L17" t="str">
            <v>MKT/</v>
          </cell>
          <cell r="M17" t="str">
            <v>BOOK</v>
          </cell>
          <cell r="N17" t="str">
            <v>EARN</v>
          </cell>
          <cell r="Q17" t="str">
            <v>$ MILL</v>
          </cell>
          <cell r="R17" t="str">
            <v>ELEC</v>
          </cell>
          <cell r="S17" t="str">
            <v>PLANT</v>
          </cell>
          <cell r="T17" t="str">
            <v>REV</v>
          </cell>
          <cell r="U17" t="str">
            <v xml:space="preserve">BOND </v>
          </cell>
          <cell r="V17" t="str">
            <v xml:space="preserve">BOND </v>
          </cell>
          <cell r="W17" t="str">
            <v xml:space="preserve">RATIO </v>
          </cell>
          <cell r="X17" t="str">
            <v>COMMON</v>
          </cell>
          <cell r="Y17" t="str">
            <v>TOTAL</v>
          </cell>
          <cell r="AA17" t="str">
            <v>ALLOWED</v>
          </cell>
          <cell r="AB17" t="str">
            <v>ORDER</v>
          </cell>
        </row>
        <row r="18">
          <cell r="C18" t="str">
            <v>COMPANY</v>
          </cell>
          <cell r="D18" t="str">
            <v>AVAILABLE</v>
          </cell>
          <cell r="E18" t="str">
            <v>EARNINGS</v>
          </cell>
          <cell r="F18" t="str">
            <v>DIVIDEND</v>
          </cell>
          <cell r="G18" t="str">
            <v>(1)</v>
          </cell>
          <cell r="H18" t="str">
            <v>12/18/09</v>
          </cell>
          <cell r="I18" t="str">
            <v>O/S MILL</v>
          </cell>
          <cell r="J18" t="str">
            <v>PAYOUT</v>
          </cell>
          <cell r="K18" t="str">
            <v>YIELD</v>
          </cell>
          <cell r="L18" t="str">
            <v>BOOK</v>
          </cell>
          <cell r="M18" t="str">
            <v>(2)</v>
          </cell>
          <cell r="N18" t="str">
            <v>MULT</v>
          </cell>
          <cell r="Q18" t="str">
            <v>(1)</v>
          </cell>
          <cell r="R18" t="str">
            <v>REV</v>
          </cell>
          <cell r="S18" t="str">
            <v>$ MILL</v>
          </cell>
          <cell r="T18" t="str">
            <v>(1)</v>
          </cell>
          <cell r="U18" t="str">
            <v>RATING</v>
          </cell>
          <cell r="V18" t="str">
            <v>RATING</v>
          </cell>
          <cell r="W18" t="str">
            <v>(3)</v>
          </cell>
          <cell r="X18" t="str">
            <v>EQUITY (4)</v>
          </cell>
          <cell r="Y18" t="str">
            <v>CAPITAL</v>
          </cell>
          <cell r="AA18" t="str">
            <v>ROE</v>
          </cell>
          <cell r="AB18" t="str">
            <v>DATE</v>
          </cell>
        </row>
        <row r="19">
          <cell r="B19">
            <v>1</v>
          </cell>
          <cell r="C19" t="str">
            <v>Allegheny Energy, Inc. (NYSE-AYE)</v>
          </cell>
          <cell r="D19" t="str">
            <v>9/09</v>
          </cell>
          <cell r="E19">
            <v>1.92</v>
          </cell>
          <cell r="F19">
            <v>0.6</v>
          </cell>
          <cell r="G19">
            <v>17.931764705882355</v>
          </cell>
          <cell r="H19">
            <v>23.62</v>
          </cell>
          <cell r="I19">
            <v>170</v>
          </cell>
          <cell r="J19">
            <v>31.25</v>
          </cell>
          <cell r="K19">
            <v>2.5402201524132093</v>
          </cell>
          <cell r="L19">
            <v>131.72155885054454</v>
          </cell>
          <cell r="M19">
            <v>3.3460175829943575</v>
          </cell>
          <cell r="N19">
            <v>12.302083333333334</v>
          </cell>
          <cell r="Q19">
            <v>3273.4520000000002</v>
          </cell>
          <cell r="R19">
            <v>89.969243477527698</v>
          </cell>
          <cell r="S19">
            <v>8722.6</v>
          </cell>
          <cell r="T19">
            <v>2.6646488172119218</v>
          </cell>
          <cell r="U19" t="str">
            <v>BBB+</v>
          </cell>
          <cell r="V19" t="str">
            <v>Baa1</v>
          </cell>
          <cell r="W19">
            <v>40.38097256626618</v>
          </cell>
          <cell r="X19">
            <v>10.122177662892714</v>
          </cell>
          <cell r="Y19">
            <v>7.7269433931435376</v>
          </cell>
          <cell r="AA19">
            <v>10.4625</v>
          </cell>
          <cell r="AB19" t="str">
            <v>-</v>
          </cell>
        </row>
        <row r="20">
          <cell r="B20">
            <v>2</v>
          </cell>
          <cell r="C20" t="str">
            <v>American Electric Power Co. (NYSE-AEP)</v>
          </cell>
          <cell r="D20" t="str">
            <v>9/09</v>
          </cell>
          <cell r="E20">
            <v>2.84</v>
          </cell>
          <cell r="F20">
            <v>1.64</v>
          </cell>
          <cell r="G20">
            <v>27.390818460530205</v>
          </cell>
          <cell r="H20">
            <v>34.82</v>
          </cell>
          <cell r="I20">
            <v>476.94814300000002</v>
          </cell>
          <cell r="J20">
            <v>57.74647887323944</v>
          </cell>
          <cell r="K20">
            <v>4.7099368179207346</v>
          </cell>
          <cell r="L20">
            <v>127.12288992085119</v>
          </cell>
          <cell r="M20">
            <v>5.9874077963870178</v>
          </cell>
          <cell r="N20">
            <v>12.26056338028169</v>
          </cell>
          <cell r="Q20">
            <v>13443</v>
          </cell>
          <cell r="R20">
            <v>94.279550695529267</v>
          </cell>
          <cell r="S20">
            <v>33821</v>
          </cell>
          <cell r="T20">
            <v>2.5158818716060405</v>
          </cell>
          <cell r="U20" t="str">
            <v>BBB</v>
          </cell>
          <cell r="V20" t="str">
            <v>Baa2</v>
          </cell>
          <cell r="W20">
            <v>43.004806109684637</v>
          </cell>
          <cell r="X20">
            <v>10.741837287852883</v>
          </cell>
          <cell r="Y20">
            <v>7.8479502258586891</v>
          </cell>
          <cell r="AA20">
            <v>10.656000000000001</v>
          </cell>
          <cell r="AB20" t="str">
            <v>-</v>
          </cell>
        </row>
        <row r="21">
          <cell r="B21">
            <v>3</v>
          </cell>
          <cell r="C21" t="str">
            <v>Central Vermont Public Serv. Corp. (NYSE-CV)</v>
          </cell>
          <cell r="D21" t="str">
            <v>9/09</v>
          </cell>
          <cell r="E21">
            <v>2.09</v>
          </cell>
          <cell r="F21">
            <v>0.92000001668930054</v>
          </cell>
          <cell r="G21">
            <v>19.511372068011365</v>
          </cell>
          <cell r="H21">
            <v>20.010000000000002</v>
          </cell>
          <cell r="I21">
            <v>11.717218000000001</v>
          </cell>
          <cell r="J21">
            <v>44.019139554511987</v>
          </cell>
          <cell r="K21">
            <v>4.5977012328300866</v>
          </cell>
          <cell r="L21">
            <v>102.55557594950552</v>
          </cell>
          <cell r="M21">
            <v>4.715198979766412</v>
          </cell>
          <cell r="N21">
            <v>9.5741626794258394</v>
          </cell>
          <cell r="Q21">
            <v>337.82899999999995</v>
          </cell>
          <cell r="R21">
            <v>100.00000000000003</v>
          </cell>
          <cell r="S21">
            <v>349.94</v>
          </cell>
          <cell r="T21">
            <v>1.0358494978228632</v>
          </cell>
          <cell r="U21" t="str">
            <v>NR</v>
          </cell>
          <cell r="V21" t="str">
            <v>Baa1</v>
          </cell>
          <cell r="W21">
            <v>54.249293465235638</v>
          </cell>
          <cell r="X21">
            <v>11.266409954551635</v>
          </cell>
          <cell r="Y21">
            <v>7.8732276082965509</v>
          </cell>
          <cell r="AA21">
            <v>10.71</v>
          </cell>
          <cell r="AB21" t="str">
            <v>01/08</v>
          </cell>
        </row>
        <row r="22">
          <cell r="B22">
            <v>4</v>
          </cell>
          <cell r="C22" t="str">
            <v>Cleco Corporation (NYSE-CNL)</v>
          </cell>
          <cell r="D22" t="str">
            <v>9/09</v>
          </cell>
          <cell r="E22">
            <v>1.78</v>
          </cell>
          <cell r="F22">
            <v>0.89999997615814209</v>
          </cell>
          <cell r="G22">
            <v>18.430095212478975</v>
          </cell>
          <cell r="H22">
            <v>26.72</v>
          </cell>
          <cell r="I22">
            <v>60.556767999999998</v>
          </cell>
          <cell r="J22">
            <v>50.561796413378765</v>
          </cell>
          <cell r="K22">
            <v>3.3682633838253824</v>
          </cell>
          <cell r="L22">
            <v>144.98026023168859</v>
          </cell>
          <cell r="M22">
            <v>4.883317019158719</v>
          </cell>
          <cell r="N22">
            <v>15.011235955056179</v>
          </cell>
          <cell r="Q22">
            <v>900.84699999999998</v>
          </cell>
          <cell r="R22">
            <v>95.137243061252363</v>
          </cell>
          <cell r="S22">
            <v>2208.5529999999999</v>
          </cell>
          <cell r="T22">
            <v>2.4516405116518118</v>
          </cell>
          <cell r="U22" t="str">
            <v>BBB</v>
          </cell>
          <cell r="V22" t="str">
            <v>Baa1</v>
          </cell>
          <cell r="W22">
            <v>47.154864856186293</v>
          </cell>
          <cell r="X22">
            <v>10.729556749147649</v>
          </cell>
          <cell r="Y22">
            <v>9.7928742609500681</v>
          </cell>
          <cell r="AA22">
            <v>10.7</v>
          </cell>
          <cell r="AB22" t="str">
            <v>10/09</v>
          </cell>
        </row>
        <row r="23">
          <cell r="B23">
            <v>5</v>
          </cell>
          <cell r="C23" t="str">
            <v>DPL Inc.(NYSE-DPL)</v>
          </cell>
          <cell r="D23" t="str">
            <v>9/09</v>
          </cell>
          <cell r="E23">
            <v>2.1999999999999997</v>
          </cell>
          <cell r="F23">
            <v>1.1399999999999999</v>
          </cell>
          <cell r="G23">
            <v>9.2316433566433549</v>
          </cell>
          <cell r="H23">
            <v>27.85</v>
          </cell>
          <cell r="I23">
            <v>114.4</v>
          </cell>
          <cell r="J23">
            <v>51.81818181818182</v>
          </cell>
          <cell r="K23">
            <v>4.0933572710951518</v>
          </cell>
          <cell r="L23">
            <v>301.67976517375257</v>
          </cell>
          <cell r="M23">
            <v>12.348830603162581</v>
          </cell>
          <cell r="N23">
            <v>12.659090909090912</v>
          </cell>
          <cell r="Q23">
            <v>1575.7</v>
          </cell>
          <cell r="R23">
            <v>99.933997588373416</v>
          </cell>
          <cell r="S23">
            <v>2880.4</v>
          </cell>
          <cell r="T23">
            <v>1.828012946626896</v>
          </cell>
          <cell r="U23" t="str">
            <v>A</v>
          </cell>
          <cell r="V23" t="str">
            <v>Aa3</v>
          </cell>
          <cell r="W23">
            <v>43.41445367096933</v>
          </cell>
          <cell r="X23">
            <v>24.783833193339593</v>
          </cell>
          <cell r="Y23">
            <v>13.714027854696123</v>
          </cell>
          <cell r="AA23">
            <v>11</v>
          </cell>
          <cell r="AB23" t="str">
            <v>12/05</v>
          </cell>
        </row>
        <row r="24">
          <cell r="B24">
            <v>6</v>
          </cell>
          <cell r="C24" t="str">
            <v>Edison International (NYSE-EIX)</v>
          </cell>
          <cell r="D24" t="str">
            <v>9/09</v>
          </cell>
          <cell r="E24">
            <v>2.6</v>
          </cell>
          <cell r="F24">
            <v>1.24</v>
          </cell>
          <cell r="G24">
            <v>29.857142857142858</v>
          </cell>
          <cell r="H24">
            <v>35.43</v>
          </cell>
          <cell r="I24">
            <v>329</v>
          </cell>
          <cell r="J24">
            <v>47.692307692307686</v>
          </cell>
          <cell r="K24">
            <v>3.4998588766581991</v>
          </cell>
          <cell r="L24">
            <v>118.66507177033492</v>
          </cell>
          <cell r="M24">
            <v>4.1531100478468899</v>
          </cell>
          <cell r="N24">
            <v>13.626923076923076</v>
          </cell>
          <cell r="Q24">
            <v>12846</v>
          </cell>
          <cell r="R24">
            <v>80.834501011988166</v>
          </cell>
          <cell r="S24">
            <v>20876</v>
          </cell>
          <cell r="T24">
            <v>1.6250973065545695</v>
          </cell>
          <cell r="U24" t="str">
            <v>A</v>
          </cell>
          <cell r="V24" t="str">
            <v>A1</v>
          </cell>
          <cell r="W24">
            <v>44.059206100022422</v>
          </cell>
          <cell r="X24">
            <v>9.149916247906198</v>
          </cell>
          <cell r="Y24">
            <v>7.0958687834400482</v>
          </cell>
          <cell r="AA24">
            <v>10.656000000000001</v>
          </cell>
          <cell r="AB24" t="str">
            <v>-</v>
          </cell>
        </row>
        <row r="25">
          <cell r="B25">
            <v>7</v>
          </cell>
          <cell r="C25" t="str">
            <v>El Paso Electric Company (ASE-EE)</v>
          </cell>
          <cell r="D25" t="str">
            <v>9/09</v>
          </cell>
          <cell r="E25">
            <v>1.55</v>
          </cell>
          <cell r="F25">
            <v>0</v>
          </cell>
          <cell r="G25">
            <v>16.912264796627106</v>
          </cell>
          <cell r="H25">
            <v>19.8</v>
          </cell>
          <cell r="I25">
            <v>44.637487</v>
          </cell>
          <cell r="J25">
            <v>0</v>
          </cell>
          <cell r="K25">
            <v>0</v>
          </cell>
          <cell r="L25">
            <v>117.07479889948749</v>
          </cell>
          <cell r="M25" t="str">
            <v>NM</v>
          </cell>
          <cell r="N25">
            <v>12.774193548387096</v>
          </cell>
          <cell r="Q25">
            <v>847.46900000000005</v>
          </cell>
          <cell r="R25">
            <v>96.894281678739873</v>
          </cell>
          <cell r="S25">
            <v>1708.393</v>
          </cell>
          <cell r="T25">
            <v>2.0158766869348614</v>
          </cell>
          <cell r="U25" t="str">
            <v>BBB</v>
          </cell>
          <cell r="V25" t="str">
            <v>Baa1</v>
          </cell>
          <cell r="W25">
            <v>49.262389808730994</v>
          </cell>
          <cell r="X25">
            <v>9.5155646837404309</v>
          </cell>
          <cell r="Y25">
            <v>8.4336547656201653</v>
          </cell>
          <cell r="AA25">
            <v>11.25</v>
          </cell>
          <cell r="AB25" t="str">
            <v>-</v>
          </cell>
        </row>
        <row r="26">
          <cell r="B26">
            <v>8</v>
          </cell>
          <cell r="C26" t="str">
            <v>FirstEnergy Corporation (NYSE-FE)</v>
          </cell>
          <cell r="D26" t="str">
            <v>9/09</v>
          </cell>
          <cell r="E26">
            <v>3.5920000000000001</v>
          </cell>
          <cell r="F26">
            <v>2.2000000000000002</v>
          </cell>
          <cell r="G26">
            <v>27.934210526315791</v>
          </cell>
          <cell r="H26">
            <v>46.77</v>
          </cell>
          <cell r="I26">
            <v>304</v>
          </cell>
          <cell r="J26">
            <v>61.247216035634743</v>
          </cell>
          <cell r="K26">
            <v>4.7038700021381228</v>
          </cell>
          <cell r="L26">
            <v>167.42910975035329</v>
          </cell>
          <cell r="M26">
            <v>7.8756476683937828</v>
          </cell>
          <cell r="N26">
            <v>13.020601336302896</v>
          </cell>
          <cell r="Q26">
            <v>13214</v>
          </cell>
          <cell r="R26">
            <v>87.520811260784015</v>
          </cell>
          <cell r="S26">
            <v>18749</v>
          </cell>
          <cell r="T26">
            <v>1.4188739215983048</v>
          </cell>
          <cell r="U26" t="str">
            <v>BBB+</v>
          </cell>
          <cell r="V26" t="str">
            <v>Baa1</v>
          </cell>
          <cell r="W26">
            <v>35.255532029725579</v>
          </cell>
          <cell r="X26">
            <v>12.353172595964706</v>
          </cell>
          <cell r="Y26">
            <v>8.249047122202585</v>
          </cell>
          <cell r="AA26">
            <v>10.665000000000001</v>
          </cell>
          <cell r="AB26" t="str">
            <v>-</v>
          </cell>
        </row>
        <row r="27">
          <cell r="B27">
            <v>9</v>
          </cell>
          <cell r="C27" t="str">
            <v>FPL Group, Inc. (NYSE-FPL)</v>
          </cell>
          <cell r="D27" t="str">
            <v>9/09</v>
          </cell>
          <cell r="E27">
            <v>4.1300000000000008</v>
          </cell>
          <cell r="F27">
            <v>1.89</v>
          </cell>
          <cell r="G27">
            <v>31.205882352941178</v>
          </cell>
          <cell r="H27">
            <v>54.26</v>
          </cell>
          <cell r="I27">
            <v>408</v>
          </cell>
          <cell r="J27">
            <v>45.762711864406768</v>
          </cell>
          <cell r="K27">
            <v>3.4832288978990045</v>
          </cell>
          <cell r="L27">
            <v>173.8774740810556</v>
          </cell>
          <cell r="M27">
            <v>6.0565504241281802</v>
          </cell>
          <cell r="N27">
            <v>13.138014527845034</v>
          </cell>
          <cell r="Q27">
            <v>15992</v>
          </cell>
          <cell r="R27">
            <v>72.279889944972481</v>
          </cell>
          <cell r="S27">
            <v>35216</v>
          </cell>
          <cell r="T27">
            <v>2.2021010505252625</v>
          </cell>
          <cell r="U27" t="str">
            <v>A</v>
          </cell>
          <cell r="V27" t="str">
            <v>Aa2</v>
          </cell>
          <cell r="W27">
            <v>41.640502354788069</v>
          </cell>
          <cell r="X27">
            <v>14.266875463611639</v>
          </cell>
          <cell r="Y27">
            <v>8.7143243608819159</v>
          </cell>
          <cell r="AA27">
            <v>11.75</v>
          </cell>
          <cell r="AB27" t="str">
            <v>08/05</v>
          </cell>
        </row>
        <row r="28">
          <cell r="B28">
            <v>10</v>
          </cell>
          <cell r="C28" t="str">
            <v>Great Plains Energy Incorporated (NYSE-GXP)</v>
          </cell>
          <cell r="D28" t="str">
            <v>9/09</v>
          </cell>
          <cell r="E28">
            <v>1.1399999999999999</v>
          </cell>
          <cell r="F28">
            <v>0.83</v>
          </cell>
          <cell r="G28">
            <v>20.740548554484803</v>
          </cell>
          <cell r="H28">
            <v>19.55</v>
          </cell>
          <cell r="I28">
            <v>134.9</v>
          </cell>
          <cell r="J28">
            <v>72.807017543859658</v>
          </cell>
          <cell r="K28">
            <v>4.2455242966751916</v>
          </cell>
          <cell r="L28">
            <v>94.259801994352912</v>
          </cell>
          <cell r="M28">
            <v>4.0018227956681791</v>
          </cell>
          <cell r="N28">
            <v>17.149122807017545</v>
          </cell>
          <cell r="Q28">
            <v>1931.3000000000002</v>
          </cell>
          <cell r="R28">
            <v>99.999999999999986</v>
          </cell>
          <cell r="S28">
            <v>6531.5</v>
          </cell>
          <cell r="T28">
            <v>3.3819189147206541</v>
          </cell>
          <cell r="U28" t="str">
            <v>BBB+</v>
          </cell>
          <cell r="V28" t="str">
            <v>A3</v>
          </cell>
          <cell r="W28">
            <v>44.330893304179739</v>
          </cell>
          <cell r="X28">
            <v>5.2161063908385676</v>
          </cell>
          <cell r="Y28">
            <v>5.2376708758596342</v>
          </cell>
          <cell r="AA28">
            <v>10.45</v>
          </cell>
          <cell r="AB28" t="str">
            <v>-</v>
          </cell>
        </row>
        <row r="29">
          <cell r="B29">
            <v>11</v>
          </cell>
          <cell r="C29" t="str">
            <v>Hawaiian Electric Industries, Inc. (NYSE-HE)</v>
          </cell>
          <cell r="D29" t="str">
            <v>9/09</v>
          </cell>
          <cell r="E29">
            <v>0.92800000000000005</v>
          </cell>
          <cell r="F29">
            <v>1.2399997711181641</v>
          </cell>
          <cell r="G29">
            <v>15.536242652039945</v>
          </cell>
          <cell r="H29">
            <v>20.48</v>
          </cell>
          <cell r="I29">
            <v>91.522000000000006</v>
          </cell>
          <cell r="J29">
            <v>133.62066499118146</v>
          </cell>
          <cell r="K29">
            <v>6.0546863824129105</v>
          </cell>
          <cell r="L29">
            <v>131.82080415891889</v>
          </cell>
          <cell r="M29">
            <v>7.9813362785972526</v>
          </cell>
          <cell r="N29">
            <v>22.068965517241377</v>
          </cell>
          <cell r="Q29">
            <v>2189.011</v>
          </cell>
          <cell r="R29">
            <v>98.919329322694111</v>
          </cell>
          <cell r="S29">
            <v>2736.7539999999999</v>
          </cell>
          <cell r="T29">
            <v>1.2502239595872291</v>
          </cell>
          <cell r="U29" t="str">
            <v>BBB</v>
          </cell>
          <cell r="V29" t="str">
            <v>Baa2</v>
          </cell>
          <cell r="W29">
            <v>44.589727580530898</v>
          </cell>
          <cell r="X29">
            <v>11.641533953592843</v>
          </cell>
          <cell r="Y29">
            <v>6.5351454058156317</v>
          </cell>
          <cell r="AA29">
            <v>10.82</v>
          </cell>
          <cell r="AB29" t="str">
            <v>-</v>
          </cell>
        </row>
        <row r="30">
          <cell r="B30">
            <v>12</v>
          </cell>
          <cell r="C30" t="str">
            <v>IDACORP, Inc. (NYSE-IDA)</v>
          </cell>
          <cell r="D30" t="str">
            <v>9/09</v>
          </cell>
          <cell r="E30">
            <v>2.2999999999999998</v>
          </cell>
          <cell r="F30">
            <v>1.1999998092651367</v>
          </cell>
          <cell r="G30">
            <v>29.284020279586773</v>
          </cell>
          <cell r="H30">
            <v>31.11</v>
          </cell>
          <cell r="I30">
            <v>47.140999999999998</v>
          </cell>
          <cell r="J30">
            <v>52.173904750658117</v>
          </cell>
          <cell r="K30">
            <v>3.8572800040666566</v>
          </cell>
          <cell r="L30">
            <v>106.23541338579825</v>
          </cell>
          <cell r="M30">
            <v>4.0977973577679476</v>
          </cell>
          <cell r="N30">
            <v>13.526086956521739</v>
          </cell>
          <cell r="Q30">
            <v>1013.7490000000001</v>
          </cell>
          <cell r="R30">
            <v>99.620616148573262</v>
          </cell>
          <cell r="S30">
            <v>2847.143</v>
          </cell>
          <cell r="T30">
            <v>2.808528541088573</v>
          </cell>
          <cell r="U30" t="str">
            <v>A-</v>
          </cell>
          <cell r="V30" t="str">
            <v>A3</v>
          </cell>
          <cell r="W30">
            <v>49.505528534179092</v>
          </cell>
          <cell r="X30">
            <v>8.2045521583561491</v>
          </cell>
          <cell r="Y30">
            <v>6.6013546651640098</v>
          </cell>
          <cell r="AA30">
            <v>10.5</v>
          </cell>
          <cell r="AB30" t="str">
            <v>05/09</v>
          </cell>
        </row>
        <row r="31">
          <cell r="B31">
            <v>13</v>
          </cell>
          <cell r="C31" t="str">
            <v>Maine &amp; Maritimes Corporation (ASE-MAM)</v>
          </cell>
          <cell r="D31" t="str">
            <v>9/09</v>
          </cell>
          <cell r="E31">
            <v>1.0099999999999998</v>
          </cell>
          <cell r="F31">
            <v>0.2</v>
          </cell>
          <cell r="G31">
            <v>27.141131385059559</v>
          </cell>
          <cell r="H31">
            <v>35.950000000000003</v>
          </cell>
          <cell r="I31">
            <v>1.681249</v>
          </cell>
          <cell r="J31">
            <v>19.801980198019809</v>
          </cell>
          <cell r="K31">
            <v>0.55632823365785811</v>
          </cell>
          <cell r="L31">
            <v>132.45579003309155</v>
          </cell>
          <cell r="M31">
            <v>0.73688895706865953</v>
          </cell>
          <cell r="N31">
            <v>35.594059405940605</v>
          </cell>
          <cell r="Q31">
            <v>36.272999999999996</v>
          </cell>
          <cell r="R31">
            <v>86.653985057756472</v>
          </cell>
          <cell r="S31">
            <v>69.197999999999993</v>
          </cell>
          <cell r="T31">
            <v>1.9076999421056984</v>
          </cell>
          <cell r="U31" t="str">
            <v>NR</v>
          </cell>
          <cell r="V31" t="str">
            <v>NR</v>
          </cell>
          <cell r="W31">
            <v>63.896434872714039</v>
          </cell>
          <cell r="X31">
            <v>3.7678725332036844</v>
          </cell>
          <cell r="Y31">
            <v>4.3086389807355951</v>
          </cell>
          <cell r="AA31">
            <v>10.199999999999999</v>
          </cell>
          <cell r="AB31" t="str">
            <v>07/06</v>
          </cell>
        </row>
        <row r="32">
          <cell r="B32">
            <v>14</v>
          </cell>
          <cell r="C32" t="str">
            <v>OGE Energy Corp. (NYSE-OGE)</v>
          </cell>
          <cell r="D32" t="str">
            <v>9/09</v>
          </cell>
          <cell r="E32">
            <v>2.54</v>
          </cell>
          <cell r="F32">
            <v>1.42</v>
          </cell>
          <cell r="G32">
            <v>21.005117707267143</v>
          </cell>
          <cell r="H32">
            <v>36.11</v>
          </cell>
          <cell r="I32">
            <v>97.7</v>
          </cell>
          <cell r="J32">
            <v>55.905511811023622</v>
          </cell>
          <cell r="K32">
            <v>3.9324286901135417</v>
          </cell>
          <cell r="L32">
            <v>171.91048630737745</v>
          </cell>
          <cell r="M32">
            <v>6.7602572848650233</v>
          </cell>
          <cell r="N32">
            <v>14.216535433070865</v>
          </cell>
          <cell r="Q32">
            <v>2782</v>
          </cell>
          <cell r="R32">
            <v>61.459381739755578</v>
          </cell>
          <cell r="S32">
            <v>5773.4</v>
          </cell>
          <cell r="T32">
            <v>2.0752695902228613</v>
          </cell>
          <cell r="U32" t="str">
            <v>BBB +</v>
          </cell>
          <cell r="V32" t="str">
            <v>Baa1</v>
          </cell>
          <cell r="W32">
            <v>47.82010951881626</v>
          </cell>
          <cell r="X32">
            <v>12.638774671052634</v>
          </cell>
          <cell r="Y32">
            <v>8.7904079796864174</v>
          </cell>
          <cell r="AA32">
            <v>10.125</v>
          </cell>
          <cell r="AB32" t="str">
            <v>-</v>
          </cell>
        </row>
        <row r="33">
          <cell r="B33">
            <v>15</v>
          </cell>
          <cell r="C33" t="str">
            <v>Otter Tail Corporation (NDQ-OTTR)</v>
          </cell>
          <cell r="D33" t="str">
            <v>9/09</v>
          </cell>
          <cell r="E33">
            <v>0.88000000000000012</v>
          </cell>
          <cell r="F33">
            <v>1.19</v>
          </cell>
          <cell r="G33">
            <v>18.726095709566252</v>
          </cell>
          <cell r="H33">
            <v>23.6</v>
          </cell>
          <cell r="I33">
            <v>35.788293000000003</v>
          </cell>
          <cell r="J33">
            <v>135.22727272727272</v>
          </cell>
          <cell r="K33">
            <v>5.0423728813559316</v>
          </cell>
          <cell r="L33">
            <v>126.02733835192304</v>
          </cell>
          <cell r="M33">
            <v>6.3547683321520498</v>
          </cell>
          <cell r="N33">
            <v>26.818181818181817</v>
          </cell>
          <cell r="Q33">
            <v>1206.9769999999999</v>
          </cell>
          <cell r="R33">
            <v>26.797362335819159</v>
          </cell>
          <cell r="S33">
            <v>1133.703</v>
          </cell>
          <cell r="T33">
            <v>0.93929130381109172</v>
          </cell>
          <cell r="U33" t="str">
            <v>BBB-</v>
          </cell>
          <cell r="V33" t="str">
            <v>Baa1</v>
          </cell>
          <cell r="W33">
            <v>61.021580519713467</v>
          </cell>
          <cell r="X33">
            <v>4.5618794551344166</v>
          </cell>
          <cell r="Y33">
            <v>5.1344849935187939</v>
          </cell>
          <cell r="AA33">
            <v>10.59</v>
          </cell>
          <cell r="AB33" t="str">
            <v>-</v>
          </cell>
        </row>
        <row r="34">
          <cell r="B34">
            <v>16</v>
          </cell>
          <cell r="C34" t="str">
            <v>Pinnacle West Capital Corp. (NYSE-PNW)</v>
          </cell>
          <cell r="D34" t="str">
            <v>9/09</v>
          </cell>
          <cell r="E34">
            <v>0.56999999999999984</v>
          </cell>
          <cell r="F34">
            <v>2.0999994277954102</v>
          </cell>
          <cell r="G34">
            <v>33.502608867189423</v>
          </cell>
          <cell r="H34">
            <v>37.200000000000003</v>
          </cell>
          <cell r="I34">
            <v>101.38500000000001</v>
          </cell>
          <cell r="J34" t="str">
            <v>NM</v>
          </cell>
          <cell r="K34">
            <v>5.6451597521381993</v>
          </cell>
          <cell r="L34">
            <v>111.03612899958844</v>
          </cell>
          <cell r="M34">
            <v>6.268166864617017</v>
          </cell>
          <cell r="N34">
            <v>65.263157894736864</v>
          </cell>
          <cell r="Q34">
            <v>3236.6950000000002</v>
          </cell>
          <cell r="R34">
            <v>96.814621087251012</v>
          </cell>
          <cell r="S34">
            <v>9007.2569999999996</v>
          </cell>
          <cell r="T34">
            <v>2.7828562777771766</v>
          </cell>
          <cell r="U34" t="str">
            <v>BBB-</v>
          </cell>
          <cell r="V34" t="str">
            <v>Baa2</v>
          </cell>
          <cell r="W34">
            <v>47.882297913635256</v>
          </cell>
          <cell r="X34">
            <v>1.6779732274678014</v>
          </cell>
          <cell r="Y34">
            <v>2.1936620402832396</v>
          </cell>
          <cell r="AA34">
            <v>10.75</v>
          </cell>
          <cell r="AB34" t="str">
            <v>06/07</v>
          </cell>
        </row>
        <row r="35">
          <cell r="B35">
            <v>17</v>
          </cell>
          <cell r="C35" t="str">
            <v>PNM Resources, Inc. (NYSE-PNM)</v>
          </cell>
          <cell r="D35" t="str">
            <v>9/09</v>
          </cell>
          <cell r="E35">
            <v>-0.17999999999999994</v>
          </cell>
          <cell r="F35">
            <v>0.5</v>
          </cell>
          <cell r="G35">
            <v>19.536310046751026</v>
          </cell>
          <cell r="H35">
            <v>12.46</v>
          </cell>
          <cell r="I35">
            <v>86.673174000000003</v>
          </cell>
          <cell r="J35" t="str">
            <v>NM</v>
          </cell>
          <cell r="K35">
            <v>4.0128410914927768</v>
          </cell>
          <cell r="L35">
            <v>63.778676578037583</v>
          </cell>
          <cell r="M35">
            <v>2.5593369413337714</v>
          </cell>
          <cell r="N35" t="str">
            <v>NM</v>
          </cell>
          <cell r="Q35">
            <v>1672.335</v>
          </cell>
          <cell r="R35">
            <v>99.984512672401166</v>
          </cell>
          <cell r="S35">
            <v>3280.2550000000001</v>
          </cell>
          <cell r="T35">
            <v>1.9614819997189559</v>
          </cell>
          <cell r="U35" t="str">
            <v>BB+</v>
          </cell>
          <cell r="V35" t="str">
            <v>Baa2</v>
          </cell>
          <cell r="W35">
            <v>49.392494780790273</v>
          </cell>
          <cell r="X35" t="str">
            <v>NM</v>
          </cell>
          <cell r="Y35">
            <v>2.8370652352593222</v>
          </cell>
          <cell r="AA35">
            <v>10.375</v>
          </cell>
          <cell r="AB35" t="str">
            <v>-</v>
          </cell>
        </row>
        <row r="36">
          <cell r="B36">
            <v>18</v>
          </cell>
          <cell r="C36" t="str">
            <v>Portland General Electric (NYSE-POR)</v>
          </cell>
          <cell r="D36" t="str">
            <v>9/09</v>
          </cell>
          <cell r="E36">
            <v>1.5299999999999998</v>
          </cell>
          <cell r="F36">
            <v>1.02</v>
          </cell>
          <cell r="G36">
            <v>20.658575169828378</v>
          </cell>
          <cell r="H36">
            <v>20.61</v>
          </cell>
          <cell r="I36">
            <v>75.222999999999999</v>
          </cell>
          <cell r="J36">
            <v>66.666666666666671</v>
          </cell>
          <cell r="K36">
            <v>4.9490538573508003</v>
          </cell>
          <cell r="L36">
            <v>99.764866795366785</v>
          </cell>
          <cell r="M36">
            <v>4.9374169884169889</v>
          </cell>
          <cell r="N36">
            <v>13.47058823529412</v>
          </cell>
          <cell r="Q36">
            <v>1768</v>
          </cell>
          <cell r="R36">
            <v>96.436651583710415</v>
          </cell>
          <cell r="S36">
            <v>3800</v>
          </cell>
          <cell r="T36">
            <v>2.1493212669683257</v>
          </cell>
          <cell r="U36" t="str">
            <v>A</v>
          </cell>
          <cell r="V36" t="str">
            <v>A3</v>
          </cell>
          <cell r="W36">
            <v>49.348999682438873</v>
          </cell>
          <cell r="X36">
            <v>7.3590096286107283</v>
          </cell>
          <cell r="Y36">
            <v>7.0463485548144345</v>
          </cell>
          <cell r="AA36">
            <v>10.8</v>
          </cell>
          <cell r="AB36" t="str">
            <v>01/07</v>
          </cell>
        </row>
        <row r="37">
          <cell r="B37">
            <v>19</v>
          </cell>
          <cell r="C37" t="str">
            <v>PPL Corporation (NYSE-PPL)</v>
          </cell>
          <cell r="D37" t="str">
            <v>9/09</v>
          </cell>
          <cell r="E37">
            <v>1.51</v>
          </cell>
          <cell r="F37">
            <v>1.38</v>
          </cell>
          <cell r="G37">
            <v>14.91309102878561</v>
          </cell>
          <cell r="H37">
            <v>32.369999999999997</v>
          </cell>
          <cell r="I37">
            <v>376.71600000000001</v>
          </cell>
          <cell r="J37">
            <v>91.390728476821181</v>
          </cell>
          <cell r="K37">
            <v>4.2632066728452278</v>
          </cell>
          <cell r="L37">
            <v>217.05761694553223</v>
          </cell>
          <cell r="M37">
            <v>9.2536148095407604</v>
          </cell>
          <cell r="N37">
            <v>21.43708609271523</v>
          </cell>
          <cell r="Q37">
            <v>8350</v>
          </cell>
          <cell r="R37">
            <v>46.790419161676645</v>
          </cell>
          <cell r="S37">
            <v>12877</v>
          </cell>
          <cell r="T37">
            <v>1.5421556886227545</v>
          </cell>
          <cell r="U37" t="str">
            <v>A-</v>
          </cell>
          <cell r="V37" t="str">
            <v>A3</v>
          </cell>
          <cell r="W37">
            <v>40.68950532338669</v>
          </cell>
          <cell r="X37">
            <v>10.515979289412606</v>
          </cell>
          <cell r="Y37">
            <v>7.3287346253512906</v>
          </cell>
          <cell r="AA37">
            <v>9.57</v>
          </cell>
          <cell r="AB37" t="str">
            <v>-</v>
          </cell>
        </row>
        <row r="38">
          <cell r="B38">
            <v>20</v>
          </cell>
          <cell r="C38" t="str">
            <v>Progress Energy Inc.  (NYSE-PGN)</v>
          </cell>
          <cell r="D38" t="str">
            <v>9/09</v>
          </cell>
          <cell r="E38">
            <v>2.89</v>
          </cell>
          <cell r="F38">
            <v>2.48</v>
          </cell>
          <cell r="G38">
            <v>33.503571428571426</v>
          </cell>
          <cell r="H38">
            <v>41.01</v>
          </cell>
          <cell r="I38">
            <v>280</v>
          </cell>
          <cell r="J38">
            <v>85.813148788927336</v>
          </cell>
          <cell r="K38">
            <v>6.0473055352353091</v>
          </cell>
          <cell r="L38">
            <v>122.40486088903101</v>
          </cell>
          <cell r="M38">
            <v>7.4021959279394522</v>
          </cell>
          <cell r="N38">
            <v>14.19031141868512</v>
          </cell>
          <cell r="Q38">
            <v>9731</v>
          </cell>
          <cell r="R38">
            <v>96.07440139759531</v>
          </cell>
          <cell r="S38">
            <v>19434</v>
          </cell>
          <cell r="T38">
            <v>1.9971225978830542</v>
          </cell>
          <cell r="U38" t="str">
            <v>A-</v>
          </cell>
          <cell r="V38" t="str">
            <v>A1</v>
          </cell>
          <cell r="W38">
            <v>45.288210871874099</v>
          </cell>
          <cell r="X38">
            <v>8.5347100175746924</v>
          </cell>
          <cell r="Y38">
            <v>7.1386401653055191</v>
          </cell>
          <cell r="AA38">
            <v>12.416666666666666</v>
          </cell>
          <cell r="AB38" t="str">
            <v>-</v>
          </cell>
        </row>
        <row r="39">
          <cell r="B39">
            <v>21</v>
          </cell>
          <cell r="C39" t="str">
            <v>Southern Company (NYSE-SO)</v>
          </cell>
          <cell r="D39" t="str">
            <v>9/09</v>
          </cell>
          <cell r="E39">
            <v>1.9770000000000001</v>
          </cell>
          <cell r="F39">
            <v>1.75</v>
          </cell>
          <cell r="G39">
            <v>17.948567693688155</v>
          </cell>
          <cell r="H39">
            <v>33.5</v>
          </cell>
          <cell r="I39">
            <v>800.178</v>
          </cell>
          <cell r="J39">
            <v>88.517956499747086</v>
          </cell>
          <cell r="K39">
            <v>5.2238805970149249</v>
          </cell>
          <cell r="L39">
            <v>186.64441960892907</v>
          </cell>
          <cell r="M39">
            <v>9.7500816213619661</v>
          </cell>
          <cell r="N39">
            <v>16.944865958523014</v>
          </cell>
          <cell r="Q39">
            <v>16034.953000000001</v>
          </cell>
          <cell r="R39">
            <v>99.322872976303699</v>
          </cell>
          <cell r="S39">
            <v>38141.779000000002</v>
          </cell>
          <cell r="T39">
            <v>2.3786648454784993</v>
          </cell>
          <cell r="U39" t="str">
            <v>A</v>
          </cell>
          <cell r="V39" t="str">
            <v>A2</v>
          </cell>
          <cell r="W39">
            <v>42.062745675748062</v>
          </cell>
          <cell r="X39">
            <v>11.294194846558419</v>
          </cell>
          <cell r="Y39">
            <v>7.3445225507081711</v>
          </cell>
          <cell r="AA39">
            <v>11.925000000000001</v>
          </cell>
          <cell r="AB39" t="str">
            <v>-</v>
          </cell>
        </row>
        <row r="40">
          <cell r="B40">
            <v>22</v>
          </cell>
          <cell r="C40" t="str">
            <v>UIL Holdings Corporation (NYSE-UIL)</v>
          </cell>
          <cell r="D40" t="str">
            <v>9/09</v>
          </cell>
          <cell r="E40">
            <v>2.0599999999999996</v>
          </cell>
          <cell r="F40">
            <v>1.7279996871948242</v>
          </cell>
          <cell r="G40">
            <v>19.23730332603067</v>
          </cell>
          <cell r="H40">
            <v>27.39</v>
          </cell>
          <cell r="I40">
            <v>30.126000000000001</v>
          </cell>
          <cell r="J40">
            <v>83.883479960913803</v>
          </cell>
          <cell r="K40">
            <v>6.3088707089989926</v>
          </cell>
          <cell r="L40">
            <v>142.37962325487496</v>
          </cell>
          <cell r="M40">
            <v>8.9825463471099258</v>
          </cell>
          <cell r="N40">
            <v>13.296116504854371</v>
          </cell>
          <cell r="Q40">
            <v>910.33500000000004</v>
          </cell>
          <cell r="R40">
            <v>99.910362668687895</v>
          </cell>
          <cell r="S40">
            <v>1113.4079999999999</v>
          </cell>
          <cell r="T40">
            <v>1.2230750218326218</v>
          </cell>
          <cell r="U40" t="str">
            <v>NR</v>
          </cell>
          <cell r="V40" t="str">
            <v>Baa2</v>
          </cell>
          <cell r="W40">
            <v>44.826882067251574</v>
          </cell>
          <cell r="X40">
            <v>10.672426184060575</v>
          </cell>
          <cell r="Y40">
            <v>7.7373138093888478</v>
          </cell>
          <cell r="AA40">
            <v>8.75</v>
          </cell>
          <cell r="AB40" t="str">
            <v>02/09</v>
          </cell>
        </row>
        <row r="41">
          <cell r="B41">
            <v>23</v>
          </cell>
          <cell r="C41" t="str">
            <v>Westar Energy, Inc. (NYSE-WR)</v>
          </cell>
          <cell r="D41" t="str">
            <v>9/09</v>
          </cell>
          <cell r="E41">
            <v>1.39</v>
          </cell>
          <cell r="F41">
            <v>1.2</v>
          </cell>
          <cell r="G41">
            <v>20.614873924763231</v>
          </cell>
          <cell r="H41">
            <v>21.76</v>
          </cell>
          <cell r="I41">
            <v>109.75303599999999</v>
          </cell>
          <cell r="J41">
            <v>86.330935251798564</v>
          </cell>
          <cell r="K41">
            <v>5.5147058823529402</v>
          </cell>
          <cell r="L41">
            <v>105.55485364313195</v>
          </cell>
          <cell r="M41">
            <v>5.8210397229668347</v>
          </cell>
          <cell r="N41">
            <v>15.654676258992808</v>
          </cell>
          <cell r="Q41">
            <v>1824.21</v>
          </cell>
          <cell r="R41">
            <v>72.5253123269799</v>
          </cell>
          <cell r="S41">
            <v>5748.3029999999999</v>
          </cell>
          <cell r="T41">
            <v>3.1511191145756245</v>
          </cell>
          <cell r="U41" t="str">
            <v>BBB</v>
          </cell>
          <cell r="V41" t="str">
            <v>Baa1</v>
          </cell>
          <cell r="W41">
            <v>46.314484344275684</v>
          </cell>
          <cell r="X41">
            <v>7.8638730056102206</v>
          </cell>
          <cell r="Y41">
            <v>6.8264433123833959</v>
          </cell>
          <cell r="AA41">
            <v>10</v>
          </cell>
          <cell r="AB41" t="str">
            <v>12/05</v>
          </cell>
        </row>
        <row r="42">
          <cell r="B42">
            <v>24</v>
          </cell>
          <cell r="C42" t="str">
            <v>AVERAGE</v>
          </cell>
          <cell r="J42">
            <v>64.868433329454817</v>
          </cell>
          <cell r="K42">
            <v>4.2021774443691813</v>
          </cell>
          <cell r="L42">
            <v>138.97552980754469</v>
          </cell>
          <cell r="M42">
            <v>6.1033341068747156</v>
          </cell>
          <cell r="N42">
            <v>18.363482865837341</v>
          </cell>
          <cell r="W42">
            <v>46.756170258745342</v>
          </cell>
          <cell r="X42">
            <v>9.8581013272945803</v>
          </cell>
          <cell r="Y42">
            <v>7.1525370247549569</v>
          </cell>
          <cell r="AA42">
            <v>10.657442028985509</v>
          </cell>
        </row>
        <row r="64">
          <cell r="C64" t="str">
            <v>COMBINATION ELECTRIC &amp; GAS COMPANIES</v>
          </cell>
        </row>
        <row r="66">
          <cell r="E66" t="str">
            <v>PER SHARE DATA ($)</v>
          </cell>
          <cell r="T66" t="str">
            <v>NET</v>
          </cell>
        </row>
        <row r="67">
          <cell r="D67" t="str">
            <v>LATEST</v>
          </cell>
          <cell r="J67" t="str">
            <v>PERCENT (2)</v>
          </cell>
          <cell r="Q67" t="str">
            <v>TOTAL</v>
          </cell>
          <cell r="T67" t="str">
            <v>PLANT</v>
          </cell>
          <cell r="W67" t="str">
            <v>COMMON</v>
          </cell>
          <cell r="X67" t="str">
            <v>% RETURN ON</v>
          </cell>
        </row>
        <row r="68">
          <cell r="D68" t="str">
            <v>12 MONTHS</v>
          </cell>
          <cell r="F68" t="str">
            <v>CURRENT</v>
          </cell>
          <cell r="G68" t="str">
            <v>BOOK</v>
          </cell>
          <cell r="H68" t="str">
            <v xml:space="preserve">STOCK </v>
          </cell>
          <cell r="I68" t="str">
            <v>COMMON</v>
          </cell>
          <cell r="M68" t="str">
            <v>DIV/</v>
          </cell>
          <cell r="N68" t="str">
            <v>PRICE</v>
          </cell>
          <cell r="Q68" t="str">
            <v>REV</v>
          </cell>
          <cell r="R68" t="str">
            <v>%</v>
          </cell>
          <cell r="S68" t="str">
            <v>NET</v>
          </cell>
          <cell r="T68" t="str">
            <v>PER $</v>
          </cell>
          <cell r="U68" t="str">
            <v>S&amp;P</v>
          </cell>
          <cell r="V68" t="str">
            <v>MOODY'S</v>
          </cell>
          <cell r="W68" t="str">
            <v>EQUITY</v>
          </cell>
          <cell r="X68" t="str">
            <v>BOOK VALUE</v>
          </cell>
          <cell r="AA68" t="str">
            <v>REGULATION</v>
          </cell>
        </row>
        <row r="69">
          <cell r="D69" t="str">
            <v>EARNINGS</v>
          </cell>
          <cell r="F69" t="str">
            <v>ANNUAL</v>
          </cell>
          <cell r="G69" t="str">
            <v>VALUE</v>
          </cell>
          <cell r="H69" t="str">
            <v>PRICE</v>
          </cell>
          <cell r="I69" t="str">
            <v>SHARES</v>
          </cell>
          <cell r="J69" t="str">
            <v>DIV</v>
          </cell>
          <cell r="K69" t="str">
            <v>DIV</v>
          </cell>
          <cell r="L69" t="str">
            <v>MKT/</v>
          </cell>
          <cell r="M69" t="str">
            <v>BOOK</v>
          </cell>
          <cell r="N69" t="str">
            <v>EARN</v>
          </cell>
          <cell r="Q69" t="str">
            <v>$ MILL</v>
          </cell>
          <cell r="R69" t="str">
            <v>ELEC</v>
          </cell>
          <cell r="S69" t="str">
            <v>PLANT</v>
          </cell>
          <cell r="T69" t="str">
            <v>REV</v>
          </cell>
          <cell r="U69" t="str">
            <v xml:space="preserve">BOND </v>
          </cell>
          <cell r="V69" t="str">
            <v xml:space="preserve">BOND </v>
          </cell>
          <cell r="W69" t="str">
            <v xml:space="preserve">RATIO </v>
          </cell>
          <cell r="X69" t="str">
            <v>COMMON</v>
          </cell>
          <cell r="Y69" t="str">
            <v>TOTAL</v>
          </cell>
          <cell r="AA69" t="str">
            <v>ALLOWED</v>
          </cell>
          <cell r="AB69" t="str">
            <v>ORDER</v>
          </cell>
        </row>
        <row r="70">
          <cell r="C70" t="str">
            <v>COMPANY</v>
          </cell>
          <cell r="D70" t="str">
            <v>AVAILABLE</v>
          </cell>
          <cell r="E70" t="str">
            <v>EARNINGS</v>
          </cell>
          <cell r="F70" t="str">
            <v>DIVIDEND</v>
          </cell>
          <cell r="G70" t="str">
            <v>(1)</v>
          </cell>
          <cell r="H70" t="str">
            <v>12/18/09</v>
          </cell>
          <cell r="I70" t="str">
            <v>O/S MILL</v>
          </cell>
          <cell r="J70" t="str">
            <v>PAYOUT</v>
          </cell>
          <cell r="K70" t="str">
            <v>YIELD</v>
          </cell>
          <cell r="L70" t="str">
            <v>BOOK</v>
          </cell>
          <cell r="M70" t="str">
            <v>(2)</v>
          </cell>
          <cell r="N70" t="str">
            <v>MULT</v>
          </cell>
          <cell r="Q70" t="str">
            <v>(1)</v>
          </cell>
          <cell r="R70" t="str">
            <v>REV</v>
          </cell>
          <cell r="S70" t="str">
            <v>$ MILL</v>
          </cell>
          <cell r="T70" t="str">
            <v>(1)</v>
          </cell>
          <cell r="U70" t="str">
            <v>RATING</v>
          </cell>
          <cell r="V70" t="str">
            <v>RATING</v>
          </cell>
          <cell r="W70" t="str">
            <v>(3)</v>
          </cell>
          <cell r="X70" t="str">
            <v>EQUITY (4)</v>
          </cell>
          <cell r="Y70" t="str">
            <v>CAPITAL</v>
          </cell>
          <cell r="AA70" t="str">
            <v>ROE</v>
          </cell>
          <cell r="AB70" t="str">
            <v>DATE</v>
          </cell>
        </row>
        <row r="71">
          <cell r="B71">
            <v>1</v>
          </cell>
          <cell r="C71" t="str">
            <v>AES Corporation (NYSE-AES)</v>
          </cell>
          <cell r="D71" t="str">
            <v>9/09</v>
          </cell>
          <cell r="E71">
            <v>0.99</v>
          </cell>
          <cell r="F71">
            <v>0</v>
          </cell>
          <cell r="G71">
            <v>6.7693953953275665</v>
          </cell>
          <cell r="H71">
            <v>13.77</v>
          </cell>
          <cell r="I71">
            <v>677.01762599999995</v>
          </cell>
          <cell r="J71">
            <v>0</v>
          </cell>
          <cell r="K71">
            <v>0</v>
          </cell>
          <cell r="L71">
            <v>203.41550752825657</v>
          </cell>
          <cell r="M71" t="str">
            <v>NM</v>
          </cell>
          <cell r="N71">
            <v>13.909090909090908</v>
          </cell>
          <cell r="Q71">
            <v>14186</v>
          </cell>
          <cell r="R71">
            <v>51.254758212322002</v>
          </cell>
          <cell r="S71">
            <v>24226</v>
          </cell>
          <cell r="T71">
            <v>1.7077400253771324</v>
          </cell>
          <cell r="U71" t="str">
            <v>BBB</v>
          </cell>
          <cell r="V71" t="str">
            <v>A3</v>
          </cell>
          <cell r="W71">
            <v>16.237378210806021</v>
          </cell>
          <cell r="X71">
            <v>14.934180662732638</v>
          </cell>
          <cell r="Y71">
            <v>8.5214313085050097</v>
          </cell>
          <cell r="AA71" t="str">
            <v>-</v>
          </cell>
          <cell r="AB71" t="str">
            <v>06/96</v>
          </cell>
        </row>
        <row r="72">
          <cell r="B72">
            <v>2</v>
          </cell>
          <cell r="C72" t="str">
            <v>ALLETE, Inc. (NYSE-ALE)</v>
          </cell>
          <cell r="D72" t="str">
            <v>9/09</v>
          </cell>
          <cell r="E72">
            <v>2.0599999999999996</v>
          </cell>
          <cell r="F72">
            <v>1.76</v>
          </cell>
          <cell r="G72">
            <v>25.94842406876791</v>
          </cell>
          <cell r="H72">
            <v>32.99</v>
          </cell>
          <cell r="I72">
            <v>34.9</v>
          </cell>
          <cell r="J72">
            <v>85.436893203883514</v>
          </cell>
          <cell r="K72">
            <v>5.3349499848438917</v>
          </cell>
          <cell r="L72">
            <v>127.13681537102472</v>
          </cell>
          <cell r="M72">
            <v>6.7826855123674905</v>
          </cell>
          <cell r="N72">
            <v>16.014563106796121</v>
          </cell>
          <cell r="Q72">
            <v>744.5</v>
          </cell>
          <cell r="R72">
            <v>90.020147750167894</v>
          </cell>
          <cell r="S72">
            <v>1530.5</v>
          </cell>
          <cell r="T72">
            <v>2.0557421087978507</v>
          </cell>
          <cell r="U72" t="str">
            <v>A-</v>
          </cell>
          <cell r="V72" t="str">
            <v>A2</v>
          </cell>
          <cell r="W72">
            <v>58.021527421834961</v>
          </cell>
          <cell r="X72">
            <v>8.7140092652319225</v>
          </cell>
          <cell r="Y72">
            <v>7.1387135301143143</v>
          </cell>
          <cell r="AA72">
            <v>10.74</v>
          </cell>
          <cell r="AB72" t="str">
            <v>04/09</v>
          </cell>
        </row>
        <row r="73">
          <cell r="B73">
            <v>3</v>
          </cell>
          <cell r="C73" t="str">
            <v>Alliant  Energy Corporation (NYSE-LNT)</v>
          </cell>
          <cell r="D73" t="str">
            <v>9/09</v>
          </cell>
          <cell r="E73">
            <v>0.99</v>
          </cell>
          <cell r="F73">
            <v>1.5</v>
          </cell>
          <cell r="G73">
            <v>25.022667923980848</v>
          </cell>
          <cell r="H73">
            <v>30.1</v>
          </cell>
          <cell r="I73">
            <v>110.288</v>
          </cell>
          <cell r="J73">
            <v>151.5151515151515</v>
          </cell>
          <cell r="K73">
            <v>4.9833887043189371</v>
          </cell>
          <cell r="L73">
            <v>120.29093017356959</v>
          </cell>
          <cell r="M73">
            <v>5.9945646265898471</v>
          </cell>
          <cell r="N73">
            <v>30.404040404040405</v>
          </cell>
          <cell r="Q73">
            <v>3459.9</v>
          </cell>
          <cell r="R73">
            <v>70.929795658834067</v>
          </cell>
          <cell r="S73">
            <v>6037.8</v>
          </cell>
          <cell r="T73">
            <v>1.7450793375531084</v>
          </cell>
          <cell r="U73" t="str">
            <v>A-</v>
          </cell>
          <cell r="V73" t="str">
            <v>A2</v>
          </cell>
          <cell r="W73">
            <v>50.795140806184428</v>
          </cell>
          <cell r="X73">
            <v>4.5506747057134671</v>
          </cell>
          <cell r="Y73">
            <v>5.6999742620127112</v>
          </cell>
          <cell r="AA73">
            <v>11.018750000000001</v>
          </cell>
          <cell r="AB73" t="str">
            <v>-</v>
          </cell>
        </row>
        <row r="74">
          <cell r="B74">
            <v>4</v>
          </cell>
          <cell r="C74" t="str">
            <v>Ameren Corporation (NYSE-AEE)</v>
          </cell>
          <cell r="D74" t="str">
            <v>9/09</v>
          </cell>
          <cell r="E74">
            <v>2.7439999999999998</v>
          </cell>
          <cell r="F74">
            <v>1.54</v>
          </cell>
          <cell r="G74">
            <v>35.930339138405138</v>
          </cell>
          <cell r="H74">
            <v>27.76</v>
          </cell>
          <cell r="I74">
            <v>218.2</v>
          </cell>
          <cell r="J74">
            <v>56.122448979591844</v>
          </cell>
          <cell r="K74">
            <v>5.5475504322766565</v>
          </cell>
          <cell r="L74">
            <v>77.260612244897956</v>
          </cell>
          <cell r="M74">
            <v>4.2860714285714279</v>
          </cell>
          <cell r="N74">
            <v>10.116618075801751</v>
          </cell>
          <cell r="Q74">
            <v>7323</v>
          </cell>
          <cell r="R74">
            <v>82.097501024170427</v>
          </cell>
          <cell r="S74">
            <v>17272</v>
          </cell>
          <cell r="T74">
            <v>2.3585962037416359</v>
          </cell>
          <cell r="U74" t="str">
            <v>BBB</v>
          </cell>
          <cell r="V74" t="str">
            <v>Baa1</v>
          </cell>
          <cell r="W74">
            <v>49.215317011927176</v>
          </cell>
          <cell r="X74">
            <v>7.9285090371564877</v>
          </cell>
          <cell r="Y74">
            <v>6.9330237657605363</v>
          </cell>
          <cell r="AA74">
            <v>10.639999999999999</v>
          </cell>
          <cell r="AB74" t="str">
            <v>-</v>
          </cell>
        </row>
        <row r="75">
          <cell r="B75">
            <v>5</v>
          </cell>
          <cell r="C75" t="str">
            <v>Avista Corporation (NYSE-AVA)</v>
          </cell>
          <cell r="D75" t="str">
            <v>9/09</v>
          </cell>
          <cell r="E75">
            <v>1.514</v>
          </cell>
          <cell r="F75">
            <v>0.84</v>
          </cell>
          <cell r="G75">
            <v>18.880158889233069</v>
          </cell>
          <cell r="H75">
            <v>21.68</v>
          </cell>
          <cell r="I75">
            <v>54.881</v>
          </cell>
          <cell r="J75">
            <v>55.482166446499335</v>
          </cell>
          <cell r="K75">
            <v>3.8745387453874534</v>
          </cell>
          <cell r="L75">
            <v>114.82954209862935</v>
          </cell>
          <cell r="M75">
            <v>4.4491150997623921</v>
          </cell>
          <cell r="N75">
            <v>14.319682959048876</v>
          </cell>
          <cell r="Q75">
            <v>1556.7340000000002</v>
          </cell>
          <cell r="R75">
            <v>53.82107669004467</v>
          </cell>
          <cell r="S75">
            <v>2562.6819999999998</v>
          </cell>
          <cell r="T75">
            <v>1.6461913210606305</v>
          </cell>
          <cell r="U75" t="str">
            <v>BBB+</v>
          </cell>
          <cell r="V75" t="str">
            <v>Baa1</v>
          </cell>
          <cell r="W75">
            <v>47.372971361663978</v>
          </cell>
          <cell r="X75">
            <v>8.1895400766522375</v>
          </cell>
          <cell r="Y75">
            <v>6.864867023117653</v>
          </cell>
          <cell r="AA75">
            <v>10.4</v>
          </cell>
          <cell r="AB75" t="str">
            <v>-</v>
          </cell>
        </row>
        <row r="76">
          <cell r="B76">
            <v>6</v>
          </cell>
          <cell r="C76" t="str">
            <v>Black Hills Corporation (NYSE-BKH)</v>
          </cell>
          <cell r="D76" t="str">
            <v>9/09</v>
          </cell>
          <cell r="E76">
            <v>-1.2689999999999997</v>
          </cell>
          <cell r="F76">
            <v>1.42</v>
          </cell>
          <cell r="G76">
            <v>27.496053619025435</v>
          </cell>
          <cell r="H76">
            <v>26.62</v>
          </cell>
          <cell r="I76">
            <v>38.643000000000001</v>
          </cell>
          <cell r="J76" t="str">
            <v>NM</v>
          </cell>
          <cell r="K76">
            <v>5.334335086401202</v>
          </cell>
          <cell r="L76">
            <v>96.813893254778705</v>
          </cell>
          <cell r="M76">
            <v>5.1643774764006665</v>
          </cell>
          <cell r="N76" t="str">
            <v>NM</v>
          </cell>
          <cell r="Q76">
            <v>1328.866</v>
          </cell>
          <cell r="R76">
            <v>43.773337567519974</v>
          </cell>
          <cell r="S76">
            <v>2095.7240000000002</v>
          </cell>
          <cell r="T76">
            <v>1.5770769964766953</v>
          </cell>
          <cell r="U76" t="str">
            <v>BBB</v>
          </cell>
          <cell r="V76" t="str">
            <v>A3</v>
          </cell>
          <cell r="W76">
            <v>58.579165922387702</v>
          </cell>
          <cell r="X76" t="str">
            <v>NM</v>
          </cell>
          <cell r="Y76">
            <v>1.6660039644895839</v>
          </cell>
          <cell r="AA76">
            <v>10.707142857142857</v>
          </cell>
          <cell r="AB76" t="str">
            <v>-</v>
          </cell>
        </row>
        <row r="77">
          <cell r="B77">
            <v>7</v>
          </cell>
          <cell r="C77" t="str">
            <v>CenterPoint Energy (NYSE-CNP)</v>
          </cell>
          <cell r="D77" t="str">
            <v>9/09</v>
          </cell>
          <cell r="E77">
            <v>1.0600000000000003</v>
          </cell>
          <cell r="F77">
            <v>0.76</v>
          </cell>
          <cell r="G77">
            <v>6.6302617134410111</v>
          </cell>
          <cell r="H77">
            <v>14.46</v>
          </cell>
          <cell r="I77">
            <v>390.33150000000001</v>
          </cell>
          <cell r="J77">
            <v>71.698113207547152</v>
          </cell>
          <cell r="K77">
            <v>5.2558782849239281</v>
          </cell>
          <cell r="L77">
            <v>218.09093856259659</v>
          </cell>
          <cell r="M77">
            <v>11.462594281298299</v>
          </cell>
          <cell r="N77">
            <v>13.641509433962261</v>
          </cell>
          <cell r="Q77">
            <v>8756</v>
          </cell>
          <cell r="R77">
            <v>18.992690726359069</v>
          </cell>
          <cell r="S77">
            <v>10548</v>
          </cell>
          <cell r="T77">
            <v>1.2046596619460941</v>
          </cell>
          <cell r="U77" t="str">
            <v>BBB+</v>
          </cell>
          <cell r="V77" t="str">
            <v>Baa1</v>
          </cell>
          <cell r="W77">
            <v>21.539741989180193</v>
          </cell>
          <cell r="X77">
            <v>14.934366257800733</v>
          </cell>
          <cell r="Y77">
            <v>8.0732588699080168</v>
          </cell>
          <cell r="AA77">
            <v>10.061666666666667</v>
          </cell>
          <cell r="AB77" t="str">
            <v>-</v>
          </cell>
        </row>
        <row r="78">
          <cell r="B78">
            <v>8</v>
          </cell>
          <cell r="C78" t="str">
            <v>CH Energy Group, Inc. (NYSE-CHG)</v>
          </cell>
          <cell r="D78" t="str">
            <v>9/09</v>
          </cell>
          <cell r="E78">
            <v>2.4279999999999999</v>
          </cell>
          <cell r="F78">
            <v>2.1599998474121094</v>
          </cell>
          <cell r="G78">
            <v>33.139586224296707</v>
          </cell>
          <cell r="H78">
            <v>41.59</v>
          </cell>
          <cell r="I78">
            <v>15.853999999999999</v>
          </cell>
          <cell r="J78">
            <v>88.96210244695672</v>
          </cell>
          <cell r="K78">
            <v>5.1935557764176705</v>
          </cell>
          <cell r="L78">
            <v>125.49945469599064</v>
          </cell>
          <cell r="M78">
            <v>6.5178841787362991</v>
          </cell>
          <cell r="N78">
            <v>17.129324546952226</v>
          </cell>
          <cell r="Q78">
            <v>1100.9670000000001</v>
          </cell>
          <cell r="R78">
            <v>49.369054658314013</v>
          </cell>
          <cell r="S78">
            <v>1004.183</v>
          </cell>
          <cell r="T78">
            <v>0.91209182473225803</v>
          </cell>
          <cell r="U78" t="str">
            <v>A</v>
          </cell>
          <cell r="V78" t="str">
            <v>A3</v>
          </cell>
          <cell r="W78">
            <v>49.902691674605521</v>
          </cell>
          <cell r="X78">
            <v>7.3308457521237447</v>
          </cell>
          <cell r="Y78">
            <v>6.3691690688544869</v>
          </cell>
          <cell r="AA78">
            <v>10</v>
          </cell>
          <cell r="AB78" t="str">
            <v>06/09</v>
          </cell>
        </row>
        <row r="79">
          <cell r="B79">
            <v>9</v>
          </cell>
          <cell r="C79" t="str">
            <v>CMS Energy Corporation (NYSE-CMS)</v>
          </cell>
          <cell r="D79" t="str">
            <v>9/09</v>
          </cell>
          <cell r="E79">
            <v>1.19</v>
          </cell>
          <cell r="F79">
            <v>0.5</v>
          </cell>
          <cell r="G79">
            <v>11.572934973637961</v>
          </cell>
          <cell r="H79">
            <v>15.37</v>
          </cell>
          <cell r="I79">
            <v>227.6</v>
          </cell>
          <cell r="J79">
            <v>42.016806722689076</v>
          </cell>
          <cell r="K79">
            <v>3.2530904359141188</v>
          </cell>
          <cell r="L79">
            <v>132.80987091875474</v>
          </cell>
          <cell r="M79">
            <v>4.3204252088078965</v>
          </cell>
          <cell r="N79">
            <v>12.915966386554622</v>
          </cell>
          <cell r="Q79">
            <v>6452</v>
          </cell>
          <cell r="R79">
            <v>53.952262864228153</v>
          </cell>
          <cell r="S79">
            <v>9566</v>
          </cell>
          <cell r="T79">
            <v>1.4826410415375078</v>
          </cell>
          <cell r="U79" t="str">
            <v>BBB</v>
          </cell>
          <cell r="V79" t="str">
            <v>A3</v>
          </cell>
          <cell r="W79">
            <v>26.883037354562155</v>
          </cell>
          <cell r="X79">
            <v>10.112581473434723</v>
          </cell>
          <cell r="Y79">
            <v>6.954887218045112</v>
          </cell>
          <cell r="AA79">
            <v>10.925000000000001</v>
          </cell>
          <cell r="AB79" t="str">
            <v>-</v>
          </cell>
        </row>
        <row r="80">
          <cell r="B80">
            <v>10</v>
          </cell>
          <cell r="C80" t="str">
            <v>Consolidated Edison, Inc. (NYSE-ED)</v>
          </cell>
          <cell r="D80" t="str">
            <v>9/09</v>
          </cell>
          <cell r="E80">
            <v>3</v>
          </cell>
          <cell r="F80">
            <v>2.36</v>
          </cell>
          <cell r="G80">
            <v>36.025362318840578</v>
          </cell>
          <cell r="H80">
            <v>45.41</v>
          </cell>
          <cell r="I80">
            <v>276</v>
          </cell>
          <cell r="J80">
            <v>78.666666666666657</v>
          </cell>
          <cell r="K80">
            <v>5.1970931512882625</v>
          </cell>
          <cell r="L80">
            <v>126.05008548727747</v>
          </cell>
          <cell r="M80">
            <v>6.5509403600522988</v>
          </cell>
          <cell r="N80">
            <v>15.136666666666665</v>
          </cell>
          <cell r="Q80">
            <v>12756</v>
          </cell>
          <cell r="R80">
            <v>64.448102853559107</v>
          </cell>
          <cell r="S80">
            <v>21949</v>
          </cell>
          <cell r="T80">
            <v>1.7206804640953277</v>
          </cell>
          <cell r="U80" t="str">
            <v>A-</v>
          </cell>
          <cell r="V80" t="str">
            <v>A3</v>
          </cell>
          <cell r="W80">
            <v>47.508242152037845</v>
          </cell>
          <cell r="X80">
            <v>8.4002847554154378</v>
          </cell>
          <cell r="Y80">
            <v>7.0809533188891081</v>
          </cell>
          <cell r="AA80">
            <v>10.029999999999998</v>
          </cell>
          <cell r="AB80" t="str">
            <v>-</v>
          </cell>
        </row>
        <row r="81">
          <cell r="B81">
            <v>11</v>
          </cell>
          <cell r="C81" t="str">
            <v>Constellation Energy Group, Inc. (NYSE-CEG)</v>
          </cell>
          <cell r="D81" t="str">
            <v>9/09</v>
          </cell>
          <cell r="E81">
            <v>-7.7399999999999993</v>
          </cell>
          <cell r="F81">
            <v>0.96</v>
          </cell>
          <cell r="G81">
            <v>20.084661354581673</v>
          </cell>
          <cell r="H81">
            <v>34.83</v>
          </cell>
          <cell r="I81">
            <v>200.8</v>
          </cell>
          <cell r="J81" t="str">
            <v>NM</v>
          </cell>
          <cell r="K81">
            <v>2.7562446167097332</v>
          </cell>
          <cell r="L81">
            <v>173.41591867096454</v>
          </cell>
          <cell r="M81">
            <v>4.7797669228861892</v>
          </cell>
          <cell r="N81" t="str">
            <v>NM</v>
          </cell>
          <cell r="Q81">
            <v>17121.599999999999</v>
          </cell>
          <cell r="R81">
            <v>17.229698159050557</v>
          </cell>
          <cell r="S81">
            <v>11453.8</v>
          </cell>
          <cell r="T81">
            <v>0.66896785347163823</v>
          </cell>
          <cell r="U81" t="str">
            <v>BBB</v>
          </cell>
          <cell r="V81" t="str">
            <v>Baa2</v>
          </cell>
          <cell r="W81">
            <v>37.330149209522752</v>
          </cell>
          <cell r="X81" t="str">
            <v>NM</v>
          </cell>
          <cell r="Y81" t="str">
            <v>NM</v>
          </cell>
          <cell r="AA81">
            <v>11</v>
          </cell>
          <cell r="AB81" t="str">
            <v>-</v>
          </cell>
        </row>
        <row r="82">
          <cell r="B82">
            <v>12</v>
          </cell>
          <cell r="C82" t="str">
            <v>Dominion Resources, Inc. (NYSE-D)</v>
          </cell>
          <cell r="D82" t="str">
            <v>9/09</v>
          </cell>
          <cell r="E82">
            <v>2.7800000000000007</v>
          </cell>
          <cell r="F82">
            <v>1.75</v>
          </cell>
          <cell r="G82">
            <v>18.973199329983249</v>
          </cell>
          <cell r="H82">
            <v>38.96</v>
          </cell>
          <cell r="I82">
            <v>597</v>
          </cell>
          <cell r="J82">
            <v>62.949640287769768</v>
          </cell>
          <cell r="K82">
            <v>4.4917864476386038</v>
          </cell>
          <cell r="L82">
            <v>205.34227950913748</v>
          </cell>
          <cell r="M82">
            <v>9.2235366822636173</v>
          </cell>
          <cell r="N82">
            <v>14.014388489208629</v>
          </cell>
          <cell r="Q82">
            <v>16094</v>
          </cell>
          <cell r="R82">
            <v>43.624953398782154</v>
          </cell>
          <cell r="S82">
            <v>24683</v>
          </cell>
          <cell r="T82">
            <v>1.5336771467627688</v>
          </cell>
          <cell r="U82" t="str">
            <v>A</v>
          </cell>
          <cell r="V82" t="str">
            <v>Baa1</v>
          </cell>
          <cell r="W82">
            <v>39.182925141829251</v>
          </cell>
          <cell r="X82">
            <v>15.088105726872246</v>
          </cell>
          <cell r="Y82">
            <v>9.016879685056356</v>
          </cell>
          <cell r="AA82">
            <v>9.9749999999999996</v>
          </cell>
          <cell r="AB82" t="str">
            <v>-</v>
          </cell>
        </row>
        <row r="83">
          <cell r="B83">
            <v>13</v>
          </cell>
          <cell r="C83" t="str">
            <v>DTE Energy Company (NYSE-DTE)</v>
          </cell>
          <cell r="D83" t="str">
            <v>9/09</v>
          </cell>
          <cell r="E83">
            <v>3.3600000000000003</v>
          </cell>
          <cell r="F83">
            <v>2.119999885559082</v>
          </cell>
          <cell r="G83">
            <v>37.793939393939397</v>
          </cell>
          <cell r="H83">
            <v>42.48</v>
          </cell>
          <cell r="I83">
            <v>165</v>
          </cell>
          <cell r="J83">
            <v>63.095234689258383</v>
          </cell>
          <cell r="K83">
            <v>4.9905835347436023</v>
          </cell>
          <cell r="L83">
            <v>112.39897370109043</v>
          </cell>
          <cell r="M83">
            <v>5.6093646747474102</v>
          </cell>
          <cell r="N83">
            <v>12.642857142857141</v>
          </cell>
          <cell r="Q83">
            <v>8074</v>
          </cell>
          <cell r="R83">
            <v>57.394104533069111</v>
          </cell>
          <cell r="S83">
            <v>12395</v>
          </cell>
          <cell r="T83">
            <v>1.5351746346296755</v>
          </cell>
          <cell r="U83" t="str">
            <v>A-</v>
          </cell>
          <cell r="V83" t="str">
            <v>A2</v>
          </cell>
          <cell r="W83">
            <v>44.457118414486345</v>
          </cell>
          <cell r="X83">
            <v>9.3034663178548076</v>
          </cell>
          <cell r="Y83">
            <v>7.8229614490097967</v>
          </cell>
          <cell r="AA83">
            <v>11</v>
          </cell>
          <cell r="AB83" t="str">
            <v>-</v>
          </cell>
        </row>
        <row r="84">
          <cell r="B84">
            <v>14</v>
          </cell>
          <cell r="C84" t="str">
            <v>Duke Energy Corporation (NYSE-DUK)</v>
          </cell>
          <cell r="D84" t="str">
            <v>9/09</v>
          </cell>
          <cell r="E84">
            <v>0.78</v>
          </cell>
          <cell r="F84">
            <v>0.96</v>
          </cell>
          <cell r="G84">
            <v>16.62153846153846</v>
          </cell>
          <cell r="H84">
            <v>17.329999999999998</v>
          </cell>
          <cell r="I84">
            <v>1300</v>
          </cell>
          <cell r="J84">
            <v>123.07692307692307</v>
          </cell>
          <cell r="K84">
            <v>5.5395268320830935</v>
          </cell>
          <cell r="L84">
            <v>104.26231025546093</v>
          </cell>
          <cell r="M84">
            <v>5.7756386523509811</v>
          </cell>
          <cell r="N84">
            <v>22.217948717948715</v>
          </cell>
          <cell r="Q84">
            <v>12754</v>
          </cell>
          <cell r="R84">
            <v>78.571428571428569</v>
          </cell>
          <cell r="S84">
            <v>36425</v>
          </cell>
          <cell r="T84">
            <v>2.8559667555276778</v>
          </cell>
          <cell r="U84" t="str">
            <v>A</v>
          </cell>
          <cell r="V84" t="str">
            <v>Baa2</v>
          </cell>
          <cell r="W84">
            <v>57.022219876497601</v>
          </cell>
          <cell r="X84">
            <v>4.6532209231915784</v>
          </cell>
          <cell r="Y84">
            <v>4.7041093678516646</v>
          </cell>
          <cell r="AA84">
            <v>10.790000000000001</v>
          </cell>
          <cell r="AB84" t="str">
            <v>-</v>
          </cell>
        </row>
        <row r="85">
          <cell r="B85">
            <v>15</v>
          </cell>
          <cell r="C85" t="str">
            <v>Empire District Electric Co. (NYSE-EDE)</v>
          </cell>
          <cell r="D85" t="str">
            <v>9/09</v>
          </cell>
          <cell r="E85">
            <v>1.198</v>
          </cell>
          <cell r="F85">
            <v>1.2799997329711914</v>
          </cell>
          <cell r="G85">
            <v>16.178547883165649</v>
          </cell>
          <cell r="H85">
            <v>18.670000000000002</v>
          </cell>
          <cell r="I85">
            <v>34.887</v>
          </cell>
          <cell r="J85">
            <v>106.84471894584236</v>
          </cell>
          <cell r="K85">
            <v>6.8559171557107197</v>
          </cell>
          <cell r="L85">
            <v>115.39972644533071</v>
          </cell>
          <cell r="M85">
            <v>7.9117096430086686</v>
          </cell>
          <cell r="N85">
            <v>15.584307178631054</v>
          </cell>
          <cell r="Q85">
            <v>507.55099999999999</v>
          </cell>
          <cell r="R85">
            <v>86.148584083175891</v>
          </cell>
          <cell r="S85">
            <v>1430.1690000000001</v>
          </cell>
          <cell r="T85">
            <v>2.8177838286201782</v>
          </cell>
          <cell r="U85" t="str">
            <v>BBB+</v>
          </cell>
          <cell r="V85" t="str">
            <v>Baa1</v>
          </cell>
          <cell r="W85">
            <v>44.369615647961737</v>
          </cell>
          <cell r="X85">
            <v>7.4450550445754198</v>
          </cell>
          <cell r="Y85">
            <v>6.5797798999331194</v>
          </cell>
          <cell r="AA85">
            <v>10.8</v>
          </cell>
          <cell r="AB85" t="str">
            <v>-</v>
          </cell>
        </row>
        <row r="86">
          <cell r="B86">
            <v>16</v>
          </cell>
          <cell r="C86" t="str">
            <v>Entergy Corporation (NYSE-ETR)</v>
          </cell>
          <cell r="D86" t="str">
            <v>9/09</v>
          </cell>
          <cell r="E86">
            <v>5.5200000000000005</v>
          </cell>
          <cell r="F86">
            <v>3</v>
          </cell>
          <cell r="G86">
            <v>43.309950541426524</v>
          </cell>
          <cell r="H86">
            <v>82.73</v>
          </cell>
          <cell r="I86">
            <v>195.87524099999999</v>
          </cell>
          <cell r="J86">
            <v>54.347826086956516</v>
          </cell>
          <cell r="K86">
            <v>3.6262540795358391</v>
          </cell>
          <cell r="L86">
            <v>191.0184587277875</v>
          </cell>
          <cell r="M86">
            <v>6.9268146522828786</v>
          </cell>
          <cell r="N86">
            <v>14.987318840579709</v>
          </cell>
          <cell r="Q86">
            <v>11247.864</v>
          </cell>
          <cell r="R86">
            <v>74.987864362513619</v>
          </cell>
          <cell r="S86">
            <v>22966.267</v>
          </cell>
          <cell r="T86">
            <v>2.0418336317010946</v>
          </cell>
          <cell r="U86" t="str">
            <v>A-</v>
          </cell>
          <cell r="V86" t="str">
            <v>Baa1</v>
          </cell>
          <cell r="W86">
            <v>42.097457359024816</v>
          </cell>
          <cell r="X86">
            <v>13.403097276047109</v>
          </cell>
          <cell r="Y86">
            <v>8.4981344479711058</v>
          </cell>
          <cell r="AA86">
            <v>10.759375</v>
          </cell>
          <cell r="AB86" t="str">
            <v>-</v>
          </cell>
        </row>
        <row r="87">
          <cell r="B87">
            <v>17</v>
          </cell>
          <cell r="C87" t="str">
            <v>Exelon Corporation (NYSE-EXC)</v>
          </cell>
          <cell r="D87" t="str">
            <v>9/09</v>
          </cell>
          <cell r="E87">
            <v>4.25</v>
          </cell>
          <cell r="F87">
            <v>2.1</v>
          </cell>
          <cell r="G87">
            <v>18.867069486404834</v>
          </cell>
          <cell r="H87">
            <v>49.55</v>
          </cell>
          <cell r="I87">
            <v>662</v>
          </cell>
          <cell r="J87">
            <v>49.411764705882355</v>
          </cell>
          <cell r="K87">
            <v>4.2381432896064588</v>
          </cell>
          <cell r="L87">
            <v>262.62690152121695</v>
          </cell>
          <cell r="M87">
            <v>11.130504403522819</v>
          </cell>
          <cell r="N87">
            <v>11.658823529411764</v>
          </cell>
          <cell r="Q87">
            <v>17695</v>
          </cell>
          <cell r="R87">
            <v>98.999717434303477</v>
          </cell>
          <cell r="S87">
            <v>26653</v>
          </cell>
          <cell r="T87">
            <v>1.5062447018931902</v>
          </cell>
          <cell r="U87" t="str">
            <v>A-</v>
          </cell>
          <cell r="V87" t="str">
            <v>A3</v>
          </cell>
          <cell r="W87">
            <v>50.749664784039659</v>
          </cell>
          <cell r="X87">
            <v>23.117498027162853</v>
          </cell>
          <cell r="Y87">
            <v>14.845326160053798</v>
          </cell>
          <cell r="AA87">
            <v>10.3</v>
          </cell>
          <cell r="AB87" t="str">
            <v>-</v>
          </cell>
        </row>
        <row r="88">
          <cell r="B88">
            <v>18</v>
          </cell>
          <cell r="C88" t="str">
            <v>Integrys Energy Group (NYSE-TEG)</v>
          </cell>
          <cell r="D88" t="str">
            <v>9/09</v>
          </cell>
          <cell r="E88">
            <v>-1</v>
          </cell>
          <cell r="F88">
            <v>2.72</v>
          </cell>
          <cell r="G88">
            <v>37.297789336801038</v>
          </cell>
          <cell r="H88">
            <v>42.07</v>
          </cell>
          <cell r="I88">
            <v>76.900000000000006</v>
          </cell>
          <cell r="J88" t="str">
            <v>NM</v>
          </cell>
          <cell r="K88">
            <v>6.4654147848823396</v>
          </cell>
          <cell r="L88">
            <v>112.79488878041978</v>
          </cell>
          <cell r="M88">
            <v>7.2926574158008517</v>
          </cell>
          <cell r="N88" t="str">
            <v>NM</v>
          </cell>
          <cell r="Q88">
            <v>9344.5</v>
          </cell>
          <cell r="R88">
            <v>13.92155813580181</v>
          </cell>
          <cell r="S88">
            <v>4915.1000000000004</v>
          </cell>
          <cell r="T88">
            <v>0.5259885494140939</v>
          </cell>
          <cell r="U88" t="str">
            <v>A-</v>
          </cell>
          <cell r="V88" t="str">
            <v>A2</v>
          </cell>
          <cell r="W88">
            <v>51.337032396635038</v>
          </cell>
          <cell r="X88" t="str">
            <v>NM</v>
          </cell>
          <cell r="Y88">
            <v>1.7672661575100599</v>
          </cell>
          <cell r="AA88">
            <v>10.694285714285714</v>
          </cell>
          <cell r="AB88" t="str">
            <v>-</v>
          </cell>
        </row>
        <row r="89">
          <cell r="B89">
            <v>19</v>
          </cell>
          <cell r="C89" t="str">
            <v>MDU Resources Group, Inc. (NYSE-MDU)</v>
          </cell>
          <cell r="D89" t="str">
            <v>9/09</v>
          </cell>
          <cell r="E89">
            <v>-1.1400000000000001</v>
          </cell>
          <cell r="F89">
            <v>0.63</v>
          </cell>
          <cell r="G89">
            <v>13.570322232708643</v>
          </cell>
          <cell r="H89">
            <v>23.39</v>
          </cell>
          <cell r="I89">
            <v>185.42500000000001</v>
          </cell>
          <cell r="J89" t="str">
            <v>NM</v>
          </cell>
          <cell r="K89">
            <v>2.6934587430525863</v>
          </cell>
          <cell r="L89">
            <v>172.36141927140773</v>
          </cell>
          <cell r="M89">
            <v>4.6424837170152573</v>
          </cell>
          <cell r="N89" t="str">
            <v>NM</v>
          </cell>
          <cell r="Q89">
            <v>4455.7370000000001</v>
          </cell>
          <cell r="R89">
            <v>4.5293965958942373</v>
          </cell>
          <cell r="S89">
            <v>3874.8310000000001</v>
          </cell>
          <cell r="T89">
            <v>0.86962740395135529</v>
          </cell>
          <cell r="U89" t="str">
            <v>BBB-</v>
          </cell>
          <cell r="V89" t="str">
            <v>A3</v>
          </cell>
          <cell r="W89">
            <v>62.424694237019033</v>
          </cell>
          <cell r="X89" t="str">
            <v>NM</v>
          </cell>
          <cell r="Y89" t="str">
            <v>NM</v>
          </cell>
          <cell r="AA89">
            <v>11.3125</v>
          </cell>
          <cell r="AB89" t="str">
            <v>-</v>
          </cell>
        </row>
        <row r="90">
          <cell r="B90">
            <v>20</v>
          </cell>
          <cell r="C90" t="str">
            <v>MGE Energy, Inc. (NDQ-MGEE)</v>
          </cell>
          <cell r="D90" t="str">
            <v>9/09</v>
          </cell>
          <cell r="E90">
            <v>2.1199999999999997</v>
          </cell>
          <cell r="F90">
            <v>1.48</v>
          </cell>
          <cell r="G90">
            <v>21.494548758328285</v>
          </cell>
          <cell r="H90">
            <v>35.770000000000003</v>
          </cell>
          <cell r="I90">
            <v>23.114000000000001</v>
          </cell>
          <cell r="J90">
            <v>69.811320754716988</v>
          </cell>
          <cell r="K90">
            <v>4.1375454291305562</v>
          </cell>
          <cell r="L90">
            <v>166.4142867206763</v>
          </cell>
          <cell r="M90">
            <v>6.8854667136315602</v>
          </cell>
          <cell r="N90">
            <v>16.872641509433965</v>
          </cell>
          <cell r="Q90">
            <v>553.45000000000005</v>
          </cell>
          <cell r="R90">
            <v>60.235612973168287</v>
          </cell>
          <cell r="S90">
            <v>927.22699999999998</v>
          </cell>
          <cell r="T90">
            <v>1.6753582076068296</v>
          </cell>
          <cell r="U90" t="str">
            <v>AA-</v>
          </cell>
          <cell r="V90" t="str">
            <v>Aa2</v>
          </cell>
          <cell r="W90">
            <v>64.583116680532441</v>
          </cell>
          <cell r="X90">
            <v>10.203574219876943</v>
          </cell>
          <cell r="Y90">
            <v>7.6663905541265525</v>
          </cell>
          <cell r="AA90">
            <v>10.8</v>
          </cell>
          <cell r="AB90" t="str">
            <v>12/07</v>
          </cell>
        </row>
        <row r="91">
          <cell r="B91">
            <v>21</v>
          </cell>
          <cell r="C91" t="str">
            <v>NiSource Inc. (NYSE-NI)</v>
          </cell>
          <cell r="D91" t="str">
            <v>9/09</v>
          </cell>
          <cell r="E91">
            <v>0.98</v>
          </cell>
          <cell r="F91">
            <v>0.92000001668930054</v>
          </cell>
          <cell r="G91">
            <v>17.210602759622368</v>
          </cell>
          <cell r="H91">
            <v>15.43</v>
          </cell>
          <cell r="I91">
            <v>275.39999999999998</v>
          </cell>
          <cell r="J91">
            <v>93.877552723398011</v>
          </cell>
          <cell r="K91">
            <v>5.962410996042129</v>
          </cell>
          <cell r="L91">
            <v>89.654036035275738</v>
          </cell>
          <cell r="M91">
            <v>5.3455421029628543</v>
          </cell>
          <cell r="N91">
            <v>15.744897959183673</v>
          </cell>
          <cell r="Q91">
            <v>6999.7</v>
          </cell>
          <cell r="R91">
            <v>17.265025643956168</v>
          </cell>
          <cell r="S91">
            <v>10582.1</v>
          </cell>
          <cell r="T91">
            <v>1.5117933625726818</v>
          </cell>
          <cell r="U91" t="str">
            <v>BBB-</v>
          </cell>
          <cell r="V91" t="str">
            <v>Baa2</v>
          </cell>
          <cell r="W91">
            <v>39.715777213577674</v>
          </cell>
          <cell r="X91">
            <v>5.6935795804730827</v>
          </cell>
          <cell r="Y91">
            <v>5.5279972574789467</v>
          </cell>
          <cell r="AA91">
            <v>11.316666666666668</v>
          </cell>
          <cell r="AB91" t="str">
            <v>-</v>
          </cell>
        </row>
        <row r="92">
          <cell r="B92">
            <v>22</v>
          </cell>
          <cell r="C92" t="str">
            <v>Northeast Utilities (NYSE-NU)</v>
          </cell>
          <cell r="D92" t="str">
            <v>9/09</v>
          </cell>
          <cell r="E92">
            <v>1.903</v>
          </cell>
          <cell r="F92">
            <v>0.95</v>
          </cell>
          <cell r="G92">
            <v>20.076751277955928</v>
          </cell>
          <cell r="H92">
            <v>25.82</v>
          </cell>
          <cell r="I92">
            <v>175.99550600000001</v>
          </cell>
          <cell r="J92">
            <v>49.921177088807141</v>
          </cell>
          <cell r="K92">
            <v>3.679318357862122</v>
          </cell>
          <cell r="L92">
            <v>128.60646447490785</v>
          </cell>
          <cell r="M92">
            <v>4.7318412568227135</v>
          </cell>
          <cell r="N92">
            <v>13.568050446663163</v>
          </cell>
          <cell r="Q92">
            <v>5571.973</v>
          </cell>
          <cell r="R92">
            <v>80.24985045692074</v>
          </cell>
          <cell r="S92">
            <v>8623.0609999999997</v>
          </cell>
          <cell r="T92">
            <v>1.5475776713203742</v>
          </cell>
          <cell r="U92" t="str">
            <v>BBB+</v>
          </cell>
          <cell r="V92" t="str">
            <v>A3</v>
          </cell>
          <cell r="W92">
            <v>42.133890504910106</v>
          </cell>
          <cell r="X92">
            <v>9.6868124846264525</v>
          </cell>
          <cell r="Y92">
            <v>7.3543796061794913</v>
          </cell>
          <cell r="AA92">
            <v>9.7233333333333345</v>
          </cell>
          <cell r="AB92" t="str">
            <v>-</v>
          </cell>
        </row>
        <row r="93">
          <cell r="B93">
            <v>23</v>
          </cell>
          <cell r="C93" t="str">
            <v>Northwestern Corporation (NYSE-NWE)</v>
          </cell>
          <cell r="D93" t="str">
            <v>9/09</v>
          </cell>
          <cell r="E93">
            <v>1.9100000000000001</v>
          </cell>
          <cell r="F93">
            <v>1.34</v>
          </cell>
          <cell r="G93">
            <v>19.616631544082932</v>
          </cell>
          <cell r="H93">
            <v>26.53</v>
          </cell>
          <cell r="I93">
            <v>39.539611999999998</v>
          </cell>
          <cell r="J93">
            <v>70.157068062827221</v>
          </cell>
          <cell r="K93">
            <v>5.0508857896720691</v>
          </cell>
          <cell r="L93">
            <v>135.24238318072699</v>
          </cell>
          <cell r="M93">
            <v>6.830938313689189</v>
          </cell>
          <cell r="N93">
            <v>13.890052356020941</v>
          </cell>
          <cell r="Q93">
            <v>1165.57</v>
          </cell>
          <cell r="R93">
            <v>66.104052094683297</v>
          </cell>
          <cell r="S93">
            <v>1899.5250000000001</v>
          </cell>
          <cell r="T93">
            <v>1.6296962001424198</v>
          </cell>
          <cell r="U93" t="str">
            <v>A-</v>
          </cell>
          <cell r="V93" t="str">
            <v>A3</v>
          </cell>
          <cell r="W93">
            <v>46.555628716529107</v>
          </cell>
          <cell r="X93">
            <v>9.0307432757050776</v>
          </cell>
          <cell r="Y93">
            <v>8.283060411582003</v>
          </cell>
          <cell r="AA93">
            <v>11.108333333333334</v>
          </cell>
          <cell r="AB93" t="str">
            <v>-</v>
          </cell>
        </row>
        <row r="94">
          <cell r="B94">
            <v>24</v>
          </cell>
          <cell r="C94" t="str">
            <v>NSTAR (NYSE-NST)</v>
          </cell>
          <cell r="D94" t="str">
            <v>9/09</v>
          </cell>
          <cell r="E94">
            <v>2.3200000000000003</v>
          </cell>
          <cell r="F94">
            <v>1.5</v>
          </cell>
          <cell r="G94">
            <v>17.486927585272152</v>
          </cell>
          <cell r="H94">
            <v>35.520000000000003</v>
          </cell>
          <cell r="I94">
            <v>106.98099999999999</v>
          </cell>
          <cell r="J94">
            <v>64.655172413793096</v>
          </cell>
          <cell r="K94">
            <v>4.2229729729729728</v>
          </cell>
          <cell r="L94">
            <v>203.12316058262672</v>
          </cell>
          <cell r="M94">
            <v>8.5778361732528179</v>
          </cell>
          <cell r="N94">
            <v>15.310344827586206</v>
          </cell>
          <cell r="Q94">
            <v>3240.6719999999996</v>
          </cell>
          <cell r="R94">
            <v>79.26065951753219</v>
          </cell>
          <cell r="S94">
            <v>4512.116</v>
          </cell>
          <cell r="T94">
            <v>1.3923396135122594</v>
          </cell>
          <cell r="U94" t="str">
            <v>AA-</v>
          </cell>
          <cell r="V94" t="str">
            <v>A1</v>
          </cell>
          <cell r="W94">
            <v>44.0765655709857</v>
          </cell>
          <cell r="X94">
            <v>13.543489866437564</v>
          </cell>
          <cell r="Y94">
            <v>4.945609757935717</v>
          </cell>
          <cell r="AA94">
            <v>12.5</v>
          </cell>
          <cell r="AB94" t="str">
            <v>-</v>
          </cell>
        </row>
        <row r="95">
          <cell r="B95">
            <v>25</v>
          </cell>
          <cell r="C95" t="str">
            <v>NV Energy (NYSE-NVE)</v>
          </cell>
          <cell r="D95" t="str">
            <v>9/09</v>
          </cell>
          <cell r="E95">
            <v>0.77</v>
          </cell>
          <cell r="F95">
            <v>0.44</v>
          </cell>
          <cell r="G95">
            <v>13.781853669472817</v>
          </cell>
          <cell r="H95">
            <v>12.37</v>
          </cell>
          <cell r="I95">
            <v>235.36891900000001</v>
          </cell>
          <cell r="J95">
            <v>57.142857142857139</v>
          </cell>
          <cell r="K95">
            <v>3.5569927243330643</v>
          </cell>
          <cell r="L95">
            <v>89.755705557953263</v>
          </cell>
          <cell r="M95">
            <v>3.1926039163702056</v>
          </cell>
          <cell r="N95">
            <v>16.064935064935064</v>
          </cell>
          <cell r="Q95">
            <v>3579.0819999999999</v>
          </cell>
          <cell r="R95">
            <v>94.255258750707569</v>
          </cell>
          <cell r="S95">
            <v>8539.5010000000002</v>
          </cell>
          <cell r="T95">
            <v>2.3859472903945762</v>
          </cell>
          <cell r="U95" t="str">
            <v>BB</v>
          </cell>
          <cell r="V95" t="str">
            <v>Ba3</v>
          </cell>
          <cell r="W95">
            <v>36.852553657864362</v>
          </cell>
          <cell r="X95">
            <v>8.1054592138930737</v>
          </cell>
          <cell r="Y95">
            <v>7.4808445022404424</v>
          </cell>
          <cell r="AA95">
            <v>10.666666666666666</v>
          </cell>
          <cell r="AB95" t="str">
            <v>-</v>
          </cell>
        </row>
        <row r="96">
          <cell r="B96">
            <v>26</v>
          </cell>
          <cell r="C96" t="str">
            <v>Pepco Holdings, Inc. (NYSE-POM)</v>
          </cell>
          <cell r="D96" t="str">
            <v>9/09</v>
          </cell>
          <cell r="E96">
            <v>1.2000000000000002</v>
          </cell>
          <cell r="F96">
            <v>1.08</v>
          </cell>
          <cell r="G96">
            <v>19.212669683257918</v>
          </cell>
          <cell r="H96">
            <v>17.010000000000002</v>
          </cell>
          <cell r="I96">
            <v>221</v>
          </cell>
          <cell r="J96">
            <v>89.999999999999986</v>
          </cell>
          <cell r="K96">
            <v>6.3492063492063489</v>
          </cell>
          <cell r="L96">
            <v>88.535327366933586</v>
          </cell>
          <cell r="M96">
            <v>5.621290626471974</v>
          </cell>
          <cell r="N96">
            <v>14.174999999999999</v>
          </cell>
          <cell r="Q96">
            <v>9605</v>
          </cell>
          <cell r="R96">
            <v>50.39146277980219</v>
          </cell>
          <cell r="S96">
            <v>8674</v>
          </cell>
          <cell r="T96">
            <v>0.90307131702238419</v>
          </cell>
          <cell r="U96" t="str">
            <v>A-</v>
          </cell>
          <cell r="V96" t="str">
            <v>A3</v>
          </cell>
          <cell r="W96">
            <v>43.638232271325791</v>
          </cell>
          <cell r="X96">
            <v>6.2414902461653394</v>
          </cell>
          <cell r="Y96">
            <v>6.5874974349800315</v>
          </cell>
          <cell r="AA96">
            <v>10.154</v>
          </cell>
          <cell r="AB96" t="str">
            <v>-</v>
          </cell>
        </row>
        <row r="97">
          <cell r="B97">
            <v>27</v>
          </cell>
          <cell r="C97" t="str">
            <v>PG&amp;E Corporation (NYSE-PCG)</v>
          </cell>
          <cell r="D97" t="str">
            <v>9/09</v>
          </cell>
          <cell r="E97">
            <v>3.5430000000000001</v>
          </cell>
          <cell r="F97">
            <v>1.68</v>
          </cell>
          <cell r="G97">
            <v>26.190721649484537</v>
          </cell>
          <cell r="H97">
            <v>44.98</v>
          </cell>
          <cell r="I97">
            <v>388</v>
          </cell>
          <cell r="J97">
            <v>47.417442845046565</v>
          </cell>
          <cell r="K97">
            <v>3.7349933303690532</v>
          </cell>
          <cell r="L97">
            <v>171.7402086203503</v>
          </cell>
          <cell r="M97">
            <v>6.4144853375319819</v>
          </cell>
          <cell r="N97">
            <v>12.695455828394016</v>
          </cell>
          <cell r="Q97">
            <v>13503</v>
          </cell>
          <cell r="R97">
            <v>76.34599718581056</v>
          </cell>
          <cell r="S97">
            <v>28184</v>
          </cell>
          <cell r="T97">
            <v>2.0872398726208989</v>
          </cell>
          <cell r="U97" t="str">
            <v>BBB+</v>
          </cell>
          <cell r="V97" t="str">
            <v>A3</v>
          </cell>
          <cell r="W97">
            <v>49.342073318766687</v>
          </cell>
          <cell r="X97">
            <v>13.57442619553391</v>
          </cell>
          <cell r="Y97">
            <v>10.171880111734655</v>
          </cell>
          <cell r="AA97">
            <v>11.35</v>
          </cell>
          <cell r="AB97" t="str">
            <v>03/07</v>
          </cell>
        </row>
        <row r="98">
          <cell r="B98">
            <v>28</v>
          </cell>
          <cell r="C98" t="str">
            <v>Public Service Enterprise Group (NYSE-PEG)</v>
          </cell>
          <cell r="D98" t="str">
            <v>9/09</v>
          </cell>
          <cell r="E98">
            <v>2.88</v>
          </cell>
          <cell r="F98">
            <v>1.33</v>
          </cell>
          <cell r="G98">
            <v>17.122004881299262</v>
          </cell>
          <cell r="H98">
            <v>33.4</v>
          </cell>
          <cell r="I98">
            <v>507.24200000000002</v>
          </cell>
          <cell r="J98">
            <v>46.180555555555557</v>
          </cell>
          <cell r="K98">
            <v>3.9820359281437132</v>
          </cell>
          <cell r="L98">
            <v>195.07061370178468</v>
          </cell>
          <cell r="M98">
            <v>7.767781922855499</v>
          </cell>
          <cell r="N98">
            <v>11.597222222222221</v>
          </cell>
          <cell r="Q98">
            <v>12785</v>
          </cell>
          <cell r="R98">
            <v>67.336722721939765</v>
          </cell>
          <cell r="S98">
            <v>15143</v>
          </cell>
          <cell r="T98">
            <v>1.1844348846304262</v>
          </cell>
          <cell r="U98" t="str">
            <v>A-</v>
          </cell>
          <cell r="V98" t="str">
            <v>A2</v>
          </cell>
          <cell r="W98">
            <v>50.40041782729805</v>
          </cell>
          <cell r="X98">
            <v>18.088486922512832</v>
          </cell>
          <cell r="Y98">
            <v>12.500768615876529</v>
          </cell>
          <cell r="AA98">
            <v>9.875</v>
          </cell>
          <cell r="AB98" t="str">
            <v>-</v>
          </cell>
        </row>
        <row r="99">
          <cell r="B99">
            <v>29</v>
          </cell>
          <cell r="C99" t="str">
            <v>SCANA Corporation (NYSE-SCG)</v>
          </cell>
          <cell r="D99" t="str">
            <v>9/09</v>
          </cell>
          <cell r="E99">
            <v>2.9699999999999998</v>
          </cell>
          <cell r="F99">
            <v>1.88</v>
          </cell>
          <cell r="G99">
            <v>27.306122448979593</v>
          </cell>
          <cell r="H99">
            <v>37.24</v>
          </cell>
          <cell r="I99">
            <v>122.5</v>
          </cell>
          <cell r="J99">
            <v>63.299663299663301</v>
          </cell>
          <cell r="K99">
            <v>5.0483351235230929</v>
          </cell>
          <cell r="L99">
            <v>136.3796711509716</v>
          </cell>
          <cell r="M99">
            <v>6.8849028400597891</v>
          </cell>
          <cell r="N99">
            <v>12.53872053872054</v>
          </cell>
          <cell r="Q99">
            <v>4443</v>
          </cell>
          <cell r="R99">
            <v>48.030609948233177</v>
          </cell>
          <cell r="S99">
            <v>8822</v>
          </cell>
          <cell r="T99">
            <v>1.9855953184785056</v>
          </cell>
          <cell r="U99" t="str">
            <v>A-</v>
          </cell>
          <cell r="V99" t="str">
            <v>A3</v>
          </cell>
          <cell r="W99">
            <v>43.702639142931801</v>
          </cell>
          <cell r="X99">
            <v>11.178766588602654</v>
          </cell>
          <cell r="Y99">
            <v>7.9263410728582864</v>
          </cell>
          <cell r="AA99">
            <v>10.666666666666666</v>
          </cell>
          <cell r="AB99" t="str">
            <v>-</v>
          </cell>
        </row>
        <row r="100">
          <cell r="B100">
            <v>30</v>
          </cell>
          <cell r="C100" t="str">
            <v>SEMPRA Energy (NYSE-SRE)</v>
          </cell>
          <cell r="D100" t="str">
            <v>9/09</v>
          </cell>
          <cell r="E100">
            <v>4.66</v>
          </cell>
          <cell r="F100">
            <v>1.56</v>
          </cell>
          <cell r="G100">
            <v>35.196670704859109</v>
          </cell>
          <cell r="H100">
            <v>55.34</v>
          </cell>
          <cell r="I100">
            <v>248.46100000000001</v>
          </cell>
          <cell r="J100">
            <v>33.476394849785407</v>
          </cell>
          <cell r="K100">
            <v>2.8189374774123599</v>
          </cell>
          <cell r="L100">
            <v>157.23078033161809</v>
          </cell>
          <cell r="M100">
            <v>4.4322373927958836</v>
          </cell>
          <cell r="N100">
            <v>11.875536480686696</v>
          </cell>
          <cell r="Q100">
            <v>7943</v>
          </cell>
          <cell r="R100">
            <v>47</v>
          </cell>
          <cell r="S100">
            <v>17772</v>
          </cell>
          <cell r="T100">
            <v>2.2374417726299889</v>
          </cell>
          <cell r="U100" t="str">
            <v>A+</v>
          </cell>
          <cell r="V100" t="str">
            <v>Aa3</v>
          </cell>
          <cell r="W100">
            <v>50.316455696202532</v>
          </cell>
          <cell r="X100">
            <v>11.548398726191191</v>
          </cell>
          <cell r="Y100">
            <v>8.0154662902384395</v>
          </cell>
          <cell r="AA100">
            <v>11.455000000000002</v>
          </cell>
          <cell r="AB100" t="str">
            <v>-</v>
          </cell>
        </row>
        <row r="101">
          <cell r="B101">
            <v>31</v>
          </cell>
          <cell r="C101" t="str">
            <v>TECO Energy, Inc. (NYSE-TE)</v>
          </cell>
          <cell r="D101" t="str">
            <v>9/09</v>
          </cell>
          <cell r="E101">
            <v>0.86</v>
          </cell>
          <cell r="F101">
            <v>0.8</v>
          </cell>
          <cell r="G101">
            <v>9.6894934333958744</v>
          </cell>
          <cell r="H101">
            <v>16.190000000000001</v>
          </cell>
          <cell r="I101">
            <v>213.2</v>
          </cell>
          <cell r="J101">
            <v>93.023255813953497</v>
          </cell>
          <cell r="K101">
            <v>4.9413218035824578</v>
          </cell>
          <cell r="L101">
            <v>167.08819827669666</v>
          </cell>
          <cell r="M101">
            <v>8.2563655726595009</v>
          </cell>
          <cell r="N101">
            <v>18.825581395348838</v>
          </cell>
          <cell r="Q101">
            <v>3315.8</v>
          </cell>
          <cell r="R101">
            <v>65.540744315097399</v>
          </cell>
          <cell r="S101">
            <v>5477.7</v>
          </cell>
          <cell r="T101">
            <v>1.6519995174618491</v>
          </cell>
          <cell r="U101" t="str">
            <v>BBB</v>
          </cell>
          <cell r="V101" t="str">
            <v>Baa1</v>
          </cell>
          <cell r="W101">
            <v>31.806494326317576</v>
          </cell>
          <cell r="X101">
            <v>10.488131466828971</v>
          </cell>
          <cell r="Y101">
            <v>7.6697469204546422</v>
          </cell>
          <cell r="AA101">
            <v>11</v>
          </cell>
          <cell r="AB101" t="str">
            <v>-</v>
          </cell>
        </row>
        <row r="102">
          <cell r="B102">
            <v>32</v>
          </cell>
          <cell r="C102" t="str">
            <v>UniSource Energy Corporation (NYSE-UNS)</v>
          </cell>
          <cell r="D102" t="str">
            <v>9/09</v>
          </cell>
          <cell r="E102">
            <v>2.8600000000000003</v>
          </cell>
          <cell r="F102">
            <v>1.1599999999999999</v>
          </cell>
          <cell r="G102">
            <v>20.77015141393899</v>
          </cell>
          <cell r="H102">
            <v>31.95</v>
          </cell>
          <cell r="I102">
            <v>35.927999999999997</v>
          </cell>
          <cell r="J102">
            <v>40.559440559440553</v>
          </cell>
          <cell r="K102">
            <v>3.6306729264475743</v>
          </cell>
          <cell r="L102">
            <v>153.82651461345696</v>
          </cell>
          <cell r="M102">
            <v>5.5849376197687031</v>
          </cell>
          <cell r="N102">
            <v>11.17132867132867</v>
          </cell>
          <cell r="Q102">
            <v>1383.0829999999999</v>
          </cell>
          <cell r="R102">
            <v>84.901123070705083</v>
          </cell>
          <cell r="S102">
            <v>2767.364</v>
          </cell>
          <cell r="T102">
            <v>2.0008661808438108</v>
          </cell>
          <cell r="U102" t="str">
            <v>BBB+</v>
          </cell>
          <cell r="V102" t="str">
            <v>NR</v>
          </cell>
          <cell r="W102">
            <v>28.662481544131989</v>
          </cell>
          <cell r="X102">
            <v>16.687484279605787</v>
          </cell>
          <cell r="Y102">
            <v>10.001160186844704</v>
          </cell>
          <cell r="AA102">
            <v>10.125</v>
          </cell>
          <cell r="AB102" t="str">
            <v>-</v>
          </cell>
        </row>
        <row r="103">
          <cell r="B103">
            <v>33</v>
          </cell>
          <cell r="C103" t="str">
            <v>Unitil Corporation (ASE-UTL)</v>
          </cell>
          <cell r="D103" t="str">
            <v>9/09</v>
          </cell>
          <cell r="E103">
            <v>1.6399999999999997</v>
          </cell>
          <cell r="F103">
            <v>1.3799991607666016</v>
          </cell>
          <cell r="G103">
            <v>17.795114702331198</v>
          </cell>
          <cell r="H103">
            <v>22.86</v>
          </cell>
          <cell r="I103">
            <v>10.766999999999999</v>
          </cell>
          <cell r="J103">
            <v>84.146290290646448</v>
          </cell>
          <cell r="K103">
            <v>6.0367417356369275</v>
          </cell>
          <cell r="L103">
            <v>128.46222338204592</v>
          </cell>
          <cell r="M103">
            <v>7.7549326534311058</v>
          </cell>
          <cell r="N103">
            <v>13.939024390243905</v>
          </cell>
          <cell r="Q103">
            <v>365.29999999999995</v>
          </cell>
          <cell r="R103">
            <v>59.84122638926911</v>
          </cell>
          <cell r="S103">
            <v>437.9</v>
          </cell>
          <cell r="T103">
            <v>1.1987407610183411</v>
          </cell>
          <cell r="U103" t="str">
            <v>NR</v>
          </cell>
          <cell r="V103" t="str">
            <v>NR</v>
          </cell>
          <cell r="W103">
            <v>43.25056433408578</v>
          </cell>
          <cell r="X103">
            <v>8.1646655231560885</v>
          </cell>
          <cell r="Y103">
            <v>7.6224545954870662</v>
          </cell>
          <cell r="AA103">
            <v>9.9316666666666666</v>
          </cell>
          <cell r="AB103" t="str">
            <v>-</v>
          </cell>
        </row>
        <row r="104">
          <cell r="B104">
            <v>34</v>
          </cell>
          <cell r="C104" t="str">
            <v>Vectren Corporation (NYSE-VVC)</v>
          </cell>
          <cell r="D104" t="str">
            <v>9/09</v>
          </cell>
          <cell r="E104">
            <v>1.41</v>
          </cell>
          <cell r="F104">
            <v>1.36</v>
          </cell>
          <cell r="G104">
            <v>16.817509247842171</v>
          </cell>
          <cell r="H104">
            <v>24.63</v>
          </cell>
          <cell r="I104">
            <v>81.099999999999994</v>
          </cell>
          <cell r="J104">
            <v>96.45390070921988</v>
          </cell>
          <cell r="K104">
            <v>5.5217214778725143</v>
          </cell>
          <cell r="L104">
            <v>146.45450546227727</v>
          </cell>
          <cell r="M104">
            <v>8.0868098834225375</v>
          </cell>
          <cell r="N104">
            <v>17.468085106382979</v>
          </cell>
          <cell r="Q104">
            <v>2227.6</v>
          </cell>
          <cell r="R104">
            <v>23.460226252469027</v>
          </cell>
          <cell r="S104">
            <v>2841.5</v>
          </cell>
          <cell r="T104">
            <v>1.2755880768540133</v>
          </cell>
          <cell r="U104" t="str">
            <v>A</v>
          </cell>
          <cell r="V104" t="str">
            <v>A3</v>
          </cell>
          <cell r="W104">
            <v>43.229793977812996</v>
          </cell>
          <cell r="X104">
            <v>8.4884532070345493</v>
          </cell>
          <cell r="Y104">
            <v>7.0279811715481175</v>
          </cell>
          <cell r="AA104">
            <v>10.425000000000001</v>
          </cell>
          <cell r="AB104" t="str">
            <v>-</v>
          </cell>
        </row>
        <row r="105">
          <cell r="B105">
            <v>35</v>
          </cell>
          <cell r="C105" t="str">
            <v>Wisconsin Energy Corporation (NYSE-WEC)</v>
          </cell>
          <cell r="D105" t="str">
            <v>9/09</v>
          </cell>
          <cell r="E105">
            <v>3.08</v>
          </cell>
          <cell r="F105">
            <v>1.35</v>
          </cell>
          <cell r="G105">
            <v>29.55</v>
          </cell>
          <cell r="H105">
            <v>47.97</v>
          </cell>
          <cell r="I105">
            <v>118</v>
          </cell>
          <cell r="J105">
            <v>43.831168831168831</v>
          </cell>
          <cell r="K105">
            <v>2.8142589118198877</v>
          </cell>
          <cell r="L105">
            <v>162.33502538071065</v>
          </cell>
          <cell r="M105">
            <v>4.5685279187817267</v>
          </cell>
          <cell r="N105">
            <v>15.574675324675324</v>
          </cell>
          <cell r="Q105">
            <v>4261.2000000000007</v>
          </cell>
          <cell r="R105">
            <v>63.317844738571296</v>
          </cell>
          <cell r="S105">
            <v>8903.7000000000007</v>
          </cell>
          <cell r="T105">
            <v>2.089481836102506</v>
          </cell>
          <cell r="U105" t="str">
            <v>A-</v>
          </cell>
          <cell r="V105" t="str">
            <v>A1</v>
          </cell>
          <cell r="W105">
            <v>46.926223992678921</v>
          </cell>
          <cell r="X105">
            <v>10.772785166316163</v>
          </cell>
          <cell r="Y105">
            <v>6.8533988533988541</v>
          </cell>
          <cell r="AA105">
            <v>10.75</v>
          </cell>
          <cell r="AB105" t="str">
            <v>-</v>
          </cell>
        </row>
        <row r="106">
          <cell r="B106">
            <v>36</v>
          </cell>
          <cell r="C106" t="str">
            <v>Xcel Energy Inc. (NYSE-XEL)</v>
          </cell>
          <cell r="D106" t="str">
            <v>9/09</v>
          </cell>
          <cell r="E106">
            <v>1.4699999999999998</v>
          </cell>
          <cell r="F106">
            <v>0.98</v>
          </cell>
          <cell r="G106">
            <v>15.720041184558852</v>
          </cell>
          <cell r="H106">
            <v>21.3</v>
          </cell>
          <cell r="I106">
            <v>457.45299999999997</v>
          </cell>
          <cell r="J106">
            <v>66.666666666666671</v>
          </cell>
          <cell r="K106">
            <v>4.60093896713615</v>
          </cell>
          <cell r="L106">
            <v>135.49582822290637</v>
          </cell>
          <cell r="M106">
            <v>6.2340803595515606</v>
          </cell>
          <cell r="N106">
            <v>14.489795918367349</v>
          </cell>
          <cell r="Q106">
            <v>9733.76</v>
          </cell>
          <cell r="R106">
            <v>79.394149845486211</v>
          </cell>
          <cell r="S106">
            <v>18514.792000000001</v>
          </cell>
          <cell r="T106">
            <v>1.9021212768755342</v>
          </cell>
          <cell r="U106" t="str">
            <v>A</v>
          </cell>
          <cell r="V106" t="str">
            <v>A2</v>
          </cell>
          <cell r="W106">
            <v>46.616985479279464</v>
          </cell>
          <cell r="X106">
            <v>9.5764100197157731</v>
          </cell>
          <cell r="Y106">
            <v>8.1652383340232113</v>
          </cell>
          <cell r="AA106">
            <v>10.721428571428572</v>
          </cell>
          <cell r="AB106" t="str">
            <v>-</v>
          </cell>
        </row>
        <row r="107">
          <cell r="B107">
            <v>37</v>
          </cell>
          <cell r="C107" t="str">
            <v>AVERAGE</v>
          </cell>
          <cell r="J107">
            <v>68.757699518411385</v>
          </cell>
          <cell r="K107">
            <v>4.4922500107471688</v>
          </cell>
          <cell r="L107">
            <v>145.75648500779195</v>
          </cell>
          <cell r="M107">
            <v>6.4569061583007112</v>
          </cell>
          <cell r="N107">
            <v>15.015451700867017</v>
          </cell>
          <cell r="W107">
            <v>44.634332922984356</v>
          </cell>
          <cell r="X107">
            <v>10.599331008895025</v>
          </cell>
          <cell r="Y107">
            <v>7.4216751521785325</v>
          </cell>
          <cell r="AA107">
            <v>10.677785204081635</v>
          </cell>
        </row>
        <row r="130">
          <cell r="C130" t="str">
            <v>NATURAL GAS DISTRIBUTION, TRANSMISSION AND INTEGRATED NATURAL GAS COMPANIES</v>
          </cell>
        </row>
        <row r="132">
          <cell r="E132" t="str">
            <v>PER SHARE DATA ($)</v>
          </cell>
          <cell r="T132" t="str">
            <v>NET</v>
          </cell>
        </row>
        <row r="133">
          <cell r="D133" t="str">
            <v>LATEST</v>
          </cell>
          <cell r="J133" t="str">
            <v>PERCENT (2)</v>
          </cell>
          <cell r="Q133" t="str">
            <v>TOTAL</v>
          </cell>
          <cell r="T133" t="str">
            <v>PLANT</v>
          </cell>
          <cell r="W133" t="str">
            <v>COMMON</v>
          </cell>
          <cell r="X133" t="str">
            <v>% RETURN ON</v>
          </cell>
        </row>
        <row r="134">
          <cell r="D134" t="str">
            <v>12 MONTHS</v>
          </cell>
          <cell r="F134" t="str">
            <v>CURRENT</v>
          </cell>
          <cell r="G134" t="str">
            <v>BOOK</v>
          </cell>
          <cell r="H134" t="str">
            <v xml:space="preserve">STOCK </v>
          </cell>
          <cell r="I134" t="str">
            <v>COMMON</v>
          </cell>
          <cell r="M134" t="str">
            <v>DIV/</v>
          </cell>
          <cell r="N134" t="str">
            <v>PRICE</v>
          </cell>
          <cell r="Q134" t="str">
            <v>REV</v>
          </cell>
          <cell r="R134" t="str">
            <v>%</v>
          </cell>
          <cell r="S134" t="str">
            <v>NET</v>
          </cell>
          <cell r="T134" t="str">
            <v>PER $</v>
          </cell>
          <cell r="U134" t="str">
            <v>S&amp;P</v>
          </cell>
          <cell r="V134" t="str">
            <v>MOODY'S</v>
          </cell>
          <cell r="W134" t="str">
            <v>EQUITY</v>
          </cell>
          <cell r="X134" t="str">
            <v>BOOK VALUE</v>
          </cell>
          <cell r="AA134" t="str">
            <v>REGULATION</v>
          </cell>
        </row>
        <row r="135">
          <cell r="D135" t="str">
            <v>EARNINGS</v>
          </cell>
          <cell r="F135" t="str">
            <v>ANNUAL</v>
          </cell>
          <cell r="G135" t="str">
            <v>VALUE</v>
          </cell>
          <cell r="H135" t="str">
            <v>PRICE</v>
          </cell>
          <cell r="I135" t="str">
            <v>SHARES</v>
          </cell>
          <cell r="J135" t="str">
            <v>DIV</v>
          </cell>
          <cell r="K135" t="str">
            <v>DIV</v>
          </cell>
          <cell r="L135" t="str">
            <v>MKT/</v>
          </cell>
          <cell r="M135" t="str">
            <v>BOOK</v>
          </cell>
          <cell r="N135" t="str">
            <v>EARN</v>
          </cell>
          <cell r="Q135" t="str">
            <v>$ MILL</v>
          </cell>
          <cell r="R135" t="str">
            <v>GAS</v>
          </cell>
          <cell r="S135" t="str">
            <v>PLANT</v>
          </cell>
          <cell r="T135" t="str">
            <v>REV</v>
          </cell>
          <cell r="U135" t="str">
            <v xml:space="preserve">BOND </v>
          </cell>
          <cell r="V135" t="str">
            <v xml:space="preserve">BOND </v>
          </cell>
          <cell r="W135" t="str">
            <v xml:space="preserve">RATIO </v>
          </cell>
          <cell r="X135" t="str">
            <v>COMMON</v>
          </cell>
          <cell r="Y135" t="str">
            <v>TOTAL</v>
          </cell>
          <cell r="AA135" t="str">
            <v>ALLOWED</v>
          </cell>
          <cell r="AB135" t="str">
            <v>ORDER</v>
          </cell>
        </row>
        <row r="136">
          <cell r="C136" t="str">
            <v>COMPANY</v>
          </cell>
          <cell r="D136" t="str">
            <v>AVAILABLE</v>
          </cell>
          <cell r="E136" t="str">
            <v>EARNINGS</v>
          </cell>
          <cell r="F136" t="str">
            <v>DIVIDEND</v>
          </cell>
          <cell r="G136" t="str">
            <v>(1)</v>
          </cell>
          <cell r="H136" t="str">
            <v>12/18/09</v>
          </cell>
          <cell r="I136" t="str">
            <v>O/S MILL</v>
          </cell>
          <cell r="J136" t="str">
            <v>PAYOUT</v>
          </cell>
          <cell r="K136" t="str">
            <v>YIELD</v>
          </cell>
          <cell r="L136" t="str">
            <v>BOOK</v>
          </cell>
          <cell r="M136" t="str">
            <v>(2)</v>
          </cell>
          <cell r="N136" t="str">
            <v>MULT</v>
          </cell>
          <cell r="Q136" t="str">
            <v>(1)</v>
          </cell>
          <cell r="R136" t="str">
            <v>REV</v>
          </cell>
          <cell r="S136" t="str">
            <v>$ MILL</v>
          </cell>
          <cell r="T136" t="str">
            <v>(1)</v>
          </cell>
          <cell r="U136" t="str">
            <v>RATING</v>
          </cell>
          <cell r="V136" t="str">
            <v>RATING</v>
          </cell>
          <cell r="W136" t="str">
            <v>(3)</v>
          </cell>
          <cell r="X136" t="str">
            <v>EQUITY (4)</v>
          </cell>
          <cell r="Y136" t="str">
            <v>CAPITAL</v>
          </cell>
          <cell r="AA136" t="str">
            <v>ROE</v>
          </cell>
          <cell r="AB136" t="str">
            <v>DATE</v>
          </cell>
        </row>
        <row r="137">
          <cell r="B137">
            <v>1</v>
          </cell>
          <cell r="C137" t="str">
            <v>AGL Resources Inc. (NYSE-AGL)</v>
          </cell>
          <cell r="D137" t="str">
            <v>9/09</v>
          </cell>
          <cell r="E137">
            <v>1.54</v>
          </cell>
          <cell r="F137">
            <v>1.72</v>
          </cell>
          <cell r="G137">
            <v>22.266839378238341</v>
          </cell>
          <cell r="H137">
            <v>36.68</v>
          </cell>
          <cell r="I137">
            <v>77.2</v>
          </cell>
          <cell r="J137">
            <v>60.841881853555002</v>
          </cell>
          <cell r="K137">
            <v>4.6892039258451472</v>
          </cell>
          <cell r="L137">
            <v>164.72926119837115</v>
          </cell>
          <cell r="M137">
            <v>7.7244909831297264</v>
          </cell>
          <cell r="N137">
            <v>23.818181818181817</v>
          </cell>
          <cell r="Q137">
            <v>2484</v>
          </cell>
          <cell r="R137">
            <v>57.608695652173914</v>
          </cell>
          <cell r="S137">
            <v>4030</v>
          </cell>
          <cell r="T137">
            <v>1.6223832528180355</v>
          </cell>
          <cell r="U137" t="str">
            <v>A-</v>
          </cell>
          <cell r="V137" t="str">
            <v>A3</v>
          </cell>
          <cell r="W137">
            <v>42.633928571428569</v>
          </cell>
          <cell r="X137">
            <v>12.605286087714202</v>
          </cell>
          <cell r="Y137">
            <v>7.8259812856969262</v>
          </cell>
          <cell r="AA137">
            <v>10.459999999999999</v>
          </cell>
          <cell r="AB137" t="str">
            <v>-</v>
          </cell>
        </row>
        <row r="138">
          <cell r="B138">
            <v>2</v>
          </cell>
          <cell r="C138" t="str">
            <v>Atmos Energy Corporation (NYSE-ATO)</v>
          </cell>
          <cell r="D138" t="str">
            <v>9/09</v>
          </cell>
          <cell r="E138">
            <v>2.08</v>
          </cell>
          <cell r="F138">
            <v>1.34</v>
          </cell>
          <cell r="G138">
            <v>23.654274971746499</v>
          </cell>
          <cell r="H138">
            <v>29.29</v>
          </cell>
          <cell r="I138">
            <v>92.024000000000001</v>
          </cell>
          <cell r="J138">
            <v>64.423076923076934</v>
          </cell>
          <cell r="K138">
            <v>4.5749402526459546</v>
          </cell>
          <cell r="L138">
            <v>123.82539745980381</v>
          </cell>
          <cell r="M138">
            <v>5.6649379513874063</v>
          </cell>
          <cell r="N138">
            <v>14.081730769230768</v>
          </cell>
          <cell r="Q138">
            <v>4969.08</v>
          </cell>
          <cell r="R138">
            <v>60.066752799310933</v>
          </cell>
          <cell r="S138">
            <v>4439.1030000000001</v>
          </cell>
          <cell r="T138">
            <v>0.89334504576299845</v>
          </cell>
          <cell r="U138" t="str">
            <v>BBB+</v>
          </cell>
          <cell r="V138" t="str">
            <v>Baa2</v>
          </cell>
          <cell r="W138">
            <v>50.083174347236671</v>
          </cell>
          <cell r="X138">
            <v>9.031287558346591</v>
          </cell>
          <cell r="Y138">
            <v>7.7522381022656042</v>
          </cell>
          <cell r="AA138">
            <v>11.666666666666666</v>
          </cell>
          <cell r="AB138" t="str">
            <v>-</v>
          </cell>
        </row>
        <row r="139">
          <cell r="B139">
            <v>3</v>
          </cell>
          <cell r="C139" t="str">
            <v>Chesapeake Utilities Corporation (NYSE-CPK)</v>
          </cell>
          <cell r="D139" t="str">
            <v>9/09</v>
          </cell>
          <cell r="E139">
            <v>2.0489999999999999</v>
          </cell>
          <cell r="F139">
            <v>1.26</v>
          </cell>
          <cell r="G139">
            <v>18.729173998232294</v>
          </cell>
          <cell r="H139">
            <v>31.86</v>
          </cell>
          <cell r="I139">
            <v>6.8880239999999997</v>
          </cell>
          <cell r="J139">
            <v>61.493411420204978</v>
          </cell>
          <cell r="K139">
            <v>3.9548022598870061</v>
          </cell>
          <cell r="L139">
            <v>170.10894342167481</v>
          </cell>
          <cell r="M139">
            <v>6.7274723387103021</v>
          </cell>
          <cell r="N139">
            <v>15.549048316251831</v>
          </cell>
          <cell r="Q139">
            <v>249.48547699999997</v>
          </cell>
          <cell r="R139">
            <v>71.441445868209797</v>
          </cell>
          <cell r="S139">
            <v>291.52699999999999</v>
          </cell>
          <cell r="T139">
            <v>1.1685129070659293</v>
          </cell>
          <cell r="U139" t="str">
            <v>NR</v>
          </cell>
          <cell r="V139" t="str">
            <v>NR</v>
          </cell>
          <cell r="W139">
            <v>58.125661763049408</v>
          </cell>
          <cell r="X139">
            <v>11.190352173792437</v>
          </cell>
          <cell r="Y139">
            <v>8.5966853415837452</v>
          </cell>
          <cell r="AA139">
            <v>10.5</v>
          </cell>
          <cell r="AB139" t="str">
            <v>-</v>
          </cell>
        </row>
        <row r="140">
          <cell r="B140">
            <v>4</v>
          </cell>
          <cell r="C140" t="str">
            <v>Delta Natural Gas Company (NDQ-DGAS)</v>
          </cell>
          <cell r="D140" t="str">
            <v>9/09</v>
          </cell>
          <cell r="E140">
            <v>1.3270000000000002</v>
          </cell>
          <cell r="F140">
            <v>1.3</v>
          </cell>
          <cell r="G140">
            <v>17.31563135729273</v>
          </cell>
          <cell r="H140">
            <v>27.98</v>
          </cell>
          <cell r="I140">
            <v>3.3200059999999998</v>
          </cell>
          <cell r="J140">
            <v>97.965335342878674</v>
          </cell>
          <cell r="K140">
            <v>4.6461758398856325</v>
          </cell>
          <cell r="L140">
            <v>161.58810165599775</v>
          </cell>
          <cell r="M140">
            <v>7.5076673392708031</v>
          </cell>
          <cell r="N140">
            <v>21.085154483798039</v>
          </cell>
          <cell r="Q140">
            <v>95.659823999999986</v>
          </cell>
          <cell r="R140">
            <v>65.95767937018158</v>
          </cell>
          <cell r="S140">
            <v>129.011</v>
          </cell>
          <cell r="T140">
            <v>1.3486435015811864</v>
          </cell>
          <cell r="U140" t="str">
            <v>NR</v>
          </cell>
          <cell r="V140" t="str">
            <v>NR</v>
          </cell>
          <cell r="W140">
            <v>45.743385717127502</v>
          </cell>
          <cell r="X140">
            <v>7.6515387104390955</v>
          </cell>
          <cell r="Y140">
            <v>6.6015584454544083</v>
          </cell>
          <cell r="AA140" t="str">
            <v>-</v>
          </cell>
          <cell r="AB140" t="str">
            <v>12/99</v>
          </cell>
        </row>
        <row r="141">
          <cell r="B141">
            <v>5</v>
          </cell>
          <cell r="C141" t="str">
            <v>El Paso Corporation (NYSE-EP)</v>
          </cell>
          <cell r="D141" t="str">
            <v>9/09</v>
          </cell>
          <cell r="E141">
            <v>-3.58</v>
          </cell>
          <cell r="F141">
            <v>0.04</v>
          </cell>
          <cell r="G141">
            <v>3.0675628410886997</v>
          </cell>
          <cell r="H141">
            <v>9.77</v>
          </cell>
          <cell r="I141">
            <v>715.87775499999998</v>
          </cell>
          <cell r="J141" t="str">
            <v>NM</v>
          </cell>
          <cell r="K141">
            <v>0.40941658137154557</v>
          </cell>
          <cell r="L141">
            <v>318.49388280282329</v>
          </cell>
          <cell r="M141">
            <v>1.303966766848816</v>
          </cell>
          <cell r="N141" t="str">
            <v>NM</v>
          </cell>
          <cell r="Q141">
            <v>4781</v>
          </cell>
          <cell r="R141">
            <v>56.850031374189506</v>
          </cell>
          <cell r="S141">
            <v>17200</v>
          </cell>
          <cell r="T141">
            <v>3.5975737293453252</v>
          </cell>
          <cell r="U141" t="str">
            <v>BB</v>
          </cell>
          <cell r="V141" t="str">
            <v>Baa3</v>
          </cell>
          <cell r="W141">
            <v>12.409584086799276</v>
          </cell>
          <cell r="X141" t="str">
            <v>NM</v>
          </cell>
          <cell r="Y141" t="str">
            <v>NM</v>
          </cell>
          <cell r="AA141" t="str">
            <v>-</v>
          </cell>
          <cell r="AB141" t="str">
            <v>11/02</v>
          </cell>
        </row>
        <row r="142">
          <cell r="B142">
            <v>6</v>
          </cell>
          <cell r="C142" t="str">
            <v>Energen Corporation (NYSE-EGN)</v>
          </cell>
          <cell r="D142" t="str">
            <v>9/09</v>
          </cell>
          <cell r="E142">
            <v>3.6500000000000004</v>
          </cell>
          <cell r="F142">
            <v>0.5</v>
          </cell>
          <cell r="G142">
            <v>27.626007000388913</v>
          </cell>
          <cell r="H142">
            <v>46.2</v>
          </cell>
          <cell r="I142">
            <v>71.995999999999995</v>
          </cell>
          <cell r="J142">
            <v>13.698630136986301</v>
          </cell>
          <cell r="K142">
            <v>1.0822510822510822</v>
          </cell>
          <cell r="L142">
            <v>167.23372291677771</v>
          </cell>
          <cell r="M142">
            <v>1.8098887761556028</v>
          </cell>
          <cell r="N142">
            <v>12.657534246575342</v>
          </cell>
          <cell r="Q142">
            <v>1453.4079999999999</v>
          </cell>
          <cell r="R142">
            <v>42.379497016667045</v>
          </cell>
          <cell r="S142">
            <v>711.18</v>
          </cell>
          <cell r="T142">
            <v>0.48931889737774942</v>
          </cell>
          <cell r="U142" t="str">
            <v>BBB</v>
          </cell>
          <cell r="V142" t="str">
            <v>A1</v>
          </cell>
          <cell r="W142">
            <v>77.99979450641932</v>
          </cell>
          <cell r="X142">
            <v>14.504644300084413</v>
          </cell>
          <cell r="Y142">
            <v>12.692847933054058</v>
          </cell>
          <cell r="AA142">
            <v>13.4</v>
          </cell>
          <cell r="AB142" t="str">
            <v>06/02</v>
          </cell>
        </row>
        <row r="143">
          <cell r="B143">
            <v>7</v>
          </cell>
          <cell r="C143" t="str">
            <v>Energy, Incorporated (NDQ-EGAS)</v>
          </cell>
          <cell r="D143" t="str">
            <v>9/09</v>
          </cell>
          <cell r="E143">
            <v>0.76</v>
          </cell>
          <cell r="F143">
            <v>0.54</v>
          </cell>
          <cell r="G143">
            <v>7.2575100213036237</v>
          </cell>
          <cell r="H143">
            <v>8.65</v>
          </cell>
          <cell r="I143">
            <v>4.3020849999999999</v>
          </cell>
          <cell r="J143">
            <v>71.05263157894737</v>
          </cell>
          <cell r="K143">
            <v>6.2427745664739884</v>
          </cell>
          <cell r="L143">
            <v>119.18688330582907</v>
          </cell>
          <cell r="M143">
            <v>7.4405684375893291</v>
          </cell>
          <cell r="N143">
            <v>11.381578947368421</v>
          </cell>
          <cell r="Q143">
            <v>76.669376</v>
          </cell>
          <cell r="R143">
            <v>80.602141590405012</v>
          </cell>
          <cell r="S143">
            <v>39.771222999999999</v>
          </cell>
          <cell r="T143">
            <v>0.5187367509029942</v>
          </cell>
          <cell r="U143" t="str">
            <v>NR</v>
          </cell>
          <cell r="V143" t="str">
            <v>NR</v>
          </cell>
          <cell r="W143">
            <v>65.089249150215565</v>
          </cell>
          <cell r="X143">
            <v>10.484685118680899</v>
          </cell>
          <cell r="Y143">
            <v>8.8201704630342874</v>
          </cell>
          <cell r="AA143">
            <v>12.63</v>
          </cell>
          <cell r="AB143" t="str">
            <v>-</v>
          </cell>
        </row>
        <row r="144">
          <cell r="B144">
            <v>8</v>
          </cell>
          <cell r="C144" t="str">
            <v>EQT Corporation (NYSE-EQT)</v>
          </cell>
          <cell r="D144" t="str">
            <v>9/09</v>
          </cell>
          <cell r="E144">
            <v>1.54</v>
          </cell>
          <cell r="F144">
            <v>0.87999999523162842</v>
          </cell>
          <cell r="G144">
            <v>16.060469183681231</v>
          </cell>
          <cell r="H144">
            <v>43.19</v>
          </cell>
          <cell r="I144">
            <v>131.505</v>
          </cell>
          <cell r="J144">
            <v>57.142856833222623</v>
          </cell>
          <cell r="K144">
            <v>2.037508671524956</v>
          </cell>
          <cell r="L144">
            <v>268.92115981197253</v>
          </cell>
          <cell r="M144">
            <v>5.4792919507344244</v>
          </cell>
          <cell r="N144">
            <v>28.045454545454543</v>
          </cell>
          <cell r="Q144">
            <v>1334.6779999999999</v>
          </cell>
          <cell r="R144">
            <v>65.034337870257843</v>
          </cell>
          <cell r="S144">
            <v>4633.848</v>
          </cell>
          <cell r="T144">
            <v>3.4718846043764864</v>
          </cell>
          <cell r="U144" t="str">
            <v>BBB</v>
          </cell>
          <cell r="V144" t="str">
            <v>Baa1</v>
          </cell>
          <cell r="W144">
            <v>51.975276680483873</v>
          </cell>
          <cell r="X144">
            <v>6.9706266447126435</v>
          </cell>
          <cell r="Y144">
            <v>6.4378249649124779</v>
          </cell>
          <cell r="AA144">
            <v>11</v>
          </cell>
          <cell r="AB144" t="str">
            <v>-</v>
          </cell>
        </row>
        <row r="145">
          <cell r="B145">
            <v>9</v>
          </cell>
          <cell r="C145" t="str">
            <v>Laclede Group, Inc. (NYSE-LG)</v>
          </cell>
          <cell r="D145" t="str">
            <v>9/09</v>
          </cell>
          <cell r="E145">
            <v>2.92</v>
          </cell>
          <cell r="F145">
            <v>1.58</v>
          </cell>
          <cell r="G145">
            <v>23.475753723211039</v>
          </cell>
          <cell r="H145">
            <v>33.78</v>
          </cell>
          <cell r="I145">
            <v>22.024000000000001</v>
          </cell>
          <cell r="J145">
            <v>54.109589041095894</v>
          </cell>
          <cell r="K145">
            <v>4.6773238602723506</v>
          </cell>
          <cell r="L145">
            <v>143.89314353132318</v>
          </cell>
          <cell r="M145">
            <v>6.7303483356865188</v>
          </cell>
          <cell r="N145">
            <v>11.568493150684931</v>
          </cell>
          <cell r="Q145">
            <v>1895.1979999999999</v>
          </cell>
          <cell r="R145">
            <v>55.613872534690309</v>
          </cell>
          <cell r="S145">
            <v>855.92899999999997</v>
          </cell>
          <cell r="T145">
            <v>0.45163038373826908</v>
          </cell>
          <cell r="U145" t="str">
            <v>A</v>
          </cell>
          <cell r="V145" t="str">
            <v>A2</v>
          </cell>
          <cell r="W145">
            <v>49.902998832125242</v>
          </cell>
          <cell r="X145">
            <v>12.804469117865411</v>
          </cell>
          <cell r="Y145">
            <v>8.8362103403061383</v>
          </cell>
          <cell r="AA145" t="str">
            <v>-</v>
          </cell>
          <cell r="AB145" t="str">
            <v>10/05</v>
          </cell>
        </row>
        <row r="146">
          <cell r="B146">
            <v>10</v>
          </cell>
          <cell r="C146" t="str">
            <v>National Fuel Gas Company (NYSE-NFG)</v>
          </cell>
          <cell r="D146" t="str">
            <v>9/09</v>
          </cell>
          <cell r="E146">
            <v>1.2499999999999998</v>
          </cell>
          <cell r="F146">
            <v>1.34</v>
          </cell>
          <cell r="G146">
            <v>19.710553384319738</v>
          </cell>
          <cell r="H146">
            <v>49.26</v>
          </cell>
          <cell r="I146">
            <v>80.628685000000004</v>
          </cell>
          <cell r="J146">
            <v>107.20000000000003</v>
          </cell>
          <cell r="K146">
            <v>2.7202598457166061</v>
          </cell>
          <cell r="L146">
            <v>249.91687975228345</v>
          </cell>
          <cell r="M146">
            <v>6.7983885275692231</v>
          </cell>
          <cell r="N146">
            <v>39.408000000000008</v>
          </cell>
          <cell r="Q146">
            <v>2057.8519999999999</v>
          </cell>
          <cell r="R146">
            <v>47.905340131360283</v>
          </cell>
          <cell r="S146">
            <v>3132.0450000000001</v>
          </cell>
          <cell r="T146">
            <v>1.5219972087399873</v>
          </cell>
          <cell r="U146" t="str">
            <v>BBB</v>
          </cell>
          <cell r="V146" t="str">
            <v>Baa1</v>
          </cell>
          <cell r="W146">
            <v>55.993793327968497</v>
          </cell>
          <cell r="X146">
            <v>6.3083748455526196</v>
          </cell>
          <cell r="Y146">
            <v>6.7724088517344407</v>
          </cell>
          <cell r="AA146">
            <v>9.5</v>
          </cell>
          <cell r="AB146" t="str">
            <v>-</v>
          </cell>
        </row>
        <row r="147">
          <cell r="B147">
            <v>11</v>
          </cell>
          <cell r="C147" t="str">
            <v>New Jersey Resources Corp. (NYSE-NJR)</v>
          </cell>
          <cell r="D147" t="str">
            <v>9/09</v>
          </cell>
          <cell r="E147">
            <v>0.6399999999999999</v>
          </cell>
          <cell r="F147">
            <v>1.36</v>
          </cell>
          <cell r="G147">
            <v>16.242223007182385</v>
          </cell>
          <cell r="H147">
            <v>37</v>
          </cell>
          <cell r="I147">
            <v>42.465000000000003</v>
          </cell>
          <cell r="J147">
            <v>212.50000000000006</v>
          </cell>
          <cell r="K147">
            <v>3.6756756756756754</v>
          </cell>
          <cell r="L147">
            <v>227.80132980342921</v>
          </cell>
          <cell r="M147">
            <v>8.3732380684503713</v>
          </cell>
          <cell r="N147">
            <v>57.812500000000007</v>
          </cell>
          <cell r="Q147">
            <v>2592.46</v>
          </cell>
          <cell r="R147">
            <v>41.736458807464736</v>
          </cell>
          <cell r="S147">
            <v>1064.4390000000001</v>
          </cell>
          <cell r="T147">
            <v>0.41059032733388368</v>
          </cell>
          <cell r="U147" t="str">
            <v>NR</v>
          </cell>
          <cell r="V147" t="str">
            <v>Aa3</v>
          </cell>
          <cell r="W147">
            <v>59.88618840559576</v>
          </cell>
          <cell r="X147">
            <v>3.8458823562629356</v>
          </cell>
          <cell r="Y147">
            <v>3.752232592388697</v>
          </cell>
          <cell r="AA147">
            <v>10.3</v>
          </cell>
          <cell r="AB147" t="str">
            <v>10/08</v>
          </cell>
        </row>
        <row r="148">
          <cell r="B148">
            <v>12</v>
          </cell>
          <cell r="C148" t="str">
            <v>NICOR Inc. (NYSE-GAS)</v>
          </cell>
          <cell r="D148" t="str">
            <v>9/09</v>
          </cell>
          <cell r="E148">
            <v>3.1850000000000001</v>
          </cell>
          <cell r="F148">
            <v>1.8599996566772461</v>
          </cell>
          <cell r="G148">
            <v>21.995604395604396</v>
          </cell>
          <cell r="H148">
            <v>42.62</v>
          </cell>
          <cell r="I148">
            <v>45.5</v>
          </cell>
          <cell r="J148">
            <v>58.398733333665497</v>
          </cell>
          <cell r="K148">
            <v>4.3641474816453449</v>
          </cell>
          <cell r="L148">
            <v>193.7659872102318</v>
          </cell>
          <cell r="M148">
            <v>8.456233451120573</v>
          </cell>
          <cell r="N148">
            <v>13.381475667189951</v>
          </cell>
          <cell r="Q148">
            <v>2924.8</v>
          </cell>
          <cell r="R148">
            <v>82.118435448577685</v>
          </cell>
          <cell r="S148">
            <v>2920.7</v>
          </cell>
          <cell r="T148">
            <v>0.99859819474835876</v>
          </cell>
          <cell r="U148" t="str">
            <v>A-</v>
          </cell>
          <cell r="V148" t="str">
            <v>Aa3</v>
          </cell>
          <cell r="W148">
            <v>66.764509673115398</v>
          </cell>
          <cell r="X148">
            <v>14.799284070570184</v>
          </cell>
          <cell r="Y148">
            <v>10.770637331524464</v>
          </cell>
          <cell r="AA148">
            <v>10.17</v>
          </cell>
          <cell r="AB148" t="str">
            <v>03/09</v>
          </cell>
        </row>
        <row r="149">
          <cell r="B149">
            <v>13</v>
          </cell>
          <cell r="C149" t="str">
            <v>Northwest Natural Gas Co. (NYSE-NWN)</v>
          </cell>
          <cell r="D149" t="str">
            <v>9/09</v>
          </cell>
          <cell r="E149">
            <v>2.891</v>
          </cell>
          <cell r="F149">
            <v>1.66</v>
          </cell>
          <cell r="G149">
            <v>24.170243258532906</v>
          </cell>
          <cell r="H149">
            <v>44.72</v>
          </cell>
          <cell r="I149">
            <v>26.515000000000001</v>
          </cell>
          <cell r="J149">
            <v>57.419578000691793</v>
          </cell>
          <cell r="K149">
            <v>3.7119856887298748</v>
          </cell>
          <cell r="L149">
            <v>185.02089334252909</v>
          </cell>
          <cell r="M149">
            <v>6.867949082034845</v>
          </cell>
          <cell r="N149">
            <v>15.468695952957454</v>
          </cell>
          <cell r="Q149">
            <v>1052.4739999999999</v>
          </cell>
          <cell r="R149">
            <v>98.15605896202662</v>
          </cell>
          <cell r="S149">
            <v>1614.7380000000001</v>
          </cell>
          <cell r="T149">
            <v>1.5342307743469199</v>
          </cell>
          <cell r="U149" t="str">
            <v>AA-</v>
          </cell>
          <cell r="V149" t="str">
            <v>A1</v>
          </cell>
          <cell r="W149">
            <v>47.480448433948453</v>
          </cell>
          <cell r="X149">
            <v>12.345601710813721</v>
          </cell>
          <cell r="Y149">
            <v>8.8491206417772297</v>
          </cell>
          <cell r="AA149">
            <v>10.199999999999999</v>
          </cell>
          <cell r="AB149" t="str">
            <v>-</v>
          </cell>
        </row>
        <row r="150">
          <cell r="B150">
            <v>14</v>
          </cell>
          <cell r="C150" t="str">
            <v>ONEOK, Inc. (NYSE-OKE)</v>
          </cell>
          <cell r="D150" t="str">
            <v>9/09</v>
          </cell>
          <cell r="E150">
            <v>2.7690000000000001</v>
          </cell>
          <cell r="F150">
            <v>1.68</v>
          </cell>
          <cell r="G150">
            <v>20.092545638945232</v>
          </cell>
          <cell r="H150">
            <v>42.98</v>
          </cell>
          <cell r="I150">
            <v>106.488</v>
          </cell>
          <cell r="J150">
            <v>60.671722643553629</v>
          </cell>
          <cell r="K150">
            <v>3.908794788273616</v>
          </cell>
          <cell r="L150">
            <v>213.91017729825225</v>
          </cell>
          <cell r="M150">
            <v>8.3613098618209349</v>
          </cell>
          <cell r="N150">
            <v>15.521849042975802</v>
          </cell>
          <cell r="Q150">
            <v>10225.434999999999</v>
          </cell>
          <cell r="R150">
            <v>9.2978147139950522</v>
          </cell>
          <cell r="S150">
            <v>7698.5959999999995</v>
          </cell>
          <cell r="T150">
            <v>0.7528868942983844</v>
          </cell>
          <cell r="U150" t="str">
            <v>BBB</v>
          </cell>
          <cell r="V150" t="str">
            <v>Baa2</v>
          </cell>
          <cell r="W150">
            <v>24.225175709415865</v>
          </cell>
          <cell r="X150">
            <v>13.962593177578778</v>
          </cell>
          <cell r="Y150">
            <v>6.8393324905339421</v>
          </cell>
          <cell r="AA150">
            <v>10.5</v>
          </cell>
          <cell r="AB150" t="str">
            <v>-</v>
          </cell>
        </row>
        <row r="151">
          <cell r="B151">
            <v>15</v>
          </cell>
          <cell r="C151" t="str">
            <v>Piedmont Natural Gas Co., Inc. (NYSE-PNY)</v>
          </cell>
          <cell r="D151" t="str">
            <v>7/09</v>
          </cell>
          <cell r="E151">
            <v>1.1700000000000002</v>
          </cell>
          <cell r="F151">
            <v>1.08</v>
          </cell>
          <cell r="G151">
            <v>12.988038310291437</v>
          </cell>
          <cell r="H151">
            <v>26</v>
          </cell>
          <cell r="I151">
            <v>72.983000000000004</v>
          </cell>
          <cell r="J151">
            <v>92.307692307692307</v>
          </cell>
          <cell r="K151">
            <v>4.1538461538461542</v>
          </cell>
          <cell r="L151">
            <v>200.18419547929861</v>
          </cell>
          <cell r="M151">
            <v>8.3153435045247104</v>
          </cell>
          <cell r="N151">
            <v>22.222222222222218</v>
          </cell>
          <cell r="Q151">
            <v>1727.0280000000002</v>
          </cell>
          <cell r="R151">
            <v>75</v>
          </cell>
          <cell r="S151">
            <v>2268.0500000000002</v>
          </cell>
          <cell r="T151">
            <v>1.3132676482373187</v>
          </cell>
          <cell r="U151" t="str">
            <v>A</v>
          </cell>
          <cell r="V151" t="str">
            <v>A3</v>
          </cell>
          <cell r="W151">
            <v>53.532205242949061</v>
          </cell>
          <cell r="X151">
            <v>9.2157444771585286</v>
          </cell>
          <cell r="Y151">
            <v>7.6941709979132451</v>
          </cell>
          <cell r="AA151">
            <v>10.6</v>
          </cell>
          <cell r="AB151" t="str">
            <v>-</v>
          </cell>
        </row>
        <row r="152">
          <cell r="B152">
            <v>16</v>
          </cell>
          <cell r="C152" t="str">
            <v>Questar Corporation (NYSE-STR)</v>
          </cell>
          <cell r="D152" t="str">
            <v>9/09</v>
          </cell>
          <cell r="E152">
            <v>2.1270000000000002</v>
          </cell>
          <cell r="F152">
            <v>0.52</v>
          </cell>
          <cell r="G152">
            <v>18.954622802041971</v>
          </cell>
          <cell r="H152">
            <v>41.26</v>
          </cell>
          <cell r="I152">
            <v>176.3</v>
          </cell>
          <cell r="J152">
            <v>24.447578749412315</v>
          </cell>
          <cell r="K152">
            <v>1.2603005332040718</v>
          </cell>
          <cell r="L152">
            <v>217.67776880031121</v>
          </cell>
          <cell r="M152">
            <v>2.7433940808570494</v>
          </cell>
          <cell r="N152">
            <v>19.39821344616831</v>
          </cell>
          <cell r="Q152">
            <v>2934.7999999999997</v>
          </cell>
          <cell r="R152">
            <v>32.567807005588122</v>
          </cell>
          <cell r="S152">
            <v>7470.4</v>
          </cell>
          <cell r="T152">
            <v>2.5454545454545454</v>
          </cell>
          <cell r="U152" t="str">
            <v>BBB+</v>
          </cell>
          <cell r="V152" t="str">
            <v>A3</v>
          </cell>
          <cell r="W152">
            <v>60.279235889387948</v>
          </cell>
          <cell r="X152">
            <v>11.419085620297889</v>
          </cell>
          <cell r="Y152">
            <v>9.1146621194202257</v>
          </cell>
          <cell r="AA152">
            <v>10</v>
          </cell>
          <cell r="AB152" t="str">
            <v>08/08</v>
          </cell>
        </row>
        <row r="153">
          <cell r="B153">
            <v>17</v>
          </cell>
          <cell r="C153" t="str">
            <v>RGC Resources, Inc. (NDQ-RGCO)</v>
          </cell>
          <cell r="D153" t="str">
            <v>9/09</v>
          </cell>
          <cell r="E153">
            <v>2.1800000000000002</v>
          </cell>
          <cell r="F153">
            <v>1.28</v>
          </cell>
          <cell r="G153">
            <v>20.080263464572575</v>
          </cell>
          <cell r="H153">
            <v>29</v>
          </cell>
          <cell r="I153">
            <v>2.2310400000000001</v>
          </cell>
          <cell r="J153">
            <v>58.715596330275218</v>
          </cell>
          <cell r="K153">
            <v>4.4137931034482758</v>
          </cell>
          <cell r="L153">
            <v>144.4204158534296</v>
          </cell>
          <cell r="M153">
            <v>6.374418354909996</v>
          </cell>
          <cell r="N153">
            <v>13.302752293577981</v>
          </cell>
          <cell r="Q153">
            <v>82.184472999999997</v>
          </cell>
          <cell r="R153">
            <v>98.298650646576519</v>
          </cell>
          <cell r="S153">
            <v>78.509169999999997</v>
          </cell>
          <cell r="T153">
            <v>0.95527983734835165</v>
          </cell>
          <cell r="U153" t="str">
            <v>NR</v>
          </cell>
          <cell r="V153" t="str">
            <v>NR</v>
          </cell>
          <cell r="W153">
            <v>61.538393385339937</v>
          </cell>
          <cell r="X153">
            <v>11.000562351478452</v>
          </cell>
          <cell r="Y153">
            <v>9.7290331397787693</v>
          </cell>
          <cell r="AA153">
            <v>9.85</v>
          </cell>
          <cell r="AB153" t="str">
            <v>-</v>
          </cell>
        </row>
        <row r="154">
          <cell r="B154">
            <v>18</v>
          </cell>
          <cell r="C154" t="str">
            <v>South Jersey Industries, Inc. (NYSE-SJI)</v>
          </cell>
          <cell r="D154" t="str">
            <v>9/09</v>
          </cell>
          <cell r="E154">
            <v>0.90500000000000003</v>
          </cell>
          <cell r="F154">
            <v>1.32</v>
          </cell>
          <cell r="G154">
            <v>17.703047388911266</v>
          </cell>
          <cell r="H154">
            <v>37.56</v>
          </cell>
          <cell r="I154">
            <v>29.795999999999999</v>
          </cell>
          <cell r="J154">
            <v>145.85635359116023</v>
          </cell>
          <cell r="K154">
            <v>3.5143769968051117</v>
          </cell>
          <cell r="L154">
            <v>212.16686130279817</v>
          </cell>
          <cell r="M154">
            <v>7.4563433684689455</v>
          </cell>
          <cell r="N154">
            <v>41.502762430939228</v>
          </cell>
          <cell r="Q154">
            <v>891.423</v>
          </cell>
          <cell r="R154">
            <v>59.169552502010838</v>
          </cell>
          <cell r="S154">
            <v>1023.693</v>
          </cell>
          <cell r="T154">
            <v>1.148380735071902</v>
          </cell>
          <cell r="U154" t="str">
            <v>A</v>
          </cell>
          <cell r="V154" t="str">
            <v>A2</v>
          </cell>
          <cell r="W154">
            <v>50.615857613873203</v>
          </cell>
          <cell r="X154">
            <v>10.875295941429496</v>
          </cell>
          <cell r="Y154">
            <v>7.6595945617774817</v>
          </cell>
          <cell r="AA154">
            <v>10</v>
          </cell>
          <cell r="AB154" t="str">
            <v>07/04</v>
          </cell>
        </row>
        <row r="155">
          <cell r="B155">
            <v>19</v>
          </cell>
          <cell r="C155" t="str">
            <v>Southern Union Company (NYSE-SUG)</v>
          </cell>
          <cell r="D155" t="str">
            <v>9/09</v>
          </cell>
          <cell r="E155">
            <v>1.7399999999999998</v>
          </cell>
          <cell r="F155">
            <v>0.6</v>
          </cell>
          <cell r="G155">
            <v>19.442746130627448</v>
          </cell>
          <cell r="H155">
            <v>22.07</v>
          </cell>
          <cell r="I155">
            <v>124.568</v>
          </cell>
          <cell r="J155">
            <v>34.482758620689658</v>
          </cell>
          <cell r="K155">
            <v>2.7186225645672857</v>
          </cell>
          <cell r="L155">
            <v>113.51277155871482</v>
          </cell>
          <cell r="M155">
            <v>3.0859838212609376</v>
          </cell>
          <cell r="N155">
            <v>12.683908045977013</v>
          </cell>
          <cell r="Q155">
            <v>2302.4569999999999</v>
          </cell>
          <cell r="R155">
            <v>32.928866858317008</v>
          </cell>
          <cell r="S155">
            <v>5581.8450000000003</v>
          </cell>
          <cell r="T155">
            <v>2.4242993463070106</v>
          </cell>
          <cell r="U155" t="str">
            <v>BBB-</v>
          </cell>
          <cell r="V155" t="str">
            <v>Baa3</v>
          </cell>
          <cell r="W155">
            <v>39.72149047925037</v>
          </cell>
          <cell r="X155">
            <v>9.3093920437501332</v>
          </cell>
          <cell r="Y155">
            <v>6.9126077544614626</v>
          </cell>
          <cell r="AA155">
            <v>10.275</v>
          </cell>
          <cell r="AB155" t="str">
            <v>-</v>
          </cell>
        </row>
        <row r="156">
          <cell r="B156">
            <v>20</v>
          </cell>
          <cell r="C156" t="str">
            <v>Southwest Gas Corporation (NYSE-SWX)</v>
          </cell>
          <cell r="D156" t="str">
            <v>9/09</v>
          </cell>
          <cell r="E156">
            <v>1.625</v>
          </cell>
          <cell r="F156">
            <v>0.95</v>
          </cell>
          <cell r="G156">
            <v>23.743016386133096</v>
          </cell>
          <cell r="H156">
            <v>28.84</v>
          </cell>
          <cell r="I156">
            <v>44.854999999999997</v>
          </cell>
          <cell r="J156">
            <v>58.461538461538453</v>
          </cell>
          <cell r="K156">
            <v>3.2940360610263522</v>
          </cell>
          <cell r="L156">
            <v>121.46729602917578</v>
          </cell>
          <cell r="M156">
            <v>4.0011765335546805</v>
          </cell>
          <cell r="N156">
            <v>17.747692307692308</v>
          </cell>
          <cell r="Q156">
            <v>1904.4290000000001</v>
          </cell>
          <cell r="R156">
            <v>84.829206024482914</v>
          </cell>
          <cell r="S156">
            <v>3039.5250000000001</v>
          </cell>
          <cell r="T156">
            <v>1.5960295710682835</v>
          </cell>
          <cell r="U156" t="str">
            <v>BBB</v>
          </cell>
          <cell r="V156" t="str">
            <v>Baa3</v>
          </cell>
          <cell r="W156">
            <v>48.566060536966312</v>
          </cell>
          <cell r="X156">
            <v>6.9676253309337826</v>
          </cell>
          <cell r="Y156">
            <v>7.183181583183389</v>
          </cell>
          <cell r="AA156">
            <v>10.199999999999999</v>
          </cell>
          <cell r="AB156" t="str">
            <v>-</v>
          </cell>
        </row>
        <row r="157">
          <cell r="B157">
            <v>21</v>
          </cell>
          <cell r="C157" t="str">
            <v>Southwestern Energy Company (NYSE-SWN)</v>
          </cell>
          <cell r="D157" t="str">
            <v>9/09</v>
          </cell>
          <cell r="E157">
            <v>-0.27599999999999997</v>
          </cell>
          <cell r="F157">
            <v>0</v>
          </cell>
          <cell r="G157">
            <v>6.3601016252593361</v>
          </cell>
          <cell r="H157">
            <v>45.4</v>
          </cell>
          <cell r="I157">
            <v>349.00024100000002</v>
          </cell>
          <cell r="J157">
            <v>0</v>
          </cell>
          <cell r="K157">
            <v>0</v>
          </cell>
          <cell r="L157" t="str">
            <v>NM</v>
          </cell>
          <cell r="M157" t="str">
            <v>NM</v>
          </cell>
          <cell r="N157" t="str">
            <v>NM</v>
          </cell>
          <cell r="Q157">
            <v>2021.3630000000001</v>
          </cell>
          <cell r="R157">
            <v>71.955062005191536</v>
          </cell>
          <cell r="S157">
            <v>3827.2420000000002</v>
          </cell>
          <cell r="T157">
            <v>1.8933966833270421</v>
          </cell>
          <cell r="U157" t="str">
            <v>BB+</v>
          </cell>
          <cell r="V157" t="str">
            <v>Ba2</v>
          </cell>
          <cell r="W157">
            <v>69.602751903771178</v>
          </cell>
          <cell r="X157" t="str">
            <v>NM</v>
          </cell>
          <cell r="Y157" t="str">
            <v>NM</v>
          </cell>
          <cell r="AA157">
            <v>10.54</v>
          </cell>
          <cell r="AB157" t="str">
            <v>07/07</v>
          </cell>
        </row>
        <row r="158">
          <cell r="B158">
            <v>22</v>
          </cell>
          <cell r="C158" t="str">
            <v>UGI Corporation (NYSE-UGI)</v>
          </cell>
          <cell r="D158" t="str">
            <v>9/09</v>
          </cell>
          <cell r="E158">
            <v>2.3600000000000003</v>
          </cell>
          <cell r="F158">
            <v>0.8</v>
          </cell>
          <cell r="G158">
            <v>14.554733443693468</v>
          </cell>
          <cell r="H158">
            <v>24.66</v>
          </cell>
          <cell r="I158">
            <v>109.339</v>
          </cell>
          <cell r="J158">
            <v>33.898305084745758</v>
          </cell>
          <cell r="K158">
            <v>3.244120032441201</v>
          </cell>
          <cell r="L158">
            <v>169.42941686565288</v>
          </cell>
          <cell r="M158">
            <v>5.4964936533869544</v>
          </cell>
          <cell r="N158">
            <v>10.449152542372881</v>
          </cell>
          <cell r="Q158">
            <v>5737.8</v>
          </cell>
          <cell r="R158">
            <v>34.084492314127367</v>
          </cell>
          <cell r="S158">
            <v>2903.6</v>
          </cell>
          <cell r="T158">
            <v>0.50604761406810972</v>
          </cell>
          <cell r="U158" t="str">
            <v>NR</v>
          </cell>
          <cell r="V158" t="str">
            <v>A3</v>
          </cell>
          <cell r="W158">
            <v>40.289627585508498</v>
          </cell>
          <cell r="X158">
            <v>17.1812169751753</v>
          </cell>
          <cell r="Y158">
            <v>10.443361340145566</v>
          </cell>
          <cell r="AA158" t="str">
            <v>-</v>
          </cell>
          <cell r="AB158" t="str">
            <v>-</v>
          </cell>
        </row>
        <row r="159">
          <cell r="B159">
            <v>23</v>
          </cell>
          <cell r="C159" t="str">
            <v>WGL Holdings, Inc. (NYSE-WGL)</v>
          </cell>
          <cell r="D159" t="str">
            <v>9/09</v>
          </cell>
          <cell r="E159">
            <v>2.39</v>
          </cell>
          <cell r="F159">
            <v>1.47</v>
          </cell>
          <cell r="G159">
            <v>21.787503473462749</v>
          </cell>
          <cell r="H159">
            <v>33.409999999999997</v>
          </cell>
          <cell r="I159">
            <v>50.381999999999998</v>
          </cell>
          <cell r="J159">
            <v>61.506276150627613</v>
          </cell>
          <cell r="K159">
            <v>4.399880275366657</v>
          </cell>
          <cell r="L159">
            <v>153.34478335571347</v>
          </cell>
          <cell r="M159">
            <v>6.7469868761717695</v>
          </cell>
          <cell r="N159">
            <v>13.979079497907948</v>
          </cell>
          <cell r="Q159">
            <v>2706.8560000000007</v>
          </cell>
          <cell r="R159">
            <v>54.716209506527115</v>
          </cell>
          <cell r="S159">
            <v>2269.1410000000001</v>
          </cell>
          <cell r="T159">
            <v>0.83829394692587988</v>
          </cell>
          <cell r="U159" t="str">
            <v>AA-</v>
          </cell>
          <cell r="V159" t="str">
            <v>A2</v>
          </cell>
          <cell r="W159">
            <v>62.006571793482777</v>
          </cell>
          <cell r="X159">
            <v>11.222219011011241</v>
          </cell>
          <cell r="Y159">
            <v>8.7062585913040138</v>
          </cell>
          <cell r="AA159">
            <v>10.200000000000001</v>
          </cell>
          <cell r="AB159" t="str">
            <v>-</v>
          </cell>
        </row>
        <row r="160">
          <cell r="B160">
            <v>24</v>
          </cell>
          <cell r="C160" t="str">
            <v>Williams Companies, Inc. (NYSE-WMB)</v>
          </cell>
          <cell r="D160" t="str">
            <v>9/09</v>
          </cell>
          <cell r="E160">
            <v>0.39999999999999997</v>
          </cell>
          <cell r="F160">
            <v>0.44</v>
          </cell>
          <cell r="G160">
            <v>14.07825319162999</v>
          </cell>
          <cell r="H160">
            <v>20.61</v>
          </cell>
          <cell r="I160">
            <v>590.05899999999997</v>
          </cell>
          <cell r="J160">
            <v>110.00000000000001</v>
          </cell>
          <cell r="K160">
            <v>2.1348859776807378</v>
          </cell>
          <cell r="L160">
            <v>146.39600325027084</v>
          </cell>
          <cell r="M160">
            <v>3.1253877452750691</v>
          </cell>
          <cell r="N160">
            <v>51.525000000000006</v>
          </cell>
          <cell r="Q160">
            <v>8267</v>
          </cell>
          <cell r="R160">
            <v>19.462924882061209</v>
          </cell>
          <cell r="S160">
            <v>18464</v>
          </cell>
          <cell r="T160">
            <v>2.2334583282932141</v>
          </cell>
          <cell r="U160" t="str">
            <v>BBB-</v>
          </cell>
          <cell r="V160" t="str">
            <v>Baa2</v>
          </cell>
          <cell r="W160">
            <v>48.488209199159463</v>
          </cell>
          <cell r="X160">
            <v>3.649072922220248</v>
          </cell>
          <cell r="Y160">
            <v>5.1961700140121438</v>
          </cell>
          <cell r="AA160" t="str">
            <v>-</v>
          </cell>
          <cell r="AB160" t="str">
            <v>-</v>
          </cell>
        </row>
        <row r="161">
          <cell r="B161">
            <v>25</v>
          </cell>
          <cell r="C161" t="str">
            <v>AVERAGE</v>
          </cell>
          <cell r="J161">
            <v>69.417110713218278</v>
          </cell>
          <cell r="K161">
            <v>3.3262134257743594</v>
          </cell>
          <cell r="L161">
            <v>182.04327286985497</v>
          </cell>
          <cell r="M161">
            <v>5.938751296039956</v>
          </cell>
          <cell r="N161">
            <v>21.93593089670577</v>
          </cell>
          <cell r="W161">
            <v>51.789732201442433</v>
          </cell>
          <cell r="X161">
            <v>10.333856388448591</v>
          </cell>
          <cell r="Y161">
            <v>8.0539222221028535</v>
          </cell>
          <cell r="AA161">
            <v>10.631140350877192</v>
          </cell>
        </row>
        <row r="191">
          <cell r="C191" t="str">
            <v>TELEPHONE COMPANIES</v>
          </cell>
        </row>
        <row r="192">
          <cell r="R192" t="str">
            <v>% REG</v>
          </cell>
        </row>
        <row r="193">
          <cell r="E193" t="str">
            <v>PER SHARE DATA ($)</v>
          </cell>
          <cell r="R193" t="str">
            <v>TEL REV</v>
          </cell>
          <cell r="T193" t="str">
            <v>NET</v>
          </cell>
        </row>
        <row r="194">
          <cell r="D194" t="str">
            <v>LATEST</v>
          </cell>
          <cell r="J194" t="str">
            <v>PERCENT (2)</v>
          </cell>
          <cell r="Q194" t="str">
            <v>TOTAL</v>
          </cell>
          <cell r="R194" t="str">
            <v>LOCAL</v>
          </cell>
          <cell r="T194" t="str">
            <v>PLANT</v>
          </cell>
          <cell r="W194" t="str">
            <v>COMMON</v>
          </cell>
          <cell r="X194" t="str">
            <v>% RETURN ON</v>
          </cell>
        </row>
        <row r="195">
          <cell r="D195" t="str">
            <v>12 MONTHS</v>
          </cell>
          <cell r="F195" t="str">
            <v>CURRENT</v>
          </cell>
          <cell r="G195" t="str">
            <v>BOOK</v>
          </cell>
          <cell r="H195" t="str">
            <v xml:space="preserve">STOCK </v>
          </cell>
          <cell r="I195" t="str">
            <v>COMMON</v>
          </cell>
          <cell r="M195" t="str">
            <v>DIV/</v>
          </cell>
          <cell r="N195" t="str">
            <v>PRICE</v>
          </cell>
          <cell r="Q195" t="str">
            <v>REV</v>
          </cell>
          <cell r="R195" t="str">
            <v>ILEC</v>
          </cell>
          <cell r="S195" t="str">
            <v>NET</v>
          </cell>
          <cell r="T195" t="str">
            <v>PER $</v>
          </cell>
          <cell r="U195" t="str">
            <v>S&amp;P</v>
          </cell>
          <cell r="V195" t="str">
            <v>MOODY'S</v>
          </cell>
          <cell r="W195" t="str">
            <v>EQUITY</v>
          </cell>
          <cell r="X195" t="str">
            <v>BOOK VALUE</v>
          </cell>
          <cell r="AA195" t="str">
            <v>REGULATION</v>
          </cell>
        </row>
        <row r="196">
          <cell r="D196" t="str">
            <v>EARNINGS</v>
          </cell>
          <cell r="F196" t="str">
            <v>ANNUAL</v>
          </cell>
          <cell r="G196" t="str">
            <v>VALUE</v>
          </cell>
          <cell r="H196" t="str">
            <v>PRICE</v>
          </cell>
          <cell r="I196" t="str">
            <v>SHARES</v>
          </cell>
          <cell r="J196" t="str">
            <v>DIV</v>
          </cell>
          <cell r="K196" t="str">
            <v>DIV</v>
          </cell>
          <cell r="L196" t="str">
            <v>MKT/</v>
          </cell>
          <cell r="M196" t="str">
            <v>BOOK</v>
          </cell>
          <cell r="N196" t="str">
            <v>EARN</v>
          </cell>
          <cell r="Q196" t="str">
            <v>$ MILL</v>
          </cell>
          <cell r="R196" t="str">
            <v>OR</v>
          </cell>
          <cell r="S196" t="str">
            <v>PLANT</v>
          </cell>
          <cell r="T196" t="str">
            <v>REV</v>
          </cell>
          <cell r="U196" t="str">
            <v xml:space="preserve">BOND </v>
          </cell>
          <cell r="V196" t="str">
            <v xml:space="preserve">BOND </v>
          </cell>
          <cell r="W196" t="str">
            <v xml:space="preserve">RATIO </v>
          </cell>
          <cell r="X196" t="str">
            <v>COMMON</v>
          </cell>
          <cell r="Y196" t="str">
            <v>TOTAL</v>
          </cell>
          <cell r="AA196" t="str">
            <v>ALLOWED</v>
          </cell>
          <cell r="AB196" t="str">
            <v>ORDER</v>
          </cell>
        </row>
        <row r="197">
          <cell r="C197" t="str">
            <v>COMPANY</v>
          </cell>
          <cell r="D197" t="str">
            <v>AVAILABLE</v>
          </cell>
          <cell r="E197" t="str">
            <v>EARNINGS</v>
          </cell>
          <cell r="F197" t="str">
            <v>DIVIDEND</v>
          </cell>
          <cell r="G197" t="str">
            <v>(1)</v>
          </cell>
          <cell r="H197" t="str">
            <v>12/18/09</v>
          </cell>
          <cell r="I197" t="str">
            <v>O/S MILL</v>
          </cell>
          <cell r="J197" t="str">
            <v>PAYOUT</v>
          </cell>
          <cell r="K197" t="str">
            <v>YIELD</v>
          </cell>
          <cell r="L197" t="str">
            <v>BOOK</v>
          </cell>
          <cell r="M197" t="str">
            <v>(2)</v>
          </cell>
          <cell r="N197" t="str">
            <v>MULT</v>
          </cell>
          <cell r="Q197" t="str">
            <v>(1)</v>
          </cell>
          <cell r="R197" t="str">
            <v>CLEC</v>
          </cell>
          <cell r="S197" t="str">
            <v>$ MILL</v>
          </cell>
          <cell r="T197" t="str">
            <v>(1)</v>
          </cell>
          <cell r="U197" t="str">
            <v>RATING</v>
          </cell>
          <cell r="V197" t="str">
            <v>RATING</v>
          </cell>
          <cell r="W197" t="str">
            <v>(3)</v>
          </cell>
          <cell r="X197" t="str">
            <v>EQUITY (4)</v>
          </cell>
          <cell r="Y197" t="str">
            <v>CAPITAL</v>
          </cell>
          <cell r="AA197" t="str">
            <v>ROE</v>
          </cell>
          <cell r="AB197" t="str">
            <v>DATE</v>
          </cell>
        </row>
        <row r="198">
          <cell r="B198">
            <v>1</v>
          </cell>
          <cell r="C198" t="str">
            <v>Alaska Comm. Systems Group (NDQ-ALSK)</v>
          </cell>
          <cell r="D198" t="str">
            <v>9/09</v>
          </cell>
          <cell r="E198">
            <v>0.47200000000000003</v>
          </cell>
          <cell r="F198">
            <v>0.86000001430511475</v>
          </cell>
          <cell r="G198">
            <v>1.037155611669748</v>
          </cell>
          <cell r="H198">
            <v>7.99</v>
          </cell>
          <cell r="I198">
            <v>44.353999999999999</v>
          </cell>
          <cell r="J198">
            <v>182.20339286125312</v>
          </cell>
          <cell r="K198">
            <v>10.763454496935102</v>
          </cell>
          <cell r="L198" t="str">
            <v>NM</v>
          </cell>
          <cell r="M198" t="str">
            <v>NM</v>
          </cell>
          <cell r="N198">
            <v>16.927966101694913</v>
          </cell>
          <cell r="Q198">
            <v>380.53499999999997</v>
          </cell>
          <cell r="R198">
            <v>66.421222752177854</v>
          </cell>
          <cell r="S198">
            <v>479.72899999999998</v>
          </cell>
          <cell r="T198">
            <v>1.2606698464004626</v>
          </cell>
          <cell r="U198" t="str">
            <v>NR</v>
          </cell>
          <cell r="V198" t="str">
            <v>NR</v>
          </cell>
          <cell r="W198">
            <v>7.8755309332269627</v>
          </cell>
          <cell r="X198" t="str">
            <v>NM</v>
          </cell>
          <cell r="Y198">
            <v>9.9256164036335388</v>
          </cell>
          <cell r="AA198" t="str">
            <v>-</v>
          </cell>
          <cell r="AB198" t="str">
            <v>-</v>
          </cell>
        </row>
        <row r="199">
          <cell r="B199">
            <v>2</v>
          </cell>
          <cell r="C199" t="str">
            <v xml:space="preserve">AT&amp;T Inc. (NYSE-T)  </v>
          </cell>
          <cell r="D199" t="str">
            <v>9/09</v>
          </cell>
          <cell r="E199">
            <v>2.0200000000000005</v>
          </cell>
          <cell r="F199">
            <v>1.64</v>
          </cell>
          <cell r="G199">
            <v>16.946449754278937</v>
          </cell>
          <cell r="H199">
            <v>27.22</v>
          </cell>
          <cell r="I199">
            <v>5901</v>
          </cell>
          <cell r="J199">
            <v>81.188118811881154</v>
          </cell>
          <cell r="K199">
            <v>6.0249816311535636</v>
          </cell>
          <cell r="L199">
            <v>160.62361376386235</v>
          </cell>
          <cell r="M199">
            <v>9.6775432245677528</v>
          </cell>
          <cell r="N199">
            <v>13.475247524752472</v>
          </cell>
          <cell r="Q199">
            <v>123236</v>
          </cell>
          <cell r="R199">
            <v>29.729949040864685</v>
          </cell>
          <cell r="S199">
            <v>98321</v>
          </cell>
          <cell r="T199">
            <v>0.79782693368820801</v>
          </cell>
          <cell r="U199" t="str">
            <v>A</v>
          </cell>
          <cell r="V199" t="str">
            <v>A2</v>
          </cell>
          <cell r="W199">
            <v>57.77298908679149</v>
          </cell>
          <cell r="X199">
            <v>11.742950042113881</v>
          </cell>
          <cell r="Y199">
            <v>8.7597444706596566</v>
          </cell>
          <cell r="AA199">
            <v>13.015000000000001</v>
          </cell>
          <cell r="AB199" t="str">
            <v>-</v>
          </cell>
        </row>
        <row r="200">
          <cell r="B200">
            <v>3</v>
          </cell>
          <cell r="C200" t="str">
            <v>BCE, Inc. (NYSE-BCE)</v>
          </cell>
          <cell r="D200" t="str">
            <v>9/09</v>
          </cell>
          <cell r="E200">
            <v>1.5101420000000001</v>
          </cell>
          <cell r="F200">
            <v>1.62</v>
          </cell>
          <cell r="G200">
            <v>17.047313477580815</v>
          </cell>
          <cell r="H200">
            <v>25.57</v>
          </cell>
          <cell r="I200">
            <v>767.2</v>
          </cell>
          <cell r="J200">
            <v>107.2746801294183</v>
          </cell>
          <cell r="K200">
            <v>6.3355494720375436</v>
          </cell>
          <cell r="L200">
            <v>149.99430868463529</v>
          </cell>
          <cell r="M200">
            <v>9.5029636319557742</v>
          </cell>
          <cell r="N200">
            <v>16.932182536476702</v>
          </cell>
          <cell r="Q200">
            <v>14765.174800000001</v>
          </cell>
          <cell r="R200">
            <v>47.925113626152253</v>
          </cell>
          <cell r="S200">
            <v>17861.9712</v>
          </cell>
          <cell r="T200">
            <v>1.2097365213718974</v>
          </cell>
          <cell r="U200" t="str">
            <v>NR</v>
          </cell>
          <cell r="V200" t="str">
            <v>Baa1</v>
          </cell>
          <cell r="W200">
            <v>48.402479699949389</v>
          </cell>
          <cell r="X200">
            <v>7.8143678349387278</v>
          </cell>
          <cell r="Y200">
            <v>6.3923512187047731</v>
          </cell>
          <cell r="AA200" t="str">
            <v>-</v>
          </cell>
          <cell r="AB200" t="str">
            <v>-</v>
          </cell>
        </row>
        <row r="201">
          <cell r="B201">
            <v>4</v>
          </cell>
          <cell r="C201" t="str">
            <v>CenturyTel, Inc. (NYSE-CTL)</v>
          </cell>
          <cell r="D201" t="str">
            <v>9/09</v>
          </cell>
          <cell r="E201">
            <v>2.839</v>
          </cell>
          <cell r="F201">
            <v>2.8</v>
          </cell>
          <cell r="G201">
            <v>31.379687871770724</v>
          </cell>
          <cell r="H201">
            <v>35.15</v>
          </cell>
          <cell r="I201">
            <v>298.40300000000002</v>
          </cell>
          <cell r="J201">
            <v>98.626276858048598</v>
          </cell>
          <cell r="K201">
            <v>7.9658605974395442</v>
          </cell>
          <cell r="L201">
            <v>112.01513585360121</v>
          </cell>
          <cell r="M201">
            <v>8.9229695701303946</v>
          </cell>
          <cell r="N201">
            <v>12.381120112715745</v>
          </cell>
          <cell r="Q201">
            <v>3788.1329999999998</v>
          </cell>
          <cell r="R201">
            <v>63.288300595570426</v>
          </cell>
          <cell r="S201">
            <v>9363.1869999999999</v>
          </cell>
          <cell r="T201">
            <v>2.4717154862302881</v>
          </cell>
          <cell r="U201" t="str">
            <v>BBB-</v>
          </cell>
          <cell r="V201" t="str">
            <v>Baa3</v>
          </cell>
          <cell r="W201">
            <v>53.219229253263258</v>
          </cell>
          <cell r="X201">
            <v>6.1130128138217517</v>
          </cell>
          <cell r="Y201">
            <v>5.5911392034792726</v>
          </cell>
          <cell r="AA201">
            <v>10</v>
          </cell>
          <cell r="AB201" t="str">
            <v>-</v>
          </cell>
        </row>
        <row r="202">
          <cell r="B202">
            <v>5</v>
          </cell>
          <cell r="C202" t="str">
            <v>Cincinnati Bell Inc. (NYSE- CBB)</v>
          </cell>
          <cell r="D202" t="str">
            <v>9/09</v>
          </cell>
          <cell r="E202">
            <v>0.49399999999999999</v>
          </cell>
          <cell r="F202">
            <v>0</v>
          </cell>
          <cell r="G202" t="str">
            <v>NM</v>
          </cell>
          <cell r="H202">
            <v>3.16</v>
          </cell>
          <cell r="I202">
            <v>213.2</v>
          </cell>
          <cell r="J202">
            <v>0</v>
          </cell>
          <cell r="K202">
            <v>0</v>
          </cell>
          <cell r="L202" t="str">
            <v>NM</v>
          </cell>
          <cell r="M202" t="str">
            <v>NM</v>
          </cell>
          <cell r="N202">
            <v>6.3967611336032393</v>
          </cell>
          <cell r="Q202">
            <v>1347.6</v>
          </cell>
          <cell r="R202">
            <v>60.930543187889583</v>
          </cell>
          <cell r="S202">
            <v>1086.7</v>
          </cell>
          <cell r="T202">
            <v>0.8063965568417929</v>
          </cell>
          <cell r="U202" t="str">
            <v>B-</v>
          </cell>
          <cell r="V202" t="str">
            <v>Ba1</v>
          </cell>
          <cell r="W202" t="str">
            <v>NM</v>
          </cell>
          <cell r="X202" t="str">
            <v>NM</v>
          </cell>
          <cell r="Y202">
            <v>17.063819113484072</v>
          </cell>
          <cell r="AA202" t="str">
            <v>-</v>
          </cell>
          <cell r="AB202" t="str">
            <v>-</v>
          </cell>
        </row>
        <row r="203">
          <cell r="B203">
            <v>6</v>
          </cell>
          <cell r="C203" t="str">
            <v>Frontier Communications Corp (NYSE FTR)</v>
          </cell>
          <cell r="D203" t="str">
            <v>9/09</v>
          </cell>
          <cell r="E203">
            <v>0.48999999999999994</v>
          </cell>
          <cell r="F203">
            <v>1</v>
          </cell>
          <cell r="G203" t="str">
            <v>NM</v>
          </cell>
          <cell r="H203">
            <v>7.47</v>
          </cell>
          <cell r="I203">
            <v>311.31400000000002</v>
          </cell>
          <cell r="J203">
            <v>204.08163265306126</v>
          </cell>
          <cell r="K203">
            <v>13.386880856760374</v>
          </cell>
          <cell r="L203" t="str">
            <v>NM</v>
          </cell>
          <cell r="M203" t="str">
            <v>NM</v>
          </cell>
          <cell r="N203">
            <v>15.244897959183675</v>
          </cell>
          <cell r="Q203">
            <v>2144.3060000000005</v>
          </cell>
          <cell r="R203">
            <v>74.526723331464808</v>
          </cell>
          <cell r="S203">
            <v>3130.92</v>
          </cell>
          <cell r="T203">
            <v>1.4601087717891006</v>
          </cell>
          <cell r="U203" t="str">
            <v>NR</v>
          </cell>
          <cell r="V203" t="str">
            <v>Ba2</v>
          </cell>
          <cell r="W203">
            <v>7.8542204206837756</v>
          </cell>
          <cell r="X203" t="str">
            <v>NM</v>
          </cell>
          <cell r="Y203">
            <v>9.7373963177902176</v>
          </cell>
          <cell r="AA203" t="str">
            <v>-</v>
          </cell>
          <cell r="AB203" t="str">
            <v>-</v>
          </cell>
        </row>
        <row r="204">
          <cell r="B204">
            <v>7</v>
          </cell>
          <cell r="C204" t="str">
            <v>General Communication, Inc. (NDQ-GNCMA)</v>
          </cell>
          <cell r="D204" t="str">
            <v>9/09</v>
          </cell>
          <cell r="E204">
            <v>0.09</v>
          </cell>
          <cell r="F204">
            <v>0</v>
          </cell>
          <cell r="G204">
            <v>5.4210473252273506</v>
          </cell>
          <cell r="H204">
            <v>6.19</v>
          </cell>
          <cell r="I204">
            <v>49.593000000000004</v>
          </cell>
          <cell r="J204">
            <v>0</v>
          </cell>
          <cell r="K204">
            <v>0</v>
          </cell>
          <cell r="L204">
            <v>114.18457778802735</v>
          </cell>
          <cell r="M204" t="str">
            <v>NM</v>
          </cell>
          <cell r="N204">
            <v>68.777777777777786</v>
          </cell>
          <cell r="Q204">
            <v>594.94799999999987</v>
          </cell>
          <cell r="R204">
            <v>8.5535206438209741</v>
          </cell>
          <cell r="S204">
            <v>845.476</v>
          </cell>
          <cell r="T204">
            <v>1.4210922635255521</v>
          </cell>
          <cell r="U204" t="str">
            <v>NR</v>
          </cell>
          <cell r="V204" t="str">
            <v>Baa2</v>
          </cell>
          <cell r="W204">
            <v>24.291045113257496</v>
          </cell>
          <cell r="X204">
            <v>0.50910655385056658</v>
          </cell>
          <cell r="Y204">
            <v>5.4649903551658614</v>
          </cell>
          <cell r="AA204" t="str">
            <v>-</v>
          </cell>
          <cell r="AB204" t="str">
            <v>-</v>
          </cell>
        </row>
        <row r="205">
          <cell r="B205">
            <v>8</v>
          </cell>
          <cell r="C205" t="str">
            <v>Qwest Communications International (NYSE-Q)</v>
          </cell>
          <cell r="D205" t="str">
            <v>9/09</v>
          </cell>
          <cell r="E205">
            <v>0.42899999999999999</v>
          </cell>
          <cell r="F205">
            <v>0.32</v>
          </cell>
          <cell r="G205" t="str">
            <v>NM</v>
          </cell>
          <cell r="H205">
            <v>4.25</v>
          </cell>
          <cell r="I205">
            <v>1719.502</v>
          </cell>
          <cell r="J205">
            <v>74.592074592074596</v>
          </cell>
          <cell r="K205">
            <v>7.5294117647058831</v>
          </cell>
          <cell r="L205" t="str">
            <v>NM</v>
          </cell>
          <cell r="M205" t="str">
            <v>NM</v>
          </cell>
          <cell r="N205">
            <v>9.9067599067599073</v>
          </cell>
          <cell r="Q205">
            <v>12632</v>
          </cell>
          <cell r="R205">
            <v>58.003483217226091</v>
          </cell>
          <cell r="S205">
            <v>13287</v>
          </cell>
          <cell r="T205">
            <v>1.0518524382520582</v>
          </cell>
          <cell r="U205" t="str">
            <v>NR</v>
          </cell>
          <cell r="V205" t="str">
            <v>Ba1</v>
          </cell>
          <cell r="W205" t="str">
            <v>NM</v>
          </cell>
          <cell r="X205" t="str">
            <v>NM</v>
          </cell>
          <cell r="Y205">
            <v>11.8669332848573</v>
          </cell>
          <cell r="AA205">
            <v>11.11</v>
          </cell>
          <cell r="AB205" t="str">
            <v>-</v>
          </cell>
        </row>
        <row r="206">
          <cell r="B206">
            <v>9</v>
          </cell>
          <cell r="C206" t="str">
            <v>Telephone &amp; Data Systems, Inc.  (ASE-TDS)</v>
          </cell>
          <cell r="D206" t="str">
            <v>9/09</v>
          </cell>
          <cell r="E206">
            <v>0.15999999999999992</v>
          </cell>
          <cell r="F206">
            <v>0.43</v>
          </cell>
          <cell r="G206">
            <v>34.736811588867617</v>
          </cell>
          <cell r="H206">
            <v>32.64</v>
          </cell>
          <cell r="I206">
            <v>108.65600000000001</v>
          </cell>
          <cell r="J206" t="str">
            <v>NM</v>
          </cell>
          <cell r="K206">
            <v>1.3174019607843137</v>
          </cell>
          <cell r="L206">
            <v>93.963718910979154</v>
          </cell>
          <cell r="M206">
            <v>1.2378798753591003</v>
          </cell>
          <cell r="N206" t="str">
            <v>NM</v>
          </cell>
          <cell r="Q206">
            <v>5021.8339999999998</v>
          </cell>
          <cell r="R206">
            <v>16.026316282059501</v>
          </cell>
          <cell r="S206">
            <v>3472.8690000000001</v>
          </cell>
          <cell r="T206">
            <v>0.69155392233196089</v>
          </cell>
          <cell r="U206" t="str">
            <v>NR</v>
          </cell>
          <cell r="V206" t="str">
            <v>Baa2</v>
          </cell>
          <cell r="W206">
            <v>61.968924932705164</v>
          </cell>
          <cell r="X206">
            <v>0.41971742491723119</v>
          </cell>
          <cell r="Y206">
            <v>2.7951298732825554</v>
          </cell>
          <cell r="AA206" t="str">
            <v>-</v>
          </cell>
          <cell r="AB206" t="str">
            <v>-</v>
          </cell>
        </row>
        <row r="207">
          <cell r="B207">
            <v>10</v>
          </cell>
          <cell r="C207" t="str">
            <v>PAETEC Holdings Corp. (NDQ-PAET)</v>
          </cell>
          <cell r="D207" t="str">
            <v>9/09</v>
          </cell>
          <cell r="E207">
            <v>-1</v>
          </cell>
          <cell r="F207">
            <v>0</v>
          </cell>
          <cell r="G207">
            <v>1.3162516541933105</v>
          </cell>
          <cell r="H207">
            <v>3.88</v>
          </cell>
          <cell r="I207">
            <v>145.15005500000001</v>
          </cell>
          <cell r="J207">
            <v>0</v>
          </cell>
          <cell r="K207">
            <v>0</v>
          </cell>
          <cell r="L207">
            <v>294.77645765071657</v>
          </cell>
          <cell r="M207" t="str">
            <v>NM</v>
          </cell>
          <cell r="N207" t="str">
            <v>NM</v>
          </cell>
          <cell r="Q207">
            <v>1590.3020000000001</v>
          </cell>
          <cell r="R207">
            <v>79.336880667948591</v>
          </cell>
          <cell r="S207">
            <v>608.83100000000002</v>
          </cell>
          <cell r="T207">
            <v>0.38283986312033813</v>
          </cell>
          <cell r="U207" t="str">
            <v>NR</v>
          </cell>
          <cell r="V207" t="str">
            <v>B1</v>
          </cell>
          <cell r="W207">
            <v>17.067033042620682</v>
          </cell>
          <cell r="X207" t="str">
            <v>NM</v>
          </cell>
          <cell r="Y207" t="str">
            <v>NM</v>
          </cell>
          <cell r="AA207" t="str">
            <v>-</v>
          </cell>
          <cell r="AB207" t="str">
            <v>-</v>
          </cell>
        </row>
        <row r="208">
          <cell r="B208">
            <v>11</v>
          </cell>
          <cell r="C208" t="str">
            <v>Verizon Communications (NYSE-VZ)</v>
          </cell>
          <cell r="D208" t="str">
            <v>9/09</v>
          </cell>
          <cell r="E208">
            <v>2.0519999999999996</v>
          </cell>
          <cell r="F208">
            <v>1.9</v>
          </cell>
          <cell r="G208">
            <v>15.200985568461808</v>
          </cell>
          <cell r="H208">
            <v>32.81</v>
          </cell>
          <cell r="I208">
            <v>2841</v>
          </cell>
          <cell r="J208">
            <v>92.592592592592609</v>
          </cell>
          <cell r="K208">
            <v>5.7909174032307211</v>
          </cell>
          <cell r="L208">
            <v>215.84126800351967</v>
          </cell>
          <cell r="M208">
            <v>12.499189552169684</v>
          </cell>
          <cell r="N208">
            <v>15.989278752436652</v>
          </cell>
          <cell r="Q208">
            <v>105362</v>
          </cell>
          <cell r="R208">
            <v>43.731136462861372</v>
          </cell>
          <cell r="S208">
            <v>90834</v>
          </cell>
          <cell r="T208">
            <v>0.8621134754465557</v>
          </cell>
          <cell r="U208" t="str">
            <v>A+</v>
          </cell>
          <cell r="V208" t="str">
            <v>Baa1</v>
          </cell>
          <cell r="W208">
            <v>29.298706232742422</v>
          </cell>
          <cell r="X208">
            <v>12.392181856809009</v>
          </cell>
          <cell r="Y208">
            <v>6.2834205433302275</v>
          </cell>
          <cell r="AA208">
            <v>12.526666666666667</v>
          </cell>
          <cell r="AB208" t="str">
            <v>-</v>
          </cell>
        </row>
        <row r="209">
          <cell r="B209">
            <v>12</v>
          </cell>
          <cell r="C209" t="str">
            <v>Windstream Corporation (NYSE-WIN)</v>
          </cell>
          <cell r="D209" t="str">
            <v>9/09</v>
          </cell>
          <cell r="E209">
            <v>0.79</v>
          </cell>
          <cell r="F209">
            <v>1</v>
          </cell>
          <cell r="G209">
            <v>0.4361213235294118</v>
          </cell>
          <cell r="H209">
            <v>10.77</v>
          </cell>
          <cell r="I209">
            <v>435.2</v>
          </cell>
          <cell r="J209">
            <v>126.58227848101265</v>
          </cell>
          <cell r="K209">
            <v>9.2850510677808735</v>
          </cell>
          <cell r="L209" t="str">
            <v>NM</v>
          </cell>
          <cell r="M209" t="str">
            <v>NM</v>
          </cell>
          <cell r="N209">
            <v>13.632911392405061</v>
          </cell>
          <cell r="Q209">
            <v>3008</v>
          </cell>
          <cell r="R209">
            <v>96.090425531914875</v>
          </cell>
          <cell r="S209">
            <v>3751.8</v>
          </cell>
          <cell r="T209">
            <v>1.2472739361702128</v>
          </cell>
          <cell r="U209" t="str">
            <v>BB-</v>
          </cell>
          <cell r="V209" t="str">
            <v>Ba3</v>
          </cell>
          <cell r="W209">
            <v>3.5064383232647933</v>
          </cell>
          <cell r="X209" t="str">
            <v>NM</v>
          </cell>
          <cell r="Y209">
            <v>13.17273464208931</v>
          </cell>
          <cell r="AA209" t="str">
            <v>-</v>
          </cell>
          <cell r="AB209" t="str">
            <v>-</v>
          </cell>
        </row>
        <row r="210">
          <cell r="B210">
            <v>13</v>
          </cell>
          <cell r="C210" t="str">
            <v>AVERAGE</v>
          </cell>
          <cell r="J210">
            <v>87.921913361758385</v>
          </cell>
          <cell r="K210">
            <v>5.6999591042356608</v>
          </cell>
          <cell r="L210">
            <v>163.05701152219169</v>
          </cell>
          <cell r="M210">
            <v>8.3681091708365418</v>
          </cell>
          <cell r="N210">
            <v>18.966490319780615</v>
          </cell>
          <cell r="W210">
            <v>31.125659703850538</v>
          </cell>
          <cell r="X210">
            <v>6.4985560877418607</v>
          </cell>
          <cell r="Y210">
            <v>8.8230250387706164</v>
          </cell>
          <cell r="AA210">
            <v>11.662916666666668</v>
          </cell>
        </row>
        <row r="228">
          <cell r="C228" t="str">
            <v>SMALL TELEPHONE COMPANIES</v>
          </cell>
        </row>
        <row r="229">
          <cell r="R229" t="str">
            <v>% REG</v>
          </cell>
        </row>
        <row r="230">
          <cell r="E230" t="str">
            <v>PER SHARE DATA ($)</v>
          </cell>
          <cell r="R230" t="str">
            <v xml:space="preserve">TEL </v>
          </cell>
          <cell r="T230" t="str">
            <v>NET</v>
          </cell>
        </row>
        <row r="231">
          <cell r="D231" t="str">
            <v>LATEST</v>
          </cell>
          <cell r="J231" t="str">
            <v>PERCENT (2)</v>
          </cell>
          <cell r="Q231" t="str">
            <v>TOTAL</v>
          </cell>
          <cell r="R231" t="str">
            <v>REV</v>
          </cell>
          <cell r="T231" t="str">
            <v>PLANT</v>
          </cell>
          <cell r="W231" t="str">
            <v>COMMON</v>
          </cell>
          <cell r="X231" t="str">
            <v>% RETURN ON</v>
          </cell>
        </row>
        <row r="232">
          <cell r="D232" t="str">
            <v>12 MONTHS</v>
          </cell>
          <cell r="F232" t="str">
            <v>CURRENT</v>
          </cell>
          <cell r="G232" t="str">
            <v>BOOK</v>
          </cell>
          <cell r="H232" t="str">
            <v xml:space="preserve">STOCK </v>
          </cell>
          <cell r="I232" t="str">
            <v>COMMON</v>
          </cell>
          <cell r="M232" t="str">
            <v>DIV/</v>
          </cell>
          <cell r="N232" t="str">
            <v>PRICE</v>
          </cell>
          <cell r="Q232" t="str">
            <v>REV</v>
          </cell>
          <cell r="R232" t="str">
            <v>LOCAL</v>
          </cell>
          <cell r="S232" t="str">
            <v>NET</v>
          </cell>
          <cell r="T232" t="str">
            <v>PER $</v>
          </cell>
          <cell r="U232" t="str">
            <v>S&amp;P</v>
          </cell>
          <cell r="V232" t="str">
            <v>MOODY'S</v>
          </cell>
          <cell r="W232" t="str">
            <v>EQUITY</v>
          </cell>
          <cell r="X232" t="str">
            <v>BOOK VALUE</v>
          </cell>
          <cell r="AA232" t="str">
            <v>REGULATION</v>
          </cell>
        </row>
        <row r="233">
          <cell r="D233" t="str">
            <v>EARNINGS</v>
          </cell>
          <cell r="F233" t="str">
            <v>ANNUAL</v>
          </cell>
          <cell r="G233" t="str">
            <v>VALUE</v>
          </cell>
          <cell r="H233" t="str">
            <v>PRICE</v>
          </cell>
          <cell r="I233" t="str">
            <v>SHARES</v>
          </cell>
          <cell r="J233" t="str">
            <v>DIV</v>
          </cell>
          <cell r="K233" t="str">
            <v>DIV</v>
          </cell>
          <cell r="L233" t="str">
            <v>MKT/</v>
          </cell>
          <cell r="M233" t="str">
            <v>BOOK</v>
          </cell>
          <cell r="N233" t="str">
            <v>EARN</v>
          </cell>
          <cell r="Q233" t="str">
            <v>$ MILL</v>
          </cell>
          <cell r="R233" t="str">
            <v>OR</v>
          </cell>
          <cell r="S233" t="str">
            <v>PLANT</v>
          </cell>
          <cell r="T233" t="str">
            <v>REV</v>
          </cell>
          <cell r="U233" t="str">
            <v xml:space="preserve">BOND </v>
          </cell>
          <cell r="V233" t="str">
            <v xml:space="preserve">BOND </v>
          </cell>
          <cell r="W233" t="str">
            <v xml:space="preserve">RATIO </v>
          </cell>
          <cell r="X233" t="str">
            <v>COMMON</v>
          </cell>
          <cell r="Y233" t="str">
            <v>TOTAL</v>
          </cell>
          <cell r="AA233" t="str">
            <v>ALLOWED</v>
          </cell>
          <cell r="AB233" t="str">
            <v>ORDER</v>
          </cell>
        </row>
        <row r="234">
          <cell r="C234" t="str">
            <v>COMPANY</v>
          </cell>
          <cell r="D234" t="str">
            <v>AVAILABLE</v>
          </cell>
          <cell r="E234" t="str">
            <v>EARNINGS</v>
          </cell>
          <cell r="F234" t="str">
            <v>DIVIDEND</v>
          </cell>
          <cell r="G234" t="str">
            <v>(1)</v>
          </cell>
          <cell r="H234" t="str">
            <v>12/18/09</v>
          </cell>
          <cell r="I234" t="str">
            <v>O/S MILL</v>
          </cell>
          <cell r="J234" t="str">
            <v>PAYOUT</v>
          </cell>
          <cell r="K234" t="str">
            <v>YIELD</v>
          </cell>
          <cell r="L234" t="str">
            <v>BOOK</v>
          </cell>
          <cell r="M234" t="str">
            <v>(2)</v>
          </cell>
          <cell r="N234" t="str">
            <v>MULT</v>
          </cell>
          <cell r="Q234" t="str">
            <v>(1)</v>
          </cell>
          <cell r="R234" t="str">
            <v>CLEC</v>
          </cell>
          <cell r="S234" t="str">
            <v>$ MILL</v>
          </cell>
          <cell r="T234" t="str">
            <v>(1)</v>
          </cell>
          <cell r="U234" t="str">
            <v>RATING</v>
          </cell>
          <cell r="V234" t="str">
            <v>RATING</v>
          </cell>
          <cell r="W234" t="str">
            <v>(3)</v>
          </cell>
          <cell r="X234" t="str">
            <v>EQUITY (4)</v>
          </cell>
          <cell r="Y234" t="str">
            <v>CAPITAL</v>
          </cell>
          <cell r="AA234" t="str">
            <v>ROE</v>
          </cell>
          <cell r="AB234" t="str">
            <v>DATE</v>
          </cell>
        </row>
        <row r="235">
          <cell r="B235">
            <v>1</v>
          </cell>
          <cell r="C235" t="str">
            <v>Atlantic Tele-Network, Inc. (NDQ-ATNI)</v>
          </cell>
          <cell r="D235" t="str">
            <v>9/09</v>
          </cell>
          <cell r="E235">
            <v>2.415</v>
          </cell>
          <cell r="F235">
            <v>0.8</v>
          </cell>
          <cell r="G235">
            <v>16.559609589938425</v>
          </cell>
          <cell r="H235">
            <v>51.55</v>
          </cell>
          <cell r="I235">
            <v>15.266</v>
          </cell>
          <cell r="J235">
            <v>33.126293995859214</v>
          </cell>
          <cell r="K235">
            <v>1.5518913676042678</v>
          </cell>
          <cell r="L235">
            <v>311.29960957124035</v>
          </cell>
          <cell r="M235">
            <v>4.8310317683218686</v>
          </cell>
          <cell r="N235">
            <v>21.345755693581779</v>
          </cell>
          <cell r="Q235">
            <v>237.59200000000001</v>
          </cell>
          <cell r="R235">
            <v>23.023923364423045</v>
          </cell>
          <cell r="S235">
            <v>207.64699999999999</v>
          </cell>
          <cell r="T235">
            <v>0.87396461160308414</v>
          </cell>
          <cell r="U235" t="str">
            <v>NR</v>
          </cell>
          <cell r="V235" t="str">
            <v>NR</v>
          </cell>
          <cell r="W235">
            <v>71.139045303481836</v>
          </cell>
          <cell r="X235">
            <v>15.345206958110186</v>
          </cell>
          <cell r="Y235">
            <v>12.018345446253845</v>
          </cell>
          <cell r="AA235" t="str">
            <v>-</v>
          </cell>
          <cell r="AB235" t="str">
            <v>-</v>
          </cell>
        </row>
        <row r="236">
          <cell r="B236">
            <v>2</v>
          </cell>
          <cell r="C236" t="str">
            <v>Hickory Tech Corportion (NDQ-HTCO)</v>
          </cell>
          <cell r="D236" t="str">
            <v>9/09</v>
          </cell>
          <cell r="E236">
            <v>0.88</v>
          </cell>
          <cell r="F236">
            <v>0.52</v>
          </cell>
          <cell r="G236">
            <v>2.7677760654798753</v>
          </cell>
          <cell r="H236">
            <v>8.32</v>
          </cell>
          <cell r="I236">
            <v>13.080538000000001</v>
          </cell>
          <cell r="J236">
            <v>59.090909090909093</v>
          </cell>
          <cell r="K236">
            <v>6.25</v>
          </cell>
          <cell r="L236">
            <v>300.60235377306378</v>
          </cell>
          <cell r="M236" t="str">
            <v>NM</v>
          </cell>
          <cell r="N236">
            <v>9.454545454545455</v>
          </cell>
          <cell r="Q236">
            <v>138.44200000000001</v>
          </cell>
          <cell r="R236">
            <v>60.217275104375837</v>
          </cell>
          <cell r="S236">
            <v>152.23099999999999</v>
          </cell>
          <cell r="T236">
            <v>1.0996012770690975</v>
          </cell>
          <cell r="U236" t="str">
            <v>NR</v>
          </cell>
          <cell r="V236" t="str">
            <v>NR</v>
          </cell>
          <cell r="W236">
            <v>22.468674556727137</v>
          </cell>
          <cell r="X236">
            <v>24.021499842753805</v>
          </cell>
          <cell r="Y236">
            <v>9.2233228073016473</v>
          </cell>
          <cell r="AA236" t="str">
            <v>-</v>
          </cell>
          <cell r="AB236" t="str">
            <v>-</v>
          </cell>
        </row>
        <row r="237">
          <cell r="B237">
            <v>3</v>
          </cell>
          <cell r="C237" t="str">
            <v>Consolidated Comm. Holdings, Inc. (NDQ-CNSL)</v>
          </cell>
          <cell r="D237" t="str">
            <v>9/09</v>
          </cell>
          <cell r="E237">
            <v>0.71</v>
          </cell>
          <cell r="F237">
            <v>1.55</v>
          </cell>
          <cell r="G237">
            <v>2.1004831350733824</v>
          </cell>
          <cell r="H237">
            <v>15.84</v>
          </cell>
          <cell r="I237">
            <v>29.642227999999999</v>
          </cell>
          <cell r="J237">
            <v>218.3098591549296</v>
          </cell>
          <cell r="K237">
            <v>9.7853535353535364</v>
          </cell>
          <cell r="L237" t="str">
            <v>NM</v>
          </cell>
          <cell r="M237" t="str">
            <v>NM</v>
          </cell>
          <cell r="N237">
            <v>22.30985915492958</v>
          </cell>
          <cell r="Q237">
            <v>408.08399999999995</v>
          </cell>
          <cell r="R237">
            <v>45.456327618823586</v>
          </cell>
          <cell r="S237">
            <v>382.642</v>
          </cell>
          <cell r="T237">
            <v>0.93765499259956298</v>
          </cell>
          <cell r="U237" t="str">
            <v>NR</v>
          </cell>
          <cell r="V237" t="str">
            <v>NR</v>
          </cell>
          <cell r="W237">
            <v>6.5418940529000018</v>
          </cell>
          <cell r="X237">
            <v>22.490656770248023</v>
          </cell>
          <cell r="Y237">
            <v>8.5054515703528093</v>
          </cell>
          <cell r="AA237" t="str">
            <v>-</v>
          </cell>
          <cell r="AB237" t="str">
            <v>-</v>
          </cell>
        </row>
        <row r="238">
          <cell r="B238">
            <v>4</v>
          </cell>
          <cell r="C238" t="str">
            <v>SureWest Communications (NDQ-SURW)</v>
          </cell>
          <cell r="D238" t="str">
            <v>9/09</v>
          </cell>
          <cell r="E238">
            <v>0.10999999999999997</v>
          </cell>
          <cell r="F238">
            <v>0</v>
          </cell>
          <cell r="G238">
            <v>19.013777267508612</v>
          </cell>
          <cell r="H238">
            <v>8.2899999999999991</v>
          </cell>
          <cell r="I238">
            <v>13.936</v>
          </cell>
          <cell r="J238">
            <v>0</v>
          </cell>
          <cell r="K238">
            <v>0</v>
          </cell>
          <cell r="L238">
            <v>43.599963770303717</v>
          </cell>
          <cell r="M238" t="str">
            <v>NM</v>
          </cell>
          <cell r="N238" t="str">
            <v>NM</v>
          </cell>
          <cell r="Q238">
            <v>239.143</v>
          </cell>
          <cell r="R238">
            <v>32.350100149283065</v>
          </cell>
          <cell r="S238">
            <v>523.87300000000005</v>
          </cell>
          <cell r="T238">
            <v>2.1906265288969364</v>
          </cell>
          <cell r="U238" t="str">
            <v>NR</v>
          </cell>
          <cell r="V238" t="str">
            <v>NR</v>
          </cell>
          <cell r="W238">
            <v>55.66477109203165</v>
          </cell>
          <cell r="X238" t="str">
            <v>NM</v>
          </cell>
          <cell r="Y238">
            <v>2.2278383141305484</v>
          </cell>
          <cell r="AA238" t="str">
            <v>-</v>
          </cell>
          <cell r="AB238" t="str">
            <v>-</v>
          </cell>
        </row>
        <row r="239">
          <cell r="B239">
            <v>5</v>
          </cell>
          <cell r="C239" t="str">
            <v>Warwick Valley Telephone Co. (NDQ-WWVY)</v>
          </cell>
          <cell r="D239" t="str">
            <v>9/09</v>
          </cell>
          <cell r="E239">
            <v>1.1700000000000002</v>
          </cell>
          <cell r="F239">
            <v>0.88</v>
          </cell>
          <cell r="G239">
            <v>6.5819318348739584</v>
          </cell>
          <cell r="H239">
            <v>13.18</v>
          </cell>
          <cell r="I239">
            <v>5.3985669999999999</v>
          </cell>
          <cell r="J239">
            <v>75.213675213675202</v>
          </cell>
          <cell r="K239">
            <v>6.6767830045523517</v>
          </cell>
          <cell r="L239">
            <v>200.24516100526267</v>
          </cell>
          <cell r="M239">
            <v>13.369934877437876</v>
          </cell>
          <cell r="N239">
            <v>11.264957264957264</v>
          </cell>
          <cell r="Q239">
            <v>23.553999999999998</v>
          </cell>
          <cell r="R239">
            <v>94.998726330984113</v>
          </cell>
          <cell r="S239">
            <v>33.453000000000003</v>
          </cell>
          <cell r="T239">
            <v>1.420268319606012</v>
          </cell>
          <cell r="U239" t="str">
            <v>NR</v>
          </cell>
          <cell r="V239" t="str">
            <v>NR</v>
          </cell>
          <cell r="W239">
            <v>87.543423094927206</v>
          </cell>
          <cell r="X239">
            <v>17.8772031764478</v>
          </cell>
          <cell r="Y239">
            <v>17.184464862417027</v>
          </cell>
          <cell r="AA239" t="str">
            <v>-</v>
          </cell>
          <cell r="AB239" t="str">
            <v>-</v>
          </cell>
        </row>
        <row r="240">
          <cell r="B240">
            <v>6</v>
          </cell>
          <cell r="C240" t="str">
            <v>AVERAGE</v>
          </cell>
          <cell r="J240">
            <v>77.14814749107461</v>
          </cell>
          <cell r="K240">
            <v>4.8528055815020315</v>
          </cell>
          <cell r="L240">
            <v>213.93677202996764</v>
          </cell>
          <cell r="M240">
            <v>9.1004833228798727</v>
          </cell>
          <cell r="N240">
            <v>16.093779392003519</v>
          </cell>
          <cell r="W240">
            <v>48.671561620013563</v>
          </cell>
          <cell r="X240">
            <v>19.933641686889956</v>
          </cell>
          <cell r="Y240">
            <v>9.8318846000911755</v>
          </cell>
        </row>
        <row r="252">
          <cell r="C252" t="str">
            <v>WATER COMPANIES</v>
          </cell>
        </row>
        <row r="254">
          <cell r="E254" t="str">
            <v>PER SHARE DATA ($)</v>
          </cell>
          <cell r="T254" t="str">
            <v>NET</v>
          </cell>
        </row>
        <row r="255">
          <cell r="D255" t="str">
            <v>LATEST</v>
          </cell>
          <cell r="J255" t="str">
            <v>PERCENT (2)</v>
          </cell>
          <cell r="Q255" t="str">
            <v>TOTAL</v>
          </cell>
          <cell r="R255" t="str">
            <v>%</v>
          </cell>
          <cell r="T255" t="str">
            <v>PLANT</v>
          </cell>
          <cell r="W255" t="str">
            <v>COMMON</v>
          </cell>
          <cell r="X255" t="str">
            <v>% RETURN ON</v>
          </cell>
        </row>
        <row r="256">
          <cell r="D256" t="str">
            <v>12 MONTHS</v>
          </cell>
          <cell r="F256" t="str">
            <v>CURRENT</v>
          </cell>
          <cell r="G256" t="str">
            <v>BOOK</v>
          </cell>
          <cell r="H256" t="str">
            <v xml:space="preserve">STOCK </v>
          </cell>
          <cell r="I256" t="str">
            <v>COMMON</v>
          </cell>
          <cell r="M256" t="str">
            <v>DIV/</v>
          </cell>
          <cell r="N256" t="str">
            <v>PRICE</v>
          </cell>
          <cell r="Q256" t="str">
            <v>REV</v>
          </cell>
          <cell r="R256" t="str">
            <v>REG</v>
          </cell>
          <cell r="S256" t="str">
            <v>NET</v>
          </cell>
          <cell r="T256" t="str">
            <v>PER $</v>
          </cell>
          <cell r="U256" t="str">
            <v>S&amp;P</v>
          </cell>
          <cell r="V256" t="str">
            <v>MOODY'S</v>
          </cell>
          <cell r="W256" t="str">
            <v>EQUITY</v>
          </cell>
          <cell r="X256" t="str">
            <v>BOOK VALUE</v>
          </cell>
          <cell r="AA256" t="str">
            <v>REGULATION</v>
          </cell>
        </row>
        <row r="257">
          <cell r="D257" t="str">
            <v>EARNINGS</v>
          </cell>
          <cell r="F257" t="str">
            <v>ANNUAL</v>
          </cell>
          <cell r="G257" t="str">
            <v>VALUE</v>
          </cell>
          <cell r="H257" t="str">
            <v>PRICE</v>
          </cell>
          <cell r="I257" t="str">
            <v>SHARES</v>
          </cell>
          <cell r="J257" t="str">
            <v>DIV</v>
          </cell>
          <cell r="K257" t="str">
            <v>DIV</v>
          </cell>
          <cell r="L257" t="str">
            <v>MKT/</v>
          </cell>
          <cell r="M257" t="str">
            <v>BOOK</v>
          </cell>
          <cell r="N257" t="str">
            <v>EARN</v>
          </cell>
          <cell r="Q257" t="str">
            <v>$ MILL</v>
          </cell>
          <cell r="R257" t="str">
            <v>WATER</v>
          </cell>
          <cell r="S257" t="str">
            <v>PLANT</v>
          </cell>
          <cell r="T257" t="str">
            <v>REV</v>
          </cell>
          <cell r="U257" t="str">
            <v xml:space="preserve">BOND </v>
          </cell>
          <cell r="V257" t="str">
            <v xml:space="preserve">BOND </v>
          </cell>
          <cell r="W257" t="str">
            <v xml:space="preserve">RATIO </v>
          </cell>
          <cell r="X257" t="str">
            <v>COMMON</v>
          </cell>
          <cell r="Y257" t="str">
            <v>TOTAL</v>
          </cell>
          <cell r="AA257" t="str">
            <v>ALLOWED</v>
          </cell>
          <cell r="AB257" t="str">
            <v>ORDER</v>
          </cell>
        </row>
        <row r="258">
          <cell r="C258" t="str">
            <v>COMPANY</v>
          </cell>
          <cell r="D258" t="str">
            <v>AVAILABLE</v>
          </cell>
          <cell r="E258" t="str">
            <v>EARNINGS</v>
          </cell>
          <cell r="F258" t="str">
            <v>DIVIDEND</v>
          </cell>
          <cell r="G258" t="str">
            <v>(1)</v>
          </cell>
          <cell r="H258" t="str">
            <v>12/18/09</v>
          </cell>
          <cell r="I258" t="str">
            <v>O/S MILL</v>
          </cell>
          <cell r="J258" t="str">
            <v>PAYOUT</v>
          </cell>
          <cell r="K258" t="str">
            <v>YIELD</v>
          </cell>
          <cell r="L258" t="str">
            <v>BOOK</v>
          </cell>
          <cell r="M258" t="str">
            <v>(2)</v>
          </cell>
          <cell r="N258" t="str">
            <v>MULT</v>
          </cell>
          <cell r="Q258" t="str">
            <v>(1)</v>
          </cell>
          <cell r="R258" t="str">
            <v>REV</v>
          </cell>
          <cell r="S258" t="str">
            <v>$ MILL</v>
          </cell>
          <cell r="T258" t="str">
            <v>(1)</v>
          </cell>
          <cell r="U258" t="str">
            <v>RATING</v>
          </cell>
          <cell r="V258" t="str">
            <v>RATING</v>
          </cell>
          <cell r="W258" t="str">
            <v>(3)</v>
          </cell>
          <cell r="X258" t="str">
            <v>EQUITY (4)</v>
          </cell>
          <cell r="Y258" t="str">
            <v>CAPITAL</v>
          </cell>
          <cell r="AA258" t="str">
            <v>ROE</v>
          </cell>
          <cell r="AB258" t="str">
            <v>DATE</v>
          </cell>
        </row>
        <row r="259">
          <cell r="B259">
            <v>1</v>
          </cell>
          <cell r="C259" t="str">
            <v>American States Water Co. (NYSE-AWR)</v>
          </cell>
          <cell r="D259" t="str">
            <v>9/09</v>
          </cell>
          <cell r="E259">
            <v>1.595</v>
          </cell>
          <cell r="F259">
            <v>1.04</v>
          </cell>
          <cell r="G259">
            <v>19.443681764133608</v>
          </cell>
          <cell r="H259">
            <v>34.450000000000003</v>
          </cell>
          <cell r="I259">
            <v>18.501999999999999</v>
          </cell>
          <cell r="J259">
            <v>65.2037617554859</v>
          </cell>
          <cell r="K259">
            <v>3.0188679245283021</v>
          </cell>
          <cell r="L259">
            <v>177.17837813796919</v>
          </cell>
          <cell r="M259">
            <v>5.3487812268066168</v>
          </cell>
          <cell r="N259">
            <v>21.598746081504704</v>
          </cell>
          <cell r="Q259">
            <v>358.86500000000001</v>
          </cell>
          <cell r="R259">
            <v>75.337522466665746</v>
          </cell>
          <cell r="S259">
            <v>959.80600000000004</v>
          </cell>
          <cell r="T259">
            <v>2.6745600713360176</v>
          </cell>
          <cell r="U259" t="str">
            <v>A</v>
          </cell>
          <cell r="V259" t="str">
            <v>A2</v>
          </cell>
          <cell r="W259">
            <v>53.959918583215959</v>
          </cell>
          <cell r="X259">
            <v>8.6455718093829592</v>
          </cell>
          <cell r="Y259">
            <v>7.7877135121155172</v>
          </cell>
          <cell r="AA259">
            <v>10.5</v>
          </cell>
          <cell r="AB259" t="str">
            <v>10/09</v>
          </cell>
        </row>
        <row r="260">
          <cell r="B260">
            <v>2</v>
          </cell>
          <cell r="C260" t="str">
            <v>American Water Works Co., Inc. (NYSE-AWK)</v>
          </cell>
          <cell r="D260" t="str">
            <v>9/09</v>
          </cell>
          <cell r="E260">
            <v>5.5299999999999994</v>
          </cell>
          <cell r="F260">
            <v>0.84</v>
          </cell>
          <cell r="G260">
            <v>22.824598863135478</v>
          </cell>
          <cell r="H260">
            <v>22.54</v>
          </cell>
          <cell r="I260">
            <v>174.691</v>
          </cell>
          <cell r="J260">
            <v>15.18987341772152</v>
          </cell>
          <cell r="K260">
            <v>3.7267080745341614</v>
          </cell>
          <cell r="L260">
            <v>98.753104644502031</v>
          </cell>
          <cell r="M260">
            <v>3.6802399246398267</v>
          </cell>
          <cell r="N260">
            <v>4.075949367088608</v>
          </cell>
          <cell r="Q260">
            <v>2411.4169999999999</v>
          </cell>
          <cell r="R260">
            <v>90.273561146827774</v>
          </cell>
          <cell r="S260">
            <v>9570.4639999999999</v>
          </cell>
          <cell r="T260">
            <v>3.9688133574574618</v>
          </cell>
          <cell r="U260" t="str">
            <v>A+</v>
          </cell>
          <cell r="V260" t="str">
            <v>NR</v>
          </cell>
          <cell r="W260">
            <v>43.134133375682232</v>
          </cell>
          <cell r="X260" t="str">
            <v>NM</v>
          </cell>
          <cell r="Y260">
            <v>0.71850412761904203</v>
          </cell>
          <cell r="AA260">
            <v>9.5091666666666654</v>
          </cell>
          <cell r="AB260" t="str">
            <v>-</v>
          </cell>
        </row>
        <row r="261">
          <cell r="B261">
            <v>3</v>
          </cell>
          <cell r="C261" t="str">
            <v>Aqua America, Inc. (NYSE-WTR)</v>
          </cell>
          <cell r="D261" t="str">
            <v>9/09</v>
          </cell>
          <cell r="E261">
            <v>0.76700000000000013</v>
          </cell>
          <cell r="F261">
            <v>0.57999999999999996</v>
          </cell>
          <cell r="G261">
            <v>7.906619697636871</v>
          </cell>
          <cell r="H261">
            <v>17.28</v>
          </cell>
          <cell r="I261">
            <v>136.26</v>
          </cell>
          <cell r="J261">
            <v>75.619295958278983</v>
          </cell>
          <cell r="K261">
            <v>3.356481481481481</v>
          </cell>
          <cell r="L261">
            <v>218.55104533691741</v>
          </cell>
          <cell r="M261">
            <v>7.3356253643178286</v>
          </cell>
          <cell r="N261">
            <v>22.529335071707951</v>
          </cell>
          <cell r="Q261">
            <v>662.48599999999999</v>
          </cell>
          <cell r="R261">
            <v>92.856603762192719</v>
          </cell>
          <cell r="S261">
            <v>2695.5949999999998</v>
          </cell>
          <cell r="T261">
            <v>4.0689086259936058</v>
          </cell>
          <cell r="U261" t="str">
            <v>AA-</v>
          </cell>
          <cell r="V261" t="str">
            <v>NR</v>
          </cell>
          <cell r="W261">
            <v>43.534706749003718</v>
          </cell>
          <cell r="X261">
            <v>9.8220982010330697</v>
          </cell>
          <cell r="Y261">
            <v>7.1032405839080326</v>
          </cell>
          <cell r="AA261">
            <v>10.200333333333333</v>
          </cell>
          <cell r="AB261" t="str">
            <v>-</v>
          </cell>
        </row>
        <row r="262">
          <cell r="B262">
            <v>4</v>
          </cell>
          <cell r="C262" t="str">
            <v>Artesian Resources Corp. (NDQ-ARTNA)</v>
          </cell>
          <cell r="D262" t="str">
            <v>9/09</v>
          </cell>
          <cell r="E262">
            <v>0.94000000000000006</v>
          </cell>
          <cell r="F262">
            <v>0.75</v>
          </cell>
          <cell r="G262">
            <v>12.030777394534359</v>
          </cell>
          <cell r="H262">
            <v>17.05</v>
          </cell>
          <cell r="I262">
            <v>7.5380000000000003</v>
          </cell>
          <cell r="J262">
            <v>79.787234042553195</v>
          </cell>
          <cell r="K262">
            <v>4.3988269794721404</v>
          </cell>
          <cell r="L262">
            <v>141.71985268172196</v>
          </cell>
          <cell r="M262">
            <v>6.2340111150317572</v>
          </cell>
          <cell r="N262">
            <v>18.138297872340424</v>
          </cell>
          <cell r="Q262">
            <v>59.762999999999998</v>
          </cell>
          <cell r="R262">
            <v>88.544751769489494</v>
          </cell>
          <cell r="S262">
            <v>256.28800000000001</v>
          </cell>
          <cell r="T262">
            <v>4.2884058698525847</v>
          </cell>
          <cell r="U262" t="str">
            <v>NR</v>
          </cell>
          <cell r="V262" t="str">
            <v>NR</v>
          </cell>
          <cell r="W262">
            <v>45.700924218143705</v>
          </cell>
          <cell r="X262">
            <v>7.8658112564211864</v>
          </cell>
          <cell r="Y262">
            <v>7.0204574991585584</v>
          </cell>
          <cell r="AA262">
            <v>10.25</v>
          </cell>
          <cell r="AB262" t="str">
            <v>05/06</v>
          </cell>
        </row>
        <row r="263">
          <cell r="B263">
            <v>5</v>
          </cell>
          <cell r="C263" t="str">
            <v>California Water Service Group (NYSE-CWT)</v>
          </cell>
          <cell r="D263" t="str">
            <v>9/09</v>
          </cell>
          <cell r="E263">
            <v>1.99</v>
          </cell>
          <cell r="F263">
            <v>1.18</v>
          </cell>
          <cell r="G263">
            <v>20.19993258535176</v>
          </cell>
          <cell r="H263">
            <v>37.17</v>
          </cell>
          <cell r="I263">
            <v>20.766999999999999</v>
          </cell>
          <cell r="J263">
            <v>59.2964824120603</v>
          </cell>
          <cell r="K263">
            <v>3.1746031746031744</v>
          </cell>
          <cell r="L263">
            <v>184.01051509921524</v>
          </cell>
          <cell r="M263">
            <v>5.8416036539433405</v>
          </cell>
          <cell r="N263">
            <v>18.678391959798997</v>
          </cell>
          <cell r="Q263">
            <v>442.55500000000001</v>
          </cell>
          <cell r="R263">
            <v>98</v>
          </cell>
          <cell r="S263">
            <v>754.21783398437503</v>
          </cell>
          <cell r="T263">
            <v>1.7042352565994623</v>
          </cell>
          <cell r="U263" t="str">
            <v>AA-</v>
          </cell>
          <cell r="V263" t="str">
            <v>NR</v>
          </cell>
          <cell r="W263">
            <v>59.153462830552293</v>
          </cell>
          <cell r="X263">
            <v>12.337304777915845</v>
          </cell>
          <cell r="Y263">
            <v>9.62943913719241</v>
          </cell>
          <cell r="AA263">
            <v>10.199999999999999</v>
          </cell>
          <cell r="AB263" t="str">
            <v>05/09</v>
          </cell>
        </row>
        <row r="264">
          <cell r="B264">
            <v>6</v>
          </cell>
          <cell r="C264" t="str">
            <v>Connecticut Water Service, Inc. (NDQ-CTWS)</v>
          </cell>
          <cell r="D264" t="str">
            <v>9/09</v>
          </cell>
          <cell r="E264">
            <v>1.2900000000000003</v>
          </cell>
          <cell r="F264">
            <v>0.91</v>
          </cell>
          <cell r="G264">
            <v>12.722892978548821</v>
          </cell>
          <cell r="H264">
            <v>24.76</v>
          </cell>
          <cell r="I264">
            <v>8.5310000000000006</v>
          </cell>
          <cell r="J264">
            <v>70.542635658914719</v>
          </cell>
          <cell r="K264">
            <v>3.6752827140549273</v>
          </cell>
          <cell r="L264">
            <v>194.60982688250311</v>
          </cell>
          <cell r="M264">
            <v>7.1524613272648558</v>
          </cell>
          <cell r="N264">
            <v>19.193798449612402</v>
          </cell>
          <cell r="Q264">
            <v>68.116000000000014</v>
          </cell>
          <cell r="R264">
            <v>89.520817429091537</v>
          </cell>
          <cell r="S264">
            <v>368.447</v>
          </cell>
          <cell r="T264">
            <v>5.4091109284162302</v>
          </cell>
          <cell r="U264" t="str">
            <v>A</v>
          </cell>
          <cell r="V264" t="str">
            <v>NR</v>
          </cell>
          <cell r="W264">
            <v>53.910724130908797</v>
          </cell>
          <cell r="X264">
            <v>13.886559175249957</v>
          </cell>
          <cell r="Y264">
            <v>9.0640622845906567</v>
          </cell>
          <cell r="AA264">
            <v>10.125</v>
          </cell>
          <cell r="AB264" t="str">
            <v>01/07</v>
          </cell>
        </row>
        <row r="265">
          <cell r="B265">
            <v>7</v>
          </cell>
          <cell r="C265" t="str">
            <v>Middlesex Water Company (NDQ-MSEX)</v>
          </cell>
          <cell r="D265" t="str">
            <v>9/09</v>
          </cell>
          <cell r="E265">
            <v>0.73699999999999988</v>
          </cell>
          <cell r="F265">
            <v>0.72</v>
          </cell>
          <cell r="G265">
            <v>10.196793002915452</v>
          </cell>
          <cell r="H265">
            <v>16.75</v>
          </cell>
          <cell r="I265">
            <v>13.72</v>
          </cell>
          <cell r="J265">
            <v>97.693351424694725</v>
          </cell>
          <cell r="K265">
            <v>4.2985074626865671</v>
          </cell>
          <cell r="L265">
            <v>164.26733380986417</v>
          </cell>
          <cell r="M265">
            <v>7.0610436025732666</v>
          </cell>
          <cell r="N265">
            <v>22.72727272727273</v>
          </cell>
          <cell r="Q265">
            <v>90.658999999999992</v>
          </cell>
          <cell r="R265">
            <v>89</v>
          </cell>
          <cell r="S265">
            <v>328.61599999999999</v>
          </cell>
          <cell r="T265">
            <v>3.6247476808700738</v>
          </cell>
          <cell r="U265" t="str">
            <v>A</v>
          </cell>
          <cell r="V265" t="str">
            <v>NR</v>
          </cell>
          <cell r="W265">
            <v>44.077430087335699</v>
          </cell>
          <cell r="X265">
            <v>7.1700069108500335</v>
          </cell>
          <cell r="Y265">
            <v>5.5464687406326183</v>
          </cell>
          <cell r="AA265">
            <v>10</v>
          </cell>
          <cell r="AB265" t="str">
            <v>-</v>
          </cell>
        </row>
        <row r="266">
          <cell r="B266">
            <v>8</v>
          </cell>
          <cell r="C266" t="str">
            <v>Pennichuck Corporation (NDQ-PNNW)</v>
          </cell>
          <cell r="D266" t="str">
            <v>9/09</v>
          </cell>
          <cell r="E266">
            <v>0.6170000000000001</v>
          </cell>
          <cell r="F266">
            <v>0.7</v>
          </cell>
          <cell r="G266">
            <v>11.157169816333276</v>
          </cell>
          <cell r="H266">
            <v>20.86</v>
          </cell>
          <cell r="I266">
            <v>4.2911419999999998</v>
          </cell>
          <cell r="J266">
            <v>113.45218800648296</v>
          </cell>
          <cell r="K266">
            <v>3.3557046979865772</v>
          </cell>
          <cell r="L266">
            <v>186.96497717066646</v>
          </cell>
          <cell r="M266">
            <v>6.2739925225055861</v>
          </cell>
          <cell r="N266">
            <v>33.808752025931923</v>
          </cell>
          <cell r="Q266">
            <v>32.805</v>
          </cell>
          <cell r="R266">
            <v>91.391556165218731</v>
          </cell>
          <cell r="S266">
            <v>122.066</v>
          </cell>
          <cell r="T266">
            <v>3.7209571711629326</v>
          </cell>
          <cell r="U266" t="str">
            <v>NR</v>
          </cell>
          <cell r="V266" t="str">
            <v>NR</v>
          </cell>
          <cell r="W266">
            <v>42.573984491712316</v>
          </cell>
          <cell r="X266">
            <v>5.4155579902958193</v>
          </cell>
          <cell r="Y266">
            <v>5.4496315350389324</v>
          </cell>
          <cell r="AA266">
            <v>8.39</v>
          </cell>
          <cell r="AB266" t="str">
            <v>-</v>
          </cell>
        </row>
        <row r="267">
          <cell r="B267">
            <v>9</v>
          </cell>
          <cell r="C267" t="str">
            <v>SJW Corporation (NYSE-SJW)</v>
          </cell>
          <cell r="D267" t="str">
            <v>9/09</v>
          </cell>
          <cell r="E267">
            <v>0.8899999999999999</v>
          </cell>
          <cell r="F267">
            <v>0.66</v>
          </cell>
          <cell r="G267">
            <v>13.612099753613863</v>
          </cell>
          <cell r="H267">
            <v>22.01</v>
          </cell>
          <cell r="I267">
            <v>18.689768999999998</v>
          </cell>
          <cell r="J267">
            <v>74.157303370786536</v>
          </cell>
          <cell r="K267">
            <v>2.9986369831894595</v>
          </cell>
          <cell r="L267">
            <v>161.6943777844163</v>
          </cell>
          <cell r="M267">
            <v>4.848627411981588</v>
          </cell>
          <cell r="N267">
            <v>24.73033707865169</v>
          </cell>
          <cell r="Q267">
            <v>217.07</v>
          </cell>
          <cell r="R267">
            <v>94.761136960427521</v>
          </cell>
          <cell r="S267">
            <v>517.89600000000007</v>
          </cell>
          <cell r="T267">
            <v>2.3858478831713277</v>
          </cell>
          <cell r="U267" t="str">
            <v>NR</v>
          </cell>
          <cell r="V267" t="str">
            <v>NR</v>
          </cell>
          <cell r="W267">
            <v>50.759475739274265</v>
          </cell>
          <cell r="X267">
            <v>9.1105953602342797</v>
          </cell>
          <cell r="Y267">
            <v>7.8543708410518578</v>
          </cell>
          <cell r="AA267">
            <v>10.130000000000001</v>
          </cell>
          <cell r="AB267" t="str">
            <v>01/08</v>
          </cell>
        </row>
        <row r="268">
          <cell r="B268">
            <v>10</v>
          </cell>
          <cell r="C268" t="str">
            <v>Southwest Water Company (NDQ-SWWC)</v>
          </cell>
          <cell r="D268" t="str">
            <v>9/09</v>
          </cell>
          <cell r="E268">
            <v>-0.97</v>
          </cell>
          <cell r="F268">
            <v>0.2</v>
          </cell>
          <cell r="G268">
            <v>4.818351755526658</v>
          </cell>
          <cell r="H268">
            <v>5.97</v>
          </cell>
          <cell r="I268">
            <v>24.608000000000001</v>
          </cell>
          <cell r="J268" t="str">
            <v>NM</v>
          </cell>
          <cell r="K268">
            <v>3.3500837520938029</v>
          </cell>
          <cell r="L268">
            <v>123.90129037699249</v>
          </cell>
          <cell r="M268">
            <v>4.1507969975541874</v>
          </cell>
          <cell r="N268" t="str">
            <v>NM</v>
          </cell>
          <cell r="Q268">
            <v>216.45699999999999</v>
          </cell>
          <cell r="R268">
            <v>48.240066156326662</v>
          </cell>
          <cell r="S268">
            <v>270.69900000000001</v>
          </cell>
          <cell r="T268">
            <v>1.2505901865035551</v>
          </cell>
          <cell r="U268" t="str">
            <v>NR</v>
          </cell>
          <cell r="V268" t="str">
            <v>NR</v>
          </cell>
          <cell r="W268">
            <v>43.167222473022761</v>
          </cell>
          <cell r="X268" t="str">
            <v>NM</v>
          </cell>
          <cell r="Y268" t="str">
            <v>NM</v>
          </cell>
          <cell r="AA268">
            <v>10</v>
          </cell>
          <cell r="AB268" t="str">
            <v>06/07</v>
          </cell>
        </row>
        <row r="269">
          <cell r="B269">
            <v>11</v>
          </cell>
          <cell r="C269" t="str">
            <v>York Water Company (NDQ-YORW)</v>
          </cell>
          <cell r="D269" t="str">
            <v>9/09</v>
          </cell>
          <cell r="E269">
            <v>0.65999999999999992</v>
          </cell>
          <cell r="F269">
            <v>0.5</v>
          </cell>
          <cell r="G269">
            <v>6.8089410669298926</v>
          </cell>
          <cell r="H269">
            <v>14.56</v>
          </cell>
          <cell r="I269">
            <v>12.411180999999999</v>
          </cell>
          <cell r="J269">
            <v>75.757575757575765</v>
          </cell>
          <cell r="K269">
            <v>3.4340659340659339</v>
          </cell>
          <cell r="L269">
            <v>213.83648142757403</v>
          </cell>
          <cell r="M269">
            <v>7.343285763309547</v>
          </cell>
          <cell r="N269">
            <v>22.060606060606062</v>
          </cell>
          <cell r="Q269">
            <v>36.638000000000005</v>
          </cell>
          <cell r="R269">
            <v>90.509853157923459</v>
          </cell>
          <cell r="S269">
            <v>196.81</v>
          </cell>
          <cell r="T269">
            <v>5.3717451825973024</v>
          </cell>
          <cell r="U269" t="str">
            <v>A-</v>
          </cell>
          <cell r="V269" t="str">
            <v>NR</v>
          </cell>
          <cell r="W269">
            <v>51.890627302647744</v>
          </cell>
          <cell r="X269">
            <v>9.7575001143559152</v>
          </cell>
          <cell r="Y269">
            <v>7.7663882561376862</v>
          </cell>
          <cell r="AA269">
            <v>10</v>
          </cell>
          <cell r="AB269" t="str">
            <v>09/06</v>
          </cell>
        </row>
        <row r="270">
          <cell r="B270">
            <v>12</v>
          </cell>
          <cell r="C270" t="str">
            <v>AVERAGE</v>
          </cell>
          <cell r="J270">
            <v>72.669970180455465</v>
          </cell>
          <cell r="K270">
            <v>3.5261608344269573</v>
          </cell>
          <cell r="L270">
            <v>169.58974394112204</v>
          </cell>
          <cell r="M270">
            <v>5.9336789918116724</v>
          </cell>
          <cell r="N270">
            <v>20.754148669451553</v>
          </cell>
          <cell r="W270">
            <v>48.351146361954505</v>
          </cell>
          <cell r="X270">
            <v>9.3345561773043428</v>
          </cell>
          <cell r="Y270">
            <v>6.794027651744531</v>
          </cell>
          <cell r="AA270">
            <v>9.9367727272727269</v>
          </cell>
        </row>
      </sheetData>
      <sheetData sheetId="1">
        <row r="1">
          <cell r="B1" t="str">
            <v>LATEST ISSUE - AUS MONTHLY REPORT</v>
          </cell>
        </row>
        <row r="3">
          <cell r="B3" t="str">
            <v>January 2010</v>
          </cell>
        </row>
        <row r="6">
          <cell r="B6" t="str">
            <v>COMPOSITE INDEX</v>
          </cell>
        </row>
        <row r="8">
          <cell r="P8" t="str">
            <v>NATURAL GAS</v>
          </cell>
        </row>
        <row r="9">
          <cell r="E9" t="str">
            <v>ELECTRIC COMPANIES</v>
          </cell>
          <cell r="P9" t="str">
            <v xml:space="preserve">DISTRIBUTION </v>
          </cell>
          <cell r="AA9" t="str">
            <v>TELEPHONE COMPANIES</v>
          </cell>
          <cell r="AL9" t="str">
            <v>WATER COMPANIES</v>
          </cell>
        </row>
        <row r="10">
          <cell r="P10" t="str">
            <v>COMPANIES</v>
          </cell>
        </row>
        <row r="12">
          <cell r="J12" t="str">
            <v>PRICE</v>
          </cell>
          <cell r="U12" t="str">
            <v>PRICE</v>
          </cell>
          <cell r="AF12" t="str">
            <v>PRICE</v>
          </cell>
          <cell r="AQ12" t="str">
            <v>PRICE</v>
          </cell>
        </row>
        <row r="13">
          <cell r="H13" t="str">
            <v>DIVIDEND</v>
          </cell>
          <cell r="J13" t="str">
            <v>EARNINGS</v>
          </cell>
          <cell r="S13" t="str">
            <v>DIVIDEND</v>
          </cell>
          <cell r="U13" t="str">
            <v>EARNINGS</v>
          </cell>
          <cell r="AD13" t="str">
            <v>DIVIDEND</v>
          </cell>
          <cell r="AF13" t="str">
            <v>EARNINGS</v>
          </cell>
          <cell r="AO13" t="str">
            <v>DIVIDEND</v>
          </cell>
          <cell r="AQ13" t="str">
            <v>EARNINGS</v>
          </cell>
        </row>
        <row r="14">
          <cell r="H14" t="str">
            <v>YIELD</v>
          </cell>
          <cell r="J14" t="str">
            <v>MULTIPLE</v>
          </cell>
          <cell r="S14" t="str">
            <v>YIELD</v>
          </cell>
          <cell r="U14" t="str">
            <v>MULTIPLE</v>
          </cell>
          <cell r="AD14" t="str">
            <v>YIELD</v>
          </cell>
          <cell r="AF14" t="str">
            <v>MULTIPLE</v>
          </cell>
          <cell r="AO14" t="str">
            <v>YIELD</v>
          </cell>
          <cell r="AQ14" t="str">
            <v>MULTIPLE</v>
          </cell>
        </row>
        <row r="15">
          <cell r="D15" t="str">
            <v xml:space="preserve">YEAR </v>
          </cell>
          <cell r="F15">
            <v>2000</v>
          </cell>
          <cell r="H15">
            <v>5.3567228844482164</v>
          </cell>
          <cell r="J15">
            <v>13.648063375863531</v>
          </cell>
          <cell r="O15" t="str">
            <v>YEAR</v>
          </cell>
          <cell r="Q15">
            <v>2000</v>
          </cell>
          <cell r="S15">
            <v>4.2989063997393258</v>
          </cell>
          <cell r="U15">
            <v>18.969577616535204</v>
          </cell>
          <cell r="Z15" t="str">
            <v xml:space="preserve">YEAR </v>
          </cell>
          <cell r="AB15">
            <v>2000</v>
          </cell>
          <cell r="AD15">
            <v>0.91750706988092856</v>
          </cell>
          <cell r="AF15">
            <v>27.858171450862255</v>
          </cell>
          <cell r="AK15" t="str">
            <v xml:space="preserve">YEAR </v>
          </cell>
          <cell r="AM15">
            <v>2000</v>
          </cell>
          <cell r="AO15">
            <v>3.5113159090210266</v>
          </cell>
          <cell r="AQ15">
            <v>21.431944508192988</v>
          </cell>
        </row>
        <row r="16">
          <cell r="D16" t="str">
            <v xml:space="preserve">YEAR </v>
          </cell>
          <cell r="F16">
            <v>2001</v>
          </cell>
          <cell r="H16">
            <v>4.5</v>
          </cell>
          <cell r="J16">
            <v>14</v>
          </cell>
          <cell r="O16" t="str">
            <v>YEAR</v>
          </cell>
          <cell r="Q16">
            <v>2001</v>
          </cell>
          <cell r="S16">
            <v>4.0999999999999996</v>
          </cell>
          <cell r="U16">
            <v>16.600000000000001</v>
          </cell>
          <cell r="Z16" t="str">
            <v xml:space="preserve">YEAR </v>
          </cell>
          <cell r="AB16">
            <v>2001</v>
          </cell>
          <cell r="AD16">
            <v>0.91750706988092856</v>
          </cell>
          <cell r="AF16">
            <v>26.3</v>
          </cell>
          <cell r="AK16" t="str">
            <v xml:space="preserve">YEAR </v>
          </cell>
          <cell r="AM16">
            <v>2001</v>
          </cell>
          <cell r="AO16">
            <v>3.4</v>
          </cell>
          <cell r="AQ16">
            <v>21.431944508192988</v>
          </cell>
        </row>
        <row r="17">
          <cell r="D17" t="str">
            <v xml:space="preserve">YEAR </v>
          </cell>
          <cell r="F17">
            <v>2002</v>
          </cell>
          <cell r="H17">
            <v>5.0222014154903345</v>
          </cell>
          <cell r="J17">
            <v>14.75760983445857</v>
          </cell>
          <cell r="O17" t="str">
            <v xml:space="preserve">YEAR </v>
          </cell>
          <cell r="Q17">
            <v>2002</v>
          </cell>
          <cell r="S17">
            <v>4.2601216432042248</v>
          </cell>
          <cell r="U17">
            <v>17.328662207215199</v>
          </cell>
          <cell r="Z17" t="str">
            <v xml:space="preserve">YEAR </v>
          </cell>
          <cell r="AB17">
            <v>2002</v>
          </cell>
          <cell r="AD17">
            <v>1.3984795528728258</v>
          </cell>
          <cell r="AF17">
            <v>21.066638271406632</v>
          </cell>
          <cell r="AK17" t="str">
            <v xml:space="preserve">YEAR </v>
          </cell>
          <cell r="AM17">
            <v>2002</v>
          </cell>
          <cell r="AO17">
            <v>3.1399204454276997</v>
          </cell>
          <cell r="AQ17">
            <v>22.248344747267225</v>
          </cell>
        </row>
        <row r="18">
          <cell r="D18" t="str">
            <v xml:space="preserve">YEAR </v>
          </cell>
          <cell r="F18">
            <v>2003</v>
          </cell>
          <cell r="H18">
            <v>5</v>
          </cell>
          <cell r="J18">
            <v>15.4</v>
          </cell>
          <cell r="O18" t="str">
            <v xml:space="preserve">YEAR </v>
          </cell>
          <cell r="Q18">
            <v>2003</v>
          </cell>
          <cell r="S18">
            <v>4</v>
          </cell>
          <cell r="U18">
            <v>16.2</v>
          </cell>
          <cell r="Z18" t="str">
            <v xml:space="preserve">YEAR </v>
          </cell>
          <cell r="AB18">
            <v>2003</v>
          </cell>
          <cell r="AD18">
            <v>1.7</v>
          </cell>
          <cell r="AF18">
            <v>21.6</v>
          </cell>
          <cell r="AK18" t="str">
            <v xml:space="preserve">YEAR </v>
          </cell>
          <cell r="AM18">
            <v>2003</v>
          </cell>
          <cell r="AO18">
            <v>3.2</v>
          </cell>
          <cell r="AQ18">
            <v>23.2</v>
          </cell>
        </row>
        <row r="19">
          <cell r="D19" t="str">
            <v xml:space="preserve">YEAR </v>
          </cell>
          <cell r="F19">
            <v>2004</v>
          </cell>
          <cell r="H19">
            <v>4.4000000000000004</v>
          </cell>
          <cell r="J19">
            <v>18.399999999999999</v>
          </cell>
          <cell r="O19" t="str">
            <v xml:space="preserve">YEAR </v>
          </cell>
          <cell r="Q19">
            <v>2004</v>
          </cell>
          <cell r="S19">
            <v>3.3</v>
          </cell>
          <cell r="U19">
            <v>17</v>
          </cell>
          <cell r="Z19" t="str">
            <v xml:space="preserve">YEAR </v>
          </cell>
          <cell r="AB19">
            <v>2004</v>
          </cell>
          <cell r="AD19">
            <v>2.2999999999999998</v>
          </cell>
          <cell r="AF19">
            <v>21.5</v>
          </cell>
          <cell r="AK19" t="str">
            <v xml:space="preserve">YEAR </v>
          </cell>
          <cell r="AM19">
            <v>2004</v>
          </cell>
          <cell r="AO19">
            <v>3.1</v>
          </cell>
          <cell r="AQ19">
            <v>27.9</v>
          </cell>
        </row>
        <row r="20">
          <cell r="D20" t="str">
            <v xml:space="preserve">YEAR </v>
          </cell>
          <cell r="F20">
            <v>2005</v>
          </cell>
          <cell r="H20">
            <v>4.0726397230847509</v>
          </cell>
          <cell r="J20">
            <v>20.871240215237318</v>
          </cell>
          <cell r="O20" t="str">
            <v xml:space="preserve">YEAR </v>
          </cell>
          <cell r="Q20">
            <v>2005</v>
          </cell>
          <cell r="S20">
            <v>3.1371216068138721</v>
          </cell>
          <cell r="U20">
            <v>19.77075820467417</v>
          </cell>
          <cell r="Z20" t="str">
            <v xml:space="preserve">YEAR </v>
          </cell>
          <cell r="AB20">
            <v>2005</v>
          </cell>
          <cell r="AD20">
            <v>2.5923489396346664</v>
          </cell>
          <cell r="AF20">
            <v>22.54356411021547</v>
          </cell>
          <cell r="AK20" t="str">
            <v xml:space="preserve">YEAR </v>
          </cell>
          <cell r="AM20">
            <v>2005</v>
          </cell>
          <cell r="AO20">
            <v>2.8374589276444362</v>
          </cell>
          <cell r="AQ20">
            <v>28.655780507600781</v>
          </cell>
        </row>
        <row r="21">
          <cell r="D21" t="str">
            <v>YEAR</v>
          </cell>
          <cell r="F21">
            <v>2006</v>
          </cell>
          <cell r="H21">
            <v>3.7716944843490805</v>
          </cell>
          <cell r="J21">
            <v>20.782535419976622</v>
          </cell>
          <cell r="O21" t="str">
            <v>YEAR</v>
          </cell>
          <cell r="Q21">
            <v>2006</v>
          </cell>
          <cell r="S21">
            <v>3.1259515442891002</v>
          </cell>
          <cell r="U21">
            <v>17.186980429705741</v>
          </cell>
          <cell r="Z21" t="str">
            <v>YEAR</v>
          </cell>
          <cell r="AB21">
            <v>2006</v>
          </cell>
          <cell r="AD21">
            <v>2.5971919779820305</v>
          </cell>
          <cell r="AF21">
            <v>21.091106360112185</v>
          </cell>
          <cell r="AK21" t="str">
            <v>YEAR</v>
          </cell>
          <cell r="AM21">
            <v>2006</v>
          </cell>
          <cell r="AO21">
            <v>2.7849047604981698</v>
          </cell>
          <cell r="AQ21">
            <v>30.874601454840391</v>
          </cell>
        </row>
        <row r="22">
          <cell r="D22" t="str">
            <v>YEAR</v>
          </cell>
          <cell r="F22">
            <v>2007</v>
          </cell>
          <cell r="H22">
            <v>3.3711740373006127</v>
          </cell>
          <cell r="J22">
            <v>18.499125639005523</v>
          </cell>
          <cell r="O22" t="str">
            <v>YEAR</v>
          </cell>
          <cell r="Q22">
            <v>2007</v>
          </cell>
          <cell r="S22">
            <v>2.8574632957758088</v>
          </cell>
          <cell r="U22">
            <v>19.536188009981437</v>
          </cell>
          <cell r="Z22" t="str">
            <v>YEAR</v>
          </cell>
          <cell r="AB22">
            <v>2007</v>
          </cell>
          <cell r="AD22">
            <v>2.7436100241742509</v>
          </cell>
          <cell r="AF22">
            <v>20.143262476384727</v>
          </cell>
          <cell r="AK22" t="str">
            <v>YEAR</v>
          </cell>
          <cell r="AM22">
            <v>2007</v>
          </cell>
          <cell r="AO22">
            <v>2.8296059260553292</v>
          </cell>
          <cell r="AQ22">
            <v>28.068430009224272</v>
          </cell>
        </row>
        <row r="23">
          <cell r="D23" t="str">
            <v>YEAR</v>
          </cell>
          <cell r="F23">
            <v>2008</v>
          </cell>
          <cell r="H23">
            <v>3.9</v>
          </cell>
          <cell r="J23">
            <v>16.100000000000001</v>
          </cell>
          <cell r="O23" t="str">
            <v>YEAR</v>
          </cell>
          <cell r="Q23">
            <v>2008</v>
          </cell>
          <cell r="S23">
            <v>13.1</v>
          </cell>
          <cell r="U23">
            <v>17.399999999999999</v>
          </cell>
          <cell r="Z23" t="str">
            <v>YEAR</v>
          </cell>
          <cell r="AB23">
            <v>2008</v>
          </cell>
          <cell r="AD23">
            <v>4.4000000000000004</v>
          </cell>
          <cell r="AF23">
            <v>14.3</v>
          </cell>
          <cell r="AK23" t="str">
            <v>YEAR</v>
          </cell>
          <cell r="AM23">
            <v>2008</v>
          </cell>
          <cell r="AO23">
            <v>3.1</v>
          </cell>
          <cell r="AQ23">
            <v>23.1</v>
          </cell>
        </row>
        <row r="24">
          <cell r="D24" t="str">
            <v>YEAR</v>
          </cell>
          <cell r="F24">
            <v>2009</v>
          </cell>
          <cell r="H24">
            <v>4.8</v>
          </cell>
          <cell r="J24">
            <v>14.1</v>
          </cell>
          <cell r="O24" t="str">
            <v>YEAR</v>
          </cell>
          <cell r="Q24">
            <v>2009</v>
          </cell>
          <cell r="S24">
            <v>3.8</v>
          </cell>
          <cell r="U24">
            <v>14.4</v>
          </cell>
          <cell r="Z24" t="str">
            <v>YEAR</v>
          </cell>
          <cell r="AB24">
            <v>2009</v>
          </cell>
          <cell r="AD24">
            <v>6</v>
          </cell>
          <cell r="AF24">
            <v>14.6</v>
          </cell>
          <cell r="AK24" t="str">
            <v>YEAR</v>
          </cell>
          <cell r="AM24">
            <v>2009</v>
          </cell>
          <cell r="AO24">
            <v>3.5</v>
          </cell>
          <cell r="AQ24">
            <v>21.3</v>
          </cell>
        </row>
        <row r="25">
          <cell r="D25" t="str">
            <v>YEAR TO DATE</v>
          </cell>
          <cell r="F25">
            <v>2010</v>
          </cell>
          <cell r="H25">
            <v>4.2021774443691813</v>
          </cell>
          <cell r="J25">
            <v>18.363482865837341</v>
          </cell>
          <cell r="O25" t="str">
            <v>YEAR TO DATE</v>
          </cell>
          <cell r="Q25">
            <v>2010</v>
          </cell>
          <cell r="S25">
            <v>3.3262134257743594</v>
          </cell>
          <cell r="U25">
            <v>21.93593089670577</v>
          </cell>
          <cell r="Z25" t="str">
            <v>YEAR TO DATE</v>
          </cell>
          <cell r="AB25">
            <v>2010</v>
          </cell>
          <cell r="AD25">
            <v>5.6999591042356608</v>
          </cell>
          <cell r="AF25">
            <v>18.966490319780615</v>
          </cell>
          <cell r="AK25" t="str">
            <v>YEAR TO DATE</v>
          </cell>
          <cell r="AM25">
            <v>2010</v>
          </cell>
          <cell r="AO25">
            <v>3.5261608344269573</v>
          </cell>
          <cell r="AQ25">
            <v>20.754148669451553</v>
          </cell>
        </row>
        <row r="27">
          <cell r="D27" t="str">
            <v>FEBRUARY</v>
          </cell>
          <cell r="F27">
            <v>2009</v>
          </cell>
          <cell r="H27">
            <v>5.194227800046356</v>
          </cell>
          <cell r="J27">
            <v>12.155292310575089</v>
          </cell>
          <cell r="O27" t="str">
            <v>FEBRUARY</v>
          </cell>
          <cell r="Q27">
            <v>2009</v>
          </cell>
          <cell r="S27">
            <v>3.9443199958258766</v>
          </cell>
          <cell r="U27">
            <v>12.274275891095343</v>
          </cell>
          <cell r="Z27" t="str">
            <v>FEBRUARY</v>
          </cell>
          <cell r="AB27">
            <v>2009</v>
          </cell>
          <cell r="AD27">
            <v>6.2155697853739538</v>
          </cell>
          <cell r="AF27">
            <v>12.1456416014527</v>
          </cell>
          <cell r="AK27" t="str">
            <v>FEBRUARY</v>
          </cell>
          <cell r="AM27">
            <v>2009</v>
          </cell>
          <cell r="AO27">
            <v>3.4587524209712006</v>
          </cell>
          <cell r="AQ27">
            <v>20.062401351837533</v>
          </cell>
        </row>
        <row r="28">
          <cell r="D28" t="str">
            <v>MARCH</v>
          </cell>
          <cell r="F28">
            <v>2009</v>
          </cell>
          <cell r="H28">
            <v>5.194227800046356</v>
          </cell>
          <cell r="J28">
            <v>12.178074558137592</v>
          </cell>
          <cell r="O28" t="str">
            <v>MARCH</v>
          </cell>
          <cell r="Q28">
            <v>2009</v>
          </cell>
          <cell r="S28">
            <v>3.9443199958258766</v>
          </cell>
          <cell r="U28">
            <v>11.686283554849027</v>
          </cell>
          <cell r="Z28" t="str">
            <v>MARCH</v>
          </cell>
          <cell r="AB28">
            <v>2009</v>
          </cell>
          <cell r="AD28">
            <v>6.2155697853739538</v>
          </cell>
          <cell r="AF28">
            <v>12.1456416014527</v>
          </cell>
          <cell r="AK28" t="str">
            <v>MARCH</v>
          </cell>
          <cell r="AM28">
            <v>2009</v>
          </cell>
          <cell r="AO28">
            <v>3.4587524209712006</v>
          </cell>
          <cell r="AQ28">
            <v>20.062401351837533</v>
          </cell>
        </row>
        <row r="29">
          <cell r="D29" t="str">
            <v>APRIL</v>
          </cell>
          <cell r="F29">
            <v>2009</v>
          </cell>
          <cell r="H29">
            <v>5.1927294291681845</v>
          </cell>
          <cell r="J29">
            <v>11.4</v>
          </cell>
          <cell r="O29" t="str">
            <v>APRIL</v>
          </cell>
          <cell r="Q29">
            <v>2009</v>
          </cell>
          <cell r="S29">
            <v>4.1286449652193236</v>
          </cell>
          <cell r="U29">
            <v>12.5</v>
          </cell>
          <cell r="Z29" t="str">
            <v>APRIL</v>
          </cell>
          <cell r="AB29">
            <v>2009</v>
          </cell>
          <cell r="AD29">
            <v>6.4</v>
          </cell>
          <cell r="AF29">
            <v>14.9</v>
          </cell>
          <cell r="AK29" t="str">
            <v>APRIL</v>
          </cell>
          <cell r="AM29">
            <v>2009</v>
          </cell>
          <cell r="AO29">
            <v>3.5</v>
          </cell>
          <cell r="AQ29">
            <v>21</v>
          </cell>
        </row>
        <row r="30">
          <cell r="D30" t="str">
            <v>MAY</v>
          </cell>
          <cell r="F30">
            <v>2009</v>
          </cell>
          <cell r="H30">
            <v>5.2029253362397752</v>
          </cell>
          <cell r="J30">
            <v>11.3</v>
          </cell>
          <cell r="O30" t="str">
            <v>MAY</v>
          </cell>
          <cell r="Q30">
            <v>2009</v>
          </cell>
          <cell r="S30">
            <v>4.1399906817277046</v>
          </cell>
          <cell r="U30">
            <v>12.4</v>
          </cell>
          <cell r="Z30" t="str">
            <v>MAY</v>
          </cell>
          <cell r="AB30">
            <v>2009</v>
          </cell>
          <cell r="AD30">
            <v>7</v>
          </cell>
          <cell r="AF30">
            <v>11.4</v>
          </cell>
          <cell r="AK30" t="str">
            <v>MAY</v>
          </cell>
          <cell r="AM30">
            <v>2009</v>
          </cell>
          <cell r="AO30">
            <v>3.5927183301929388</v>
          </cell>
          <cell r="AQ30">
            <v>19.100000000000001</v>
          </cell>
        </row>
        <row r="31">
          <cell r="D31" t="str">
            <v>JUNE</v>
          </cell>
          <cell r="F31">
            <v>2009</v>
          </cell>
          <cell r="H31">
            <v>5.2400942828233656</v>
          </cell>
          <cell r="J31">
            <v>13.647206378225199</v>
          </cell>
          <cell r="O31" t="str">
            <v>JUNE</v>
          </cell>
          <cell r="Q31">
            <v>2009</v>
          </cell>
          <cell r="S31">
            <v>4.0844939691320521</v>
          </cell>
          <cell r="U31">
            <v>13.293808165825801</v>
          </cell>
          <cell r="Z31" t="str">
            <v>JUNE</v>
          </cell>
          <cell r="AB31">
            <v>2009</v>
          </cell>
          <cell r="AD31">
            <v>5.4196363500604967</v>
          </cell>
          <cell r="AF31">
            <v>13.796608024640168</v>
          </cell>
          <cell r="AK31" t="str">
            <v>JUNE</v>
          </cell>
          <cell r="AM31">
            <v>2009</v>
          </cell>
          <cell r="AO31">
            <v>3.7382363501074085</v>
          </cell>
          <cell r="AQ31">
            <v>20.364525853498112</v>
          </cell>
        </row>
        <row r="32">
          <cell r="D32" t="str">
            <v>JULY</v>
          </cell>
          <cell r="F32">
            <v>2009</v>
          </cell>
          <cell r="H32">
            <v>4.8</v>
          </cell>
          <cell r="J32">
            <v>14.9</v>
          </cell>
          <cell r="O32" t="str">
            <v>JULY</v>
          </cell>
          <cell r="Q32">
            <v>2009</v>
          </cell>
          <cell r="S32">
            <v>3.7946266406877265</v>
          </cell>
          <cell r="U32">
            <v>14.5</v>
          </cell>
          <cell r="Z32" t="str">
            <v>JULY</v>
          </cell>
          <cell r="AB32">
            <v>2009</v>
          </cell>
          <cell r="AD32">
            <v>6.3</v>
          </cell>
          <cell r="AF32">
            <v>13.5</v>
          </cell>
          <cell r="AK32" t="str">
            <v>JULY</v>
          </cell>
          <cell r="AM32">
            <v>2009</v>
          </cell>
          <cell r="AO32">
            <v>3.6</v>
          </cell>
          <cell r="AQ32">
            <v>21.2</v>
          </cell>
        </row>
        <row r="33">
          <cell r="D33" t="str">
            <v>AUGUST</v>
          </cell>
          <cell r="F33">
            <v>2009</v>
          </cell>
          <cell r="H33">
            <v>4.7108108146931302</v>
          </cell>
          <cell r="J33">
            <v>15.122489125867277</v>
          </cell>
          <cell r="O33" t="str">
            <v>AUGUST</v>
          </cell>
          <cell r="Q33">
            <v>2009</v>
          </cell>
          <cell r="S33">
            <v>3.7946266406877265</v>
          </cell>
          <cell r="U33">
            <v>14.372585995789422</v>
          </cell>
          <cell r="Z33" t="str">
            <v>AUGUST</v>
          </cell>
          <cell r="AB33">
            <v>2009</v>
          </cell>
          <cell r="AD33">
            <v>6.5661198284235072</v>
          </cell>
          <cell r="AF33">
            <v>13.481374137997058</v>
          </cell>
          <cell r="AK33" t="str">
            <v>AUGUST</v>
          </cell>
          <cell r="AM33">
            <v>2009</v>
          </cell>
          <cell r="AO33">
            <v>3.4022760028819898</v>
          </cell>
          <cell r="AQ33">
            <v>22.504216664759479</v>
          </cell>
        </row>
        <row r="34">
          <cell r="D34" t="str">
            <v>SEPTEMBER</v>
          </cell>
          <cell r="F34">
            <v>2009</v>
          </cell>
          <cell r="H34">
            <v>4.5152491274200752</v>
          </cell>
          <cell r="J34">
            <v>14.142915481239976</v>
          </cell>
          <cell r="O34" t="str">
            <v>SEPTEMBER</v>
          </cell>
          <cell r="Q34">
            <v>2009</v>
          </cell>
          <cell r="S34">
            <v>3.6144127210868944</v>
          </cell>
          <cell r="U34">
            <v>15.538063967409203</v>
          </cell>
          <cell r="Z34" t="str">
            <v>SEPTEMBER</v>
          </cell>
          <cell r="AB34">
            <v>2009</v>
          </cell>
          <cell r="AD34">
            <v>6.1817998342176992</v>
          </cell>
          <cell r="AF34">
            <v>14.788271554779442</v>
          </cell>
          <cell r="AK34" t="str">
            <v>SEPTEMBER</v>
          </cell>
          <cell r="AM34">
            <v>2009</v>
          </cell>
          <cell r="AO34">
            <v>3.5332990763231304</v>
          </cell>
          <cell r="AQ34">
            <v>21.712878508120202</v>
          </cell>
        </row>
        <row r="35">
          <cell r="D35" t="str">
            <v>OCTOBER</v>
          </cell>
          <cell r="F35">
            <v>2009</v>
          </cell>
          <cell r="H35">
            <v>4.3582877555031789</v>
          </cell>
          <cell r="J35">
            <v>14.775106470719333</v>
          </cell>
          <cell r="O35" t="str">
            <v>OCTOBER</v>
          </cell>
          <cell r="Q35">
            <v>2009</v>
          </cell>
          <cell r="S35">
            <v>3.5235304698002543</v>
          </cell>
          <cell r="U35">
            <v>16.130371655443472</v>
          </cell>
          <cell r="Z35" t="str">
            <v>OCTOBER</v>
          </cell>
          <cell r="AB35">
            <v>2009</v>
          </cell>
          <cell r="AD35">
            <v>5.9998778386089162</v>
          </cell>
          <cell r="AF35">
            <v>16.133965142236153</v>
          </cell>
          <cell r="AK35" t="str">
            <v>OCTOBER</v>
          </cell>
          <cell r="AM35">
            <v>2009</v>
          </cell>
          <cell r="AO35">
            <v>3.3260306909101627</v>
          </cell>
          <cell r="AQ35">
            <v>22.81790596094795</v>
          </cell>
        </row>
        <row r="36">
          <cell r="D36" t="str">
            <v>NOVEMBER</v>
          </cell>
          <cell r="F36">
            <v>2009</v>
          </cell>
          <cell r="H36">
            <v>4.394510825327365</v>
          </cell>
          <cell r="J36">
            <v>14.702406028884175</v>
          </cell>
          <cell r="O36" t="str">
            <v>NOVEMBER</v>
          </cell>
          <cell r="Q36">
            <v>2009</v>
          </cell>
          <cell r="S36">
            <v>3.4313973537223261</v>
          </cell>
          <cell r="U36">
            <v>16.6640917686777</v>
          </cell>
          <cell r="Z36" t="str">
            <v>NOVEMBER</v>
          </cell>
          <cell r="AB36">
            <v>2009</v>
          </cell>
          <cell r="AD36">
            <v>5.8654927678178295</v>
          </cell>
          <cell r="AF36">
            <v>16.543475946323994</v>
          </cell>
          <cell r="AK36" t="str">
            <v>NOVEMBER</v>
          </cell>
          <cell r="AM36">
            <v>2009</v>
          </cell>
          <cell r="AO36">
            <v>3.379381135827765</v>
          </cell>
          <cell r="AQ36">
            <v>22.613460074477061</v>
          </cell>
        </row>
        <row r="37">
          <cell r="D37" t="str">
            <v>DECEMBER</v>
          </cell>
          <cell r="F37">
            <v>2009</v>
          </cell>
          <cell r="H37">
            <v>4.4000000000000004</v>
          </cell>
          <cell r="J37">
            <v>17.600000000000001</v>
          </cell>
          <cell r="O37" t="str">
            <v>DECEMBER</v>
          </cell>
          <cell r="Q37">
            <v>2009</v>
          </cell>
          <cell r="S37">
            <v>3.4</v>
          </cell>
          <cell r="U37">
            <v>19.3</v>
          </cell>
          <cell r="Z37" t="str">
            <v>DECEMBER</v>
          </cell>
          <cell r="AB37">
            <v>2009</v>
          </cell>
          <cell r="AD37">
            <v>6.1</v>
          </cell>
          <cell r="AF37">
            <v>19</v>
          </cell>
          <cell r="AK37" t="str">
            <v>DECEMBER</v>
          </cell>
          <cell r="AM37">
            <v>2009</v>
          </cell>
          <cell r="AO37">
            <v>3.6</v>
          </cell>
          <cell r="AQ37">
            <v>20.8</v>
          </cell>
        </row>
        <row r="38">
          <cell r="D38" t="str">
            <v>JANUARY</v>
          </cell>
          <cell r="F38">
            <v>2010</v>
          </cell>
          <cell r="H38">
            <v>4.2021774443691813</v>
          </cell>
          <cell r="J38">
            <v>18.363482865837341</v>
          </cell>
          <cell r="O38" t="str">
            <v>JANUARY</v>
          </cell>
          <cell r="Q38">
            <v>2010</v>
          </cell>
          <cell r="S38">
            <v>3.3262134257743594</v>
          </cell>
          <cell r="U38">
            <v>21.93593089670577</v>
          </cell>
          <cell r="Z38" t="str">
            <v>JANUARY</v>
          </cell>
          <cell r="AB38">
            <v>2010</v>
          </cell>
          <cell r="AD38">
            <v>5.6999591042356608</v>
          </cell>
          <cell r="AF38">
            <v>18.966490319780615</v>
          </cell>
          <cell r="AK38" t="str">
            <v>JANUARY</v>
          </cell>
          <cell r="AM38">
            <v>2010</v>
          </cell>
          <cell r="AO38">
            <v>3.5261608344269573</v>
          </cell>
          <cell r="AQ38">
            <v>20.754148669451553</v>
          </cell>
        </row>
        <row r="40">
          <cell r="AA40" t="str">
            <v>SMALL</v>
          </cell>
        </row>
        <row r="41">
          <cell r="E41" t="str">
            <v xml:space="preserve">COMBINATION GAS &amp; </v>
          </cell>
          <cell r="AA41" t="str">
            <v xml:space="preserve">TELEPHONE </v>
          </cell>
        </row>
        <row r="42">
          <cell r="E42" t="str">
            <v>ELECTRIC COMPANIES</v>
          </cell>
          <cell r="AA42" t="str">
            <v>COMPANIES</v>
          </cell>
        </row>
        <row r="44">
          <cell r="J44" t="str">
            <v>PRICE</v>
          </cell>
          <cell r="AF44" t="str">
            <v>PRICE</v>
          </cell>
        </row>
        <row r="45">
          <cell r="H45" t="str">
            <v>DIVIDEND</v>
          </cell>
          <cell r="J45" t="str">
            <v>EARNINGS</v>
          </cell>
          <cell r="AD45" t="str">
            <v>DIVIDEND</v>
          </cell>
          <cell r="AF45" t="str">
            <v>EARNINGS</v>
          </cell>
        </row>
        <row r="46">
          <cell r="H46" t="str">
            <v>YIELD</v>
          </cell>
          <cell r="J46" t="str">
            <v>MULTIPLE</v>
          </cell>
          <cell r="AD46" t="str">
            <v>YIELD</v>
          </cell>
          <cell r="AF46" t="str">
            <v>MULTIPLE</v>
          </cell>
        </row>
        <row r="47">
          <cell r="D47" t="str">
            <v xml:space="preserve">YEAR </v>
          </cell>
          <cell r="F47">
            <v>2000</v>
          </cell>
          <cell r="H47">
            <v>5.0363605423070634</v>
          </cell>
          <cell r="J47">
            <v>16.136104634435679</v>
          </cell>
          <cell r="Z47" t="str">
            <v xml:space="preserve">YEAR </v>
          </cell>
          <cell r="AB47">
            <v>2000</v>
          </cell>
          <cell r="AD47">
            <v>2.3702113878958024</v>
          </cell>
          <cell r="AF47">
            <v>24.367748191273293</v>
          </cell>
        </row>
        <row r="48">
          <cell r="D48" t="str">
            <v xml:space="preserve">YEAR </v>
          </cell>
          <cell r="F48">
            <v>2001</v>
          </cell>
          <cell r="H48">
            <v>4.0999999999999996</v>
          </cell>
          <cell r="J48">
            <v>15.3</v>
          </cell>
          <cell r="Z48" t="str">
            <v xml:space="preserve">YEAR </v>
          </cell>
          <cell r="AB48">
            <v>2001</v>
          </cell>
          <cell r="AD48">
            <v>2.8</v>
          </cell>
          <cell r="AF48">
            <v>20</v>
          </cell>
        </row>
        <row r="49">
          <cell r="D49" t="str">
            <v xml:space="preserve">YEAR </v>
          </cell>
          <cell r="F49">
            <v>2002</v>
          </cell>
          <cell r="H49">
            <v>4.8601007849370275</v>
          </cell>
          <cell r="J49">
            <v>14.917976380650664</v>
          </cell>
          <cell r="Z49" t="str">
            <v xml:space="preserve">YEAR </v>
          </cell>
          <cell r="AB49">
            <v>2002</v>
          </cell>
          <cell r="AD49">
            <v>2.6410292931732529</v>
          </cell>
          <cell r="AF49">
            <v>20.110970501843802</v>
          </cell>
        </row>
        <row r="50">
          <cell r="D50" t="str">
            <v xml:space="preserve">YEAR </v>
          </cell>
          <cell r="F50">
            <v>2003</v>
          </cell>
          <cell r="H50">
            <v>3.8</v>
          </cell>
          <cell r="J50">
            <v>15.3</v>
          </cell>
          <cell r="Z50" t="str">
            <v xml:space="preserve">YEAR </v>
          </cell>
          <cell r="AB50">
            <v>2003</v>
          </cell>
          <cell r="AD50">
            <v>2.8</v>
          </cell>
          <cell r="AF50">
            <v>21.7</v>
          </cell>
        </row>
        <row r="51">
          <cell r="D51" t="str">
            <v xml:space="preserve">YEAR </v>
          </cell>
          <cell r="F51">
            <v>2004</v>
          </cell>
          <cell r="H51">
            <v>3.4</v>
          </cell>
          <cell r="J51">
            <v>17.100000000000001</v>
          </cell>
          <cell r="Z51" t="str">
            <v>YEAR</v>
          </cell>
          <cell r="AB51">
            <v>2004</v>
          </cell>
          <cell r="AD51">
            <v>2.6</v>
          </cell>
          <cell r="AF51">
            <v>19.3</v>
          </cell>
        </row>
        <row r="52">
          <cell r="D52" t="str">
            <v xml:space="preserve">YEAR </v>
          </cell>
          <cell r="F52">
            <v>2005</v>
          </cell>
          <cell r="H52">
            <v>3.3297978341354617</v>
          </cell>
          <cell r="J52">
            <v>18.853446263599476</v>
          </cell>
          <cell r="Z52" t="str">
            <v xml:space="preserve">YEAR </v>
          </cell>
          <cell r="AB52">
            <v>2005</v>
          </cell>
          <cell r="AD52">
            <v>3.4676814348855522</v>
          </cell>
          <cell r="AF52">
            <v>17.203191610879802</v>
          </cell>
        </row>
        <row r="53">
          <cell r="D53" t="str">
            <v>YEAR</v>
          </cell>
          <cell r="F53">
            <v>2006</v>
          </cell>
          <cell r="H53">
            <v>3.2199645009279774</v>
          </cell>
          <cell r="J53">
            <v>18.684048833772962</v>
          </cell>
          <cell r="Z53" t="str">
            <v>YEAR</v>
          </cell>
          <cell r="AB53">
            <v>2006</v>
          </cell>
          <cell r="AD53">
            <v>3.7604686503981517</v>
          </cell>
          <cell r="AF53">
            <v>21.622010297971041</v>
          </cell>
        </row>
        <row r="54">
          <cell r="D54" t="str">
            <v>YEAR</v>
          </cell>
          <cell r="F54">
            <v>2007</v>
          </cell>
          <cell r="H54">
            <v>3.317485621942073</v>
          </cell>
          <cell r="J54">
            <v>18.296718312710762</v>
          </cell>
          <cell r="Z54" t="str">
            <v>YEAR</v>
          </cell>
          <cell r="AB54">
            <v>2007</v>
          </cell>
          <cell r="AD54">
            <v>4.4538307265377393</v>
          </cell>
          <cell r="AF54">
            <v>20.38633337468293</v>
          </cell>
        </row>
        <row r="55">
          <cell r="D55" t="str">
            <v xml:space="preserve">YEAR </v>
          </cell>
          <cell r="F55">
            <v>2008</v>
          </cell>
          <cell r="H55">
            <v>4</v>
          </cell>
          <cell r="J55">
            <v>15.7</v>
          </cell>
          <cell r="Z55" t="str">
            <v xml:space="preserve">YEAR </v>
          </cell>
          <cell r="AB55">
            <v>2008</v>
          </cell>
          <cell r="AD55">
            <v>8.3000000000000007</v>
          </cell>
          <cell r="AF55">
            <v>16.100000000000001</v>
          </cell>
        </row>
        <row r="56">
          <cell r="D56" t="str">
            <v xml:space="preserve">YEAR </v>
          </cell>
          <cell r="F56">
            <v>2009</v>
          </cell>
          <cell r="H56">
            <v>5.2</v>
          </cell>
          <cell r="J56">
            <v>12.8</v>
          </cell>
          <cell r="Z56" t="str">
            <v xml:space="preserve">YEAR </v>
          </cell>
          <cell r="AB56">
            <v>2009</v>
          </cell>
          <cell r="AD56">
            <v>7.5</v>
          </cell>
          <cell r="AF56">
            <v>18.399999999999999</v>
          </cell>
        </row>
        <row r="57">
          <cell r="D57" t="str">
            <v>YEAR TO DATE</v>
          </cell>
          <cell r="F57">
            <v>2010</v>
          </cell>
          <cell r="H57">
            <v>4.4922500107471688</v>
          </cell>
          <cell r="J57">
            <v>15.015451700867017</v>
          </cell>
          <cell r="Z57" t="str">
            <v>YEAR TO DATE</v>
          </cell>
          <cell r="AB57">
            <v>2010</v>
          </cell>
          <cell r="AD57">
            <v>4.8528055815020315</v>
          </cell>
          <cell r="AF57">
            <v>16.093779392003519</v>
          </cell>
        </row>
        <row r="59">
          <cell r="D59" t="str">
            <v>FEBRUARY</v>
          </cell>
          <cell r="F59">
            <v>2009</v>
          </cell>
          <cell r="H59">
            <v>5.5624457367850928</v>
          </cell>
          <cell r="J59">
            <v>12.281781027576491</v>
          </cell>
          <cell r="Z59" t="str">
            <v>FEBRUARY</v>
          </cell>
          <cell r="AB59">
            <v>2009</v>
          </cell>
          <cell r="AD59">
            <v>8.9457924282308401</v>
          </cell>
          <cell r="AF59">
            <v>8.2864366343820706</v>
          </cell>
        </row>
        <row r="60">
          <cell r="D60" t="str">
            <v>MARCH</v>
          </cell>
          <cell r="F60">
            <v>2009</v>
          </cell>
          <cell r="H60">
            <v>5.5624457367850928</v>
          </cell>
          <cell r="J60">
            <v>11.118430155107648</v>
          </cell>
          <cell r="Z60" t="str">
            <v>MARCH</v>
          </cell>
          <cell r="AB60">
            <v>2009</v>
          </cell>
          <cell r="AD60">
            <v>8.9457924282308401</v>
          </cell>
          <cell r="AF60">
            <v>8.2864366343820706</v>
          </cell>
        </row>
        <row r="61">
          <cell r="D61" t="str">
            <v>APRIL</v>
          </cell>
          <cell r="F61">
            <v>2009</v>
          </cell>
          <cell r="H61">
            <v>5.7166678997694902</v>
          </cell>
          <cell r="J61">
            <v>11.444328574406534</v>
          </cell>
          <cell r="Z61" t="str">
            <v>APRIL</v>
          </cell>
          <cell r="AB61">
            <v>2009</v>
          </cell>
          <cell r="AD61">
            <v>9.6999999999999993</v>
          </cell>
          <cell r="AF61">
            <v>12.7</v>
          </cell>
        </row>
        <row r="62">
          <cell r="D62" t="str">
            <v>MAY</v>
          </cell>
          <cell r="F62">
            <v>2009</v>
          </cell>
          <cell r="H62">
            <v>5.7398008758268597</v>
          </cell>
          <cell r="J62">
            <v>11.4</v>
          </cell>
          <cell r="Z62" t="str">
            <v>MAY</v>
          </cell>
          <cell r="AB62">
            <v>2009</v>
          </cell>
          <cell r="AD62">
            <v>9.3771227068598098</v>
          </cell>
          <cell r="AF62">
            <v>13.844543320529237</v>
          </cell>
        </row>
        <row r="63">
          <cell r="D63" t="str">
            <v>JUNE</v>
          </cell>
          <cell r="F63">
            <v>2009</v>
          </cell>
          <cell r="H63">
            <v>5.6827550166582643</v>
          </cell>
          <cell r="J63">
            <v>11.553095379465363</v>
          </cell>
          <cell r="Z63" t="str">
            <v>JUNE</v>
          </cell>
          <cell r="AB63">
            <v>2009</v>
          </cell>
          <cell r="AD63">
            <v>8.0803726481154605</v>
          </cell>
          <cell r="AF63">
            <v>18.819281263337597</v>
          </cell>
        </row>
        <row r="64">
          <cell r="D64" t="str">
            <v>JULY</v>
          </cell>
          <cell r="F64">
            <v>2009</v>
          </cell>
          <cell r="H64">
            <v>5.2</v>
          </cell>
          <cell r="J64">
            <v>13</v>
          </cell>
          <cell r="Z64" t="str">
            <v>JULY</v>
          </cell>
          <cell r="AB64">
            <v>2009</v>
          </cell>
          <cell r="AD64">
            <v>5.8</v>
          </cell>
          <cell r="AF64">
            <v>20.9</v>
          </cell>
        </row>
        <row r="65">
          <cell r="D65" t="str">
            <v>AUGUST</v>
          </cell>
          <cell r="F65">
            <v>2009</v>
          </cell>
          <cell r="H65">
            <v>5.1021887548254519</v>
          </cell>
          <cell r="J65">
            <v>13.316064955852324</v>
          </cell>
          <cell r="Z65" t="str">
            <v>AUGUST</v>
          </cell>
          <cell r="AB65">
            <v>2009</v>
          </cell>
          <cell r="AD65">
            <v>5.6008436571136819</v>
          </cell>
          <cell r="AF65">
            <v>24.44108962868118</v>
          </cell>
        </row>
        <row r="66">
          <cell r="D66" t="str">
            <v>SEPTEMBER</v>
          </cell>
          <cell r="F66">
            <v>2009</v>
          </cell>
          <cell r="H66">
            <v>4.8966923897397567</v>
          </cell>
          <cell r="J66">
            <v>14.023036509888358</v>
          </cell>
          <cell r="Z66" t="str">
            <v>SEPTEMBER</v>
          </cell>
          <cell r="AB66">
            <v>2009</v>
          </cell>
          <cell r="AD66">
            <v>5.5737917009999691</v>
          </cell>
          <cell r="AF66">
            <v>25.040384777001044</v>
          </cell>
        </row>
        <row r="67">
          <cell r="D67" t="str">
            <v>OCTOBER</v>
          </cell>
          <cell r="F67">
            <v>2009</v>
          </cell>
          <cell r="H67">
            <v>4.7721297703737875</v>
          </cell>
          <cell r="J67">
            <v>14.356859451596733</v>
          </cell>
          <cell r="Z67" t="str">
            <v>OCTOBER</v>
          </cell>
          <cell r="AB67">
            <v>2009</v>
          </cell>
          <cell r="AD67">
            <v>5.2316265368892934</v>
          </cell>
          <cell r="AF67">
            <v>28.191934547420328</v>
          </cell>
        </row>
        <row r="68">
          <cell r="D68" t="str">
            <v>NOVEMBER</v>
          </cell>
          <cell r="F68">
            <v>2009</v>
          </cell>
          <cell r="H68">
            <v>4.8009544922941387</v>
          </cell>
          <cell r="J68">
            <v>14.012418326420905</v>
          </cell>
          <cell r="Z68" t="str">
            <v>NOVEMBER</v>
          </cell>
          <cell r="AB68">
            <v>2009</v>
          </cell>
          <cell r="AD68">
            <v>4.9793016025563954</v>
          </cell>
          <cell r="AF68">
            <v>28.412802115992054</v>
          </cell>
        </row>
        <row r="69">
          <cell r="D69" t="str">
            <v>DECEMBER</v>
          </cell>
          <cell r="F69">
            <v>2009</v>
          </cell>
          <cell r="H69">
            <v>4.8</v>
          </cell>
          <cell r="J69">
            <v>14.2</v>
          </cell>
          <cell r="Z69" t="str">
            <v>DECEMBER</v>
          </cell>
          <cell r="AB69">
            <v>2009</v>
          </cell>
          <cell r="AD69">
            <v>5.0999999999999996</v>
          </cell>
          <cell r="AF69">
            <v>15.6</v>
          </cell>
        </row>
        <row r="70">
          <cell r="D70" t="str">
            <v>JANUARY</v>
          </cell>
          <cell r="F70">
            <v>2010</v>
          </cell>
          <cell r="H70">
            <v>4.4922500107471688</v>
          </cell>
          <cell r="J70">
            <v>15.015451700867017</v>
          </cell>
          <cell r="Z70" t="str">
            <v>JANUARY</v>
          </cell>
          <cell r="AB70">
            <v>2010</v>
          </cell>
          <cell r="AD70">
            <v>4.8528055815020315</v>
          </cell>
          <cell r="AF70">
            <v>16.093779392003519</v>
          </cell>
        </row>
      </sheetData>
      <sheetData sheetId="2">
        <row r="1">
          <cell r="C1" t="str">
            <v>LATEST ISSUE - AUS MONTHLY REPORT</v>
          </cell>
        </row>
        <row r="3">
          <cell r="C3" t="str">
            <v>January 2010</v>
          </cell>
        </row>
        <row r="4">
          <cell r="C4" t="str">
            <v>AUS INDUSTRY RANKINGS</v>
          </cell>
        </row>
        <row r="7">
          <cell r="D7" t="str">
            <v>ELECTRIC</v>
          </cell>
          <cell r="F7" t="str">
            <v>COMPANIES</v>
          </cell>
        </row>
        <row r="9">
          <cell r="D9" t="str">
            <v xml:space="preserve">DIVIDEND </v>
          </cell>
          <cell r="F9" t="str">
            <v>YIELD</v>
          </cell>
        </row>
        <row r="10">
          <cell r="C10" t="str">
            <v>HIGH</v>
          </cell>
          <cell r="G10" t="str">
            <v>LOW</v>
          </cell>
        </row>
        <row r="11">
          <cell r="C11" t="str">
            <v>UIL Holdings Corporation (NYSE-UIL)</v>
          </cell>
          <cell r="D11">
            <v>6.3088707089989926</v>
          </cell>
          <cell r="G11" t="str">
            <v>El Paso Electric Company (ASE-EE)</v>
          </cell>
          <cell r="H11">
            <v>0</v>
          </cell>
        </row>
        <row r="12">
          <cell r="C12" t="str">
            <v>Hawaiian Electric Industries, Inc. (NYSE-HE)</v>
          </cell>
          <cell r="D12">
            <v>6.0546863824129105</v>
          </cell>
          <cell r="G12" t="str">
            <v>Maine &amp; Maritimes Corporation (ASE-MAM)</v>
          </cell>
          <cell r="H12">
            <v>0.55632823365785811</v>
          </cell>
        </row>
        <row r="13">
          <cell r="C13" t="str">
            <v>Progress Energy Inc.  (NYSE-PGN)</v>
          </cell>
          <cell r="D13">
            <v>6.0473055352353091</v>
          </cell>
          <cell r="G13" t="str">
            <v>Allegheny Energy, Inc. (NYSE-AYE)</v>
          </cell>
          <cell r="H13">
            <v>2.5402201524132093</v>
          </cell>
        </row>
        <row r="14">
          <cell r="C14" t="str">
            <v>Pinnacle West Capital Corp. (NYSE-PNW)</v>
          </cell>
          <cell r="D14">
            <v>5.6451597521381993</v>
          </cell>
          <cell r="G14" t="str">
            <v>Cleco Corporation (NYSE-CNL)</v>
          </cell>
          <cell r="H14">
            <v>3.3682633838253824</v>
          </cell>
        </row>
        <row r="15">
          <cell r="C15" t="str">
            <v>Westar Energy, Inc. (NYSE-WR)</v>
          </cell>
          <cell r="D15">
            <v>5.5147058823529402</v>
          </cell>
          <cell r="G15" t="str">
            <v>Edison International (NYSE-EIX)</v>
          </cell>
          <cell r="H15">
            <v>3.4832288978990045</v>
          </cell>
        </row>
        <row r="16">
          <cell r="C16" t="str">
            <v>Southern Company (NYSE-SO)</v>
          </cell>
          <cell r="D16">
            <v>5.2238805970149249</v>
          </cell>
          <cell r="G16" t="str">
            <v>FPL Group, Inc. (NYSE-FPL)</v>
          </cell>
          <cell r="H16">
            <v>3.4998588766581991</v>
          </cell>
        </row>
        <row r="17">
          <cell r="C17" t="str">
            <v>Otter Tail Corporation (NDQ-OTTR)</v>
          </cell>
          <cell r="D17">
            <v>5.0423728813559316</v>
          </cell>
          <cell r="G17" t="str">
            <v>IDACORP, Inc. (NYSE-IDA)</v>
          </cell>
          <cell r="H17">
            <v>3.8572800040666566</v>
          </cell>
        </row>
        <row r="18">
          <cell r="C18" t="str">
            <v>Portland General Electric (NYSE-POR)</v>
          </cell>
          <cell r="D18">
            <v>4.9490538573508003</v>
          </cell>
          <cell r="G18" t="str">
            <v>OGE Energy Corp. (NYSE-OGE)</v>
          </cell>
          <cell r="H18">
            <v>3.9324286901135417</v>
          </cell>
        </row>
        <row r="19">
          <cell r="C19" t="str">
            <v>American Electric Power Co. (NYSE-AEP)</v>
          </cell>
          <cell r="D19">
            <v>4.7099368179207346</v>
          </cell>
          <cell r="G19" t="str">
            <v>PNM Resources, Inc. (NYSE-PNM)</v>
          </cell>
          <cell r="H19">
            <v>4.0128410914927768</v>
          </cell>
        </row>
        <row r="20">
          <cell r="C20" t="str">
            <v>FirstEnergy Corporation (NYSE-FE)</v>
          </cell>
          <cell r="D20">
            <v>4.7038700021381228</v>
          </cell>
          <cell r="G20" t="str">
            <v>DPL Inc.(NYSE-DPL)</v>
          </cell>
          <cell r="H20">
            <v>4.0933572710951518</v>
          </cell>
        </row>
        <row r="22">
          <cell r="D22" t="str">
            <v xml:space="preserve">MARKET/BOOK </v>
          </cell>
          <cell r="F22" t="str">
            <v>RATIO</v>
          </cell>
        </row>
        <row r="23">
          <cell r="C23" t="str">
            <v>HIGH</v>
          </cell>
          <cell r="G23" t="str">
            <v>LOW</v>
          </cell>
        </row>
        <row r="24">
          <cell r="C24" t="str">
            <v>DPL Inc.(NYSE-DPL)</v>
          </cell>
          <cell r="D24">
            <v>301.67976517375257</v>
          </cell>
          <cell r="G24" t="str">
            <v>PNM Resources, Inc. (NYSE-PNM)</v>
          </cell>
          <cell r="H24">
            <v>63.778676578037583</v>
          </cell>
        </row>
        <row r="25">
          <cell r="C25" t="str">
            <v>PPL Corporation (NYSE-PPL)</v>
          </cell>
          <cell r="D25">
            <v>217.05761694553223</v>
          </cell>
          <cell r="G25" t="str">
            <v>Great Plains Energy Incorporated (NYSE-GXP)</v>
          </cell>
          <cell r="H25">
            <v>94.259801994352912</v>
          </cell>
        </row>
        <row r="26">
          <cell r="C26" t="str">
            <v>Southern Company (NYSE-SO)</v>
          </cell>
          <cell r="D26">
            <v>186.64441960892907</v>
          </cell>
          <cell r="G26" t="str">
            <v>Portland General Electric (NYSE-POR)</v>
          </cell>
          <cell r="H26">
            <v>99.764866795366785</v>
          </cell>
        </row>
        <row r="27">
          <cell r="C27" t="str">
            <v>FPL Group, Inc. (NYSE-FPL)</v>
          </cell>
          <cell r="D27">
            <v>173.8774740810556</v>
          </cell>
          <cell r="G27" t="str">
            <v>Central Vermont Public Serv. Corp. (NYSE-CV)</v>
          </cell>
          <cell r="H27">
            <v>102.55557594950552</v>
          </cell>
        </row>
        <row r="28">
          <cell r="C28" t="str">
            <v>OGE Energy Corp. (NYSE-OGE)</v>
          </cell>
          <cell r="D28">
            <v>171.91048630737745</v>
          </cell>
          <cell r="G28" t="str">
            <v>IDACORP, Inc. (NYSE-IDA)</v>
          </cell>
          <cell r="H28">
            <v>105.55485364313195</v>
          </cell>
        </row>
        <row r="29">
          <cell r="C29" t="str">
            <v>FirstEnergy Corporation (NYSE-FE)</v>
          </cell>
          <cell r="D29">
            <v>167.42910975035329</v>
          </cell>
          <cell r="G29" t="str">
            <v>Westar Energy, Inc. (NYSE-WR)</v>
          </cell>
          <cell r="H29">
            <v>106.23541338579825</v>
          </cell>
        </row>
        <row r="30">
          <cell r="C30" t="str">
            <v>Cleco Corporation (NYSE-CNL)</v>
          </cell>
          <cell r="D30">
            <v>144.98026023168859</v>
          </cell>
          <cell r="G30" t="str">
            <v>Pinnacle West Capital Corp. (NYSE-PNW)</v>
          </cell>
          <cell r="H30">
            <v>111.03612899958844</v>
          </cell>
        </row>
        <row r="31">
          <cell r="C31" t="str">
            <v>UIL Holdings Corporation (NYSE-UIL)</v>
          </cell>
          <cell r="D31">
            <v>142.37962325487496</v>
          </cell>
          <cell r="G31" t="str">
            <v>El Paso Electric Company (ASE-EE)</v>
          </cell>
          <cell r="H31">
            <v>117.07479889948749</v>
          </cell>
        </row>
        <row r="32">
          <cell r="C32" t="str">
            <v>Hawaiian Electric Industries, Inc. (NYSE-HE)</v>
          </cell>
          <cell r="D32">
            <v>132.45579003309155</v>
          </cell>
          <cell r="G32" t="str">
            <v>Edison International (NYSE-EIX)</v>
          </cell>
          <cell r="H32">
            <v>118.66507177033492</v>
          </cell>
        </row>
        <row r="33">
          <cell r="C33" t="str">
            <v>Maine &amp; Maritimes Corporation (ASE-MAM)</v>
          </cell>
          <cell r="D33">
            <v>131.82080415891889</v>
          </cell>
          <cell r="G33" t="str">
            <v>Progress Energy Inc.  (NYSE-PGN)</v>
          </cell>
          <cell r="H33">
            <v>122.40486088903101</v>
          </cell>
        </row>
        <row r="35">
          <cell r="D35" t="str">
            <v xml:space="preserve">PRICE/EARNINGS </v>
          </cell>
          <cell r="F35" t="str">
            <v>MULTIPLE</v>
          </cell>
        </row>
        <row r="36">
          <cell r="C36" t="str">
            <v>HIGH</v>
          </cell>
          <cell r="G36" t="str">
            <v>LOW</v>
          </cell>
        </row>
        <row r="37">
          <cell r="C37" t="str">
            <v>Pinnacle West Capital Corp. (NYSE-PNW)</v>
          </cell>
          <cell r="D37">
            <v>65.263157894736864</v>
          </cell>
          <cell r="G37" t="str">
            <v>Central Vermont Public Serv. Corp. (NYSE-CV)</v>
          </cell>
          <cell r="H37">
            <v>9.5741626794258394</v>
          </cell>
        </row>
        <row r="38">
          <cell r="C38" t="str">
            <v>Maine &amp; Maritimes Corporation (ASE-MAM)</v>
          </cell>
          <cell r="D38">
            <v>35.594059405940605</v>
          </cell>
          <cell r="G38" t="str">
            <v>Allegheny Energy, Inc. (NYSE-AYE)</v>
          </cell>
          <cell r="H38">
            <v>12.26056338028169</v>
          </cell>
        </row>
        <row r="39">
          <cell r="C39" t="str">
            <v>Otter Tail Corporation (NDQ-OTTR)</v>
          </cell>
          <cell r="D39">
            <v>26.818181818181817</v>
          </cell>
          <cell r="G39" t="str">
            <v>American Electric Power Co. (NYSE-AEP)</v>
          </cell>
          <cell r="H39">
            <v>12.302083333333334</v>
          </cell>
        </row>
        <row r="40">
          <cell r="C40" t="str">
            <v>Hawaiian Electric Industries, Inc. (NYSE-HE)</v>
          </cell>
          <cell r="D40">
            <v>22.068965517241377</v>
          </cell>
          <cell r="G40" t="str">
            <v>DPL Inc.(NYSE-DPL)</v>
          </cell>
          <cell r="H40">
            <v>12.659090909090912</v>
          </cell>
        </row>
        <row r="41">
          <cell r="C41" t="str">
            <v>PPL Corporation (NYSE-PPL)</v>
          </cell>
          <cell r="D41">
            <v>21.43708609271523</v>
          </cell>
          <cell r="G41" t="str">
            <v>El Paso Electric Company (ASE-EE)</v>
          </cell>
          <cell r="H41">
            <v>12.774193548387096</v>
          </cell>
        </row>
        <row r="42">
          <cell r="C42" t="str">
            <v>Great Plains Energy Incorporated (NYSE-GXP)</v>
          </cell>
          <cell r="D42">
            <v>17.149122807017545</v>
          </cell>
          <cell r="G42" t="str">
            <v>FirstEnergy Corporation (NYSE-FE)</v>
          </cell>
          <cell r="H42">
            <v>13.020601336302896</v>
          </cell>
        </row>
        <row r="43">
          <cell r="C43" t="str">
            <v>Southern Company (NYSE-SO)</v>
          </cell>
          <cell r="D43">
            <v>16.944865958523014</v>
          </cell>
          <cell r="G43" t="str">
            <v>FPL Group, Inc. (NYSE-FPL)</v>
          </cell>
          <cell r="H43">
            <v>13.138014527845034</v>
          </cell>
        </row>
        <row r="44">
          <cell r="C44" t="str">
            <v>Westar Energy, Inc. (NYSE-WR)</v>
          </cell>
          <cell r="D44">
            <v>15.654676258992808</v>
          </cell>
          <cell r="G44" t="str">
            <v>UIL Holdings Corporation (NYSE-UIL)</v>
          </cell>
          <cell r="H44">
            <v>13.296116504854371</v>
          </cell>
        </row>
        <row r="45">
          <cell r="C45" t="str">
            <v>Cleco Corporation (NYSE-CNL)</v>
          </cell>
          <cell r="D45">
            <v>15.011235955056179</v>
          </cell>
          <cell r="G45" t="str">
            <v>IDACORP, Inc. (NYSE-IDA)</v>
          </cell>
          <cell r="H45">
            <v>13.47058823529412</v>
          </cell>
        </row>
        <row r="46">
          <cell r="C46" t="str">
            <v>OGE Energy Corp. (NYSE-OGE)</v>
          </cell>
          <cell r="D46">
            <v>14.216535433070865</v>
          </cell>
          <cell r="G46" t="str">
            <v>Portland General Electric (NYSE-POR)</v>
          </cell>
          <cell r="H46">
            <v>13.526086956521739</v>
          </cell>
        </row>
        <row r="48">
          <cell r="D48" t="str">
            <v xml:space="preserve">RETURN   ON   BOOK   VALUE </v>
          </cell>
          <cell r="F48" t="str">
            <v>OF   COMMON    EQUITY</v>
          </cell>
        </row>
        <row r="49">
          <cell r="C49" t="str">
            <v>HIGH</v>
          </cell>
          <cell r="G49" t="str">
            <v>LOW</v>
          </cell>
        </row>
        <row r="50">
          <cell r="C50" t="str">
            <v>DPL Inc.(NYSE-DPL)</v>
          </cell>
          <cell r="D50">
            <v>24.783833193339593</v>
          </cell>
          <cell r="G50" t="str">
            <v>Pinnacle West Capital Corp. (NYSE-PNW)</v>
          </cell>
          <cell r="H50">
            <v>1.6779732274678014</v>
          </cell>
        </row>
        <row r="51">
          <cell r="C51" t="str">
            <v>FPL Group, Inc. (NYSE-FPL)</v>
          </cell>
          <cell r="D51">
            <v>14.266875463611639</v>
          </cell>
          <cell r="G51" t="str">
            <v>Maine &amp; Maritimes Corporation (ASE-MAM)</v>
          </cell>
          <cell r="H51">
            <v>3.7678725332036844</v>
          </cell>
        </row>
        <row r="52">
          <cell r="C52" t="str">
            <v>OGE Energy Corp. (NYSE-OGE)</v>
          </cell>
          <cell r="D52">
            <v>12.638774671052634</v>
          </cell>
          <cell r="G52" t="str">
            <v>Otter Tail Corporation (NDQ-OTTR)</v>
          </cell>
          <cell r="H52">
            <v>4.5618794551344166</v>
          </cell>
        </row>
        <row r="53">
          <cell r="C53" t="str">
            <v>FirstEnergy Corporation (NYSE-FE)</v>
          </cell>
          <cell r="D53">
            <v>12.353172595964706</v>
          </cell>
          <cell r="G53" t="str">
            <v>Great Plains Energy Incorporated (NYSE-GXP)</v>
          </cell>
          <cell r="H53">
            <v>5.2161063908385676</v>
          </cell>
        </row>
        <row r="54">
          <cell r="C54" t="str">
            <v>Hawaiian Electric Industries, Inc. (NYSE-HE)</v>
          </cell>
          <cell r="D54">
            <v>11.641533953592843</v>
          </cell>
          <cell r="G54" t="str">
            <v>Portland General Electric (NYSE-POR)</v>
          </cell>
          <cell r="H54">
            <v>7.3590096286107283</v>
          </cell>
        </row>
        <row r="55">
          <cell r="C55" t="str">
            <v>Central Vermont Public Serv. Corp. (NYSE-CV)</v>
          </cell>
          <cell r="D55">
            <v>11.294194846558419</v>
          </cell>
          <cell r="G55" t="str">
            <v>Westar Energy, Inc. (NYSE-WR)</v>
          </cell>
          <cell r="H55">
            <v>7.8638730056102206</v>
          </cell>
        </row>
        <row r="56">
          <cell r="C56" t="str">
            <v>Southern Company (NYSE-SO)</v>
          </cell>
          <cell r="D56">
            <v>11.266409954551635</v>
          </cell>
          <cell r="G56" t="str">
            <v>IDACORP, Inc. (NYSE-IDA)</v>
          </cell>
          <cell r="H56">
            <v>8.2045521583561491</v>
          </cell>
        </row>
        <row r="57">
          <cell r="C57" t="str">
            <v>American Electric Power Co. (NYSE-AEP)</v>
          </cell>
          <cell r="D57">
            <v>10.741837287852883</v>
          </cell>
          <cell r="G57" t="str">
            <v>Progress Energy Inc.  (NYSE-PGN)</v>
          </cell>
          <cell r="H57">
            <v>8.5347100175746924</v>
          </cell>
        </row>
        <row r="58">
          <cell r="C58" t="str">
            <v>Cleco Corporation (NYSE-CNL)</v>
          </cell>
          <cell r="D58">
            <v>10.729556749147649</v>
          </cell>
          <cell r="G58" t="str">
            <v>Edison International (NYSE-EIX)</v>
          </cell>
          <cell r="H58">
            <v>9.149916247906198</v>
          </cell>
        </row>
        <row r="59">
          <cell r="C59" t="str">
            <v>UIL Holdings Corporation (NYSE-UIL)</v>
          </cell>
          <cell r="D59">
            <v>10.672426184060575</v>
          </cell>
          <cell r="G59" t="str">
            <v>El Paso Electric Company (ASE-EE)</v>
          </cell>
          <cell r="H59">
            <v>9.5155646837404309</v>
          </cell>
        </row>
        <row r="64">
          <cell r="D64" t="str">
            <v>COMBINATION   ELECTRIC</v>
          </cell>
          <cell r="F64" t="str">
            <v>&amp;   GAS   COMPANIES</v>
          </cell>
        </row>
        <row r="66">
          <cell r="D66" t="str">
            <v xml:space="preserve">DIVIDEND </v>
          </cell>
          <cell r="F66" t="str">
            <v>YIELD</v>
          </cell>
        </row>
        <row r="67">
          <cell r="C67" t="str">
            <v>HIGH</v>
          </cell>
          <cell r="G67" t="str">
            <v>LOW</v>
          </cell>
        </row>
        <row r="68">
          <cell r="C68" t="str">
            <v>Empire District Electric Co. (NYSE-EDE)</v>
          </cell>
          <cell r="D68">
            <v>6.8559171557107197</v>
          </cell>
          <cell r="G68" t="str">
            <v>AES Corporation (NYSE-AES)</v>
          </cell>
          <cell r="H68">
            <v>0</v>
          </cell>
        </row>
        <row r="69">
          <cell r="C69" t="str">
            <v>Integrys Energy Group (NYSE-TEG)</v>
          </cell>
          <cell r="D69">
            <v>6.4654147848823396</v>
          </cell>
          <cell r="G69" t="str">
            <v>MDU Resources Group, Inc. (NYSE-MDU)</v>
          </cell>
          <cell r="H69">
            <v>2.6934587430525863</v>
          </cell>
        </row>
        <row r="70">
          <cell r="C70" t="str">
            <v>Pepco Holdings, Inc. (NYSE-POM)</v>
          </cell>
          <cell r="D70">
            <v>6.3492063492063489</v>
          </cell>
          <cell r="G70" t="str">
            <v>Constellation Energy Group, Inc. (NYSE-CEG)</v>
          </cell>
          <cell r="H70">
            <v>2.7562446167097332</v>
          </cell>
        </row>
        <row r="71">
          <cell r="C71" t="str">
            <v>NiSource Inc. (NYSE-NI)</v>
          </cell>
          <cell r="D71">
            <v>6.0367417356369275</v>
          </cell>
          <cell r="G71" t="str">
            <v>SEMPRA Energy (NYSE-SRE)</v>
          </cell>
          <cell r="H71">
            <v>2.8142589118198877</v>
          </cell>
        </row>
        <row r="72">
          <cell r="C72" t="str">
            <v>Unitil Corporation (ASE-UTL)</v>
          </cell>
          <cell r="D72">
            <v>5.962410996042129</v>
          </cell>
          <cell r="G72" t="str">
            <v>Wisconsin Energy Corporation (NYSE-WEC)</v>
          </cell>
          <cell r="H72">
            <v>2.8189374774123599</v>
          </cell>
        </row>
        <row r="73">
          <cell r="C73" t="str">
            <v>Ameren Corporation (NYSE-AEE)</v>
          </cell>
          <cell r="D73">
            <v>5.5475504322766565</v>
          </cell>
          <cell r="G73" t="str">
            <v>CMS Energy Corporation (NYSE-CMS)</v>
          </cell>
          <cell r="H73">
            <v>3.2530904359141188</v>
          </cell>
        </row>
        <row r="74">
          <cell r="C74" t="str">
            <v>Duke Energy Corporation (NYSE-DUK)</v>
          </cell>
          <cell r="D74">
            <v>5.5395268320830935</v>
          </cell>
          <cell r="G74" t="str">
            <v>Entergy Corporation (NYSE-ETR)</v>
          </cell>
          <cell r="H74">
            <v>3.5569927243330643</v>
          </cell>
        </row>
        <row r="75">
          <cell r="C75" t="str">
            <v>Vectren Corporation (NYSE-VVC)</v>
          </cell>
          <cell r="D75">
            <v>5.5217214778725143</v>
          </cell>
          <cell r="G75" t="str">
            <v>NV Energy (NYSE-NVE)</v>
          </cell>
          <cell r="H75">
            <v>3.6262540795358391</v>
          </cell>
        </row>
        <row r="76">
          <cell r="C76" t="str">
            <v>ALLETE, Inc. (NYSE-ALE)</v>
          </cell>
          <cell r="D76">
            <v>5.3349499848438917</v>
          </cell>
          <cell r="G76" t="str">
            <v>UniSource Energy Corporation (NYSE-UNS)</v>
          </cell>
          <cell r="H76">
            <v>3.6306729264475743</v>
          </cell>
        </row>
        <row r="77">
          <cell r="C77" t="str">
            <v>Black Hills Corporation (NYSE-BKH)</v>
          </cell>
          <cell r="D77">
            <v>5.334335086401202</v>
          </cell>
          <cell r="G77" t="str">
            <v>Northeast Utilities (NYSE-NU)</v>
          </cell>
          <cell r="H77">
            <v>3.679318357862122</v>
          </cell>
        </row>
        <row r="79">
          <cell r="D79" t="str">
            <v xml:space="preserve">MARKET/BOOK </v>
          </cell>
          <cell r="F79" t="str">
            <v>RATIO</v>
          </cell>
        </row>
        <row r="80">
          <cell r="C80" t="str">
            <v>HIGH</v>
          </cell>
          <cell r="G80" t="str">
            <v>LOW</v>
          </cell>
        </row>
        <row r="81">
          <cell r="C81" t="str">
            <v>Exelon Corporation (NYSE-EXC)</v>
          </cell>
          <cell r="D81">
            <v>262.62690152121695</v>
          </cell>
          <cell r="G81" t="str">
            <v>Pepco Holdings, Inc. (NYSE-POM)</v>
          </cell>
          <cell r="H81">
            <v>88.535327366933586</v>
          </cell>
        </row>
        <row r="82">
          <cell r="C82" t="str">
            <v>CenterPoint Energy (NYSE-CNP)</v>
          </cell>
          <cell r="D82">
            <v>218.09093856259659</v>
          </cell>
          <cell r="G82" t="str">
            <v>NiSource Inc. (NYSE-NI)</v>
          </cell>
          <cell r="H82">
            <v>89.654036035275738</v>
          </cell>
        </row>
        <row r="83">
          <cell r="C83" t="str">
            <v>Dominion Resources, Inc. (NYSE-D)</v>
          </cell>
          <cell r="D83">
            <v>205.34227950913748</v>
          </cell>
          <cell r="G83" t="str">
            <v>NV Energy (NYSE-NVE)</v>
          </cell>
          <cell r="H83">
            <v>89.755705557953263</v>
          </cell>
        </row>
        <row r="84">
          <cell r="C84" t="str">
            <v>AES Corporation (NYSE-AES)</v>
          </cell>
          <cell r="D84">
            <v>203.41550752825657</v>
          </cell>
          <cell r="G84" t="str">
            <v>Black Hills Corporation (NYSE-BKH)</v>
          </cell>
          <cell r="H84">
            <v>96.813893254778705</v>
          </cell>
        </row>
        <row r="85">
          <cell r="C85" t="str">
            <v>NSTAR (NYSE-NST)</v>
          </cell>
          <cell r="D85">
            <v>203.12316058262672</v>
          </cell>
          <cell r="G85" t="str">
            <v>Duke Energy Corporation (NYSE-DUK)</v>
          </cell>
          <cell r="H85">
            <v>104.26231025546093</v>
          </cell>
        </row>
        <row r="86">
          <cell r="C86" t="str">
            <v>Public Service Enterprise Group (NYSE-PEG)</v>
          </cell>
          <cell r="D86">
            <v>195.07061370178468</v>
          </cell>
          <cell r="G86" t="str">
            <v>DTE Energy Company (NYSE-DTE)</v>
          </cell>
          <cell r="H86">
            <v>112.39897370109043</v>
          </cell>
        </row>
        <row r="87">
          <cell r="C87" t="str">
            <v>Entergy Corporation (NYSE-ETR)</v>
          </cell>
          <cell r="D87">
            <v>191.0184587277875</v>
          </cell>
          <cell r="G87" t="str">
            <v>Integrys Energy Group (NYSE-TEG)</v>
          </cell>
          <cell r="H87">
            <v>112.79488878041978</v>
          </cell>
        </row>
        <row r="88">
          <cell r="C88" t="str">
            <v>Constellation Energy Group, Inc. (NYSE-CEG)</v>
          </cell>
          <cell r="D88">
            <v>173.41591867096454</v>
          </cell>
          <cell r="G88" t="str">
            <v>Avista Corporation (NYSE-AVA)</v>
          </cell>
          <cell r="H88">
            <v>114.82954209862935</v>
          </cell>
        </row>
        <row r="89">
          <cell r="C89" t="str">
            <v>MDU Resources Group, Inc. (NYSE-MDU)</v>
          </cell>
          <cell r="D89">
            <v>172.36141927140773</v>
          </cell>
          <cell r="G89" t="str">
            <v>Empire District Electric Co. (NYSE-EDE)</v>
          </cell>
          <cell r="H89">
            <v>115.39972644533071</v>
          </cell>
        </row>
        <row r="90">
          <cell r="C90" t="str">
            <v>PG&amp;E Corporation (NYSE-PCG)</v>
          </cell>
          <cell r="D90">
            <v>171.7402086203503</v>
          </cell>
          <cell r="G90" t="str">
            <v>Alliant  Energy Corporation (NYSE-LNT)</v>
          </cell>
          <cell r="H90">
            <v>120.29093017356959</v>
          </cell>
        </row>
        <row r="92">
          <cell r="D92" t="str">
            <v xml:space="preserve">PRICE/EARNINGS </v>
          </cell>
          <cell r="F92" t="str">
            <v>MULTIPLE</v>
          </cell>
        </row>
        <row r="93">
          <cell r="C93" t="str">
            <v>HIGH</v>
          </cell>
          <cell r="G93" t="str">
            <v>LOW</v>
          </cell>
        </row>
        <row r="94">
          <cell r="C94" t="str">
            <v>Alliant  Energy Corporation (NYSE-LNT)</v>
          </cell>
          <cell r="D94">
            <v>30.404040404040405</v>
          </cell>
          <cell r="G94" t="str">
            <v>Public Service Enterprise Group (NYSE-PEG)</v>
          </cell>
          <cell r="H94">
            <v>11.597222222222221</v>
          </cell>
        </row>
        <row r="95">
          <cell r="C95" t="str">
            <v>Duke Energy Corporation (NYSE-DUK)</v>
          </cell>
          <cell r="D95">
            <v>22.217948717948715</v>
          </cell>
          <cell r="G95" t="str">
            <v>Exelon Corporation (NYSE-EXC)</v>
          </cell>
          <cell r="H95">
            <v>11.658823529411764</v>
          </cell>
        </row>
        <row r="96">
          <cell r="C96" t="str">
            <v>TECO Energy, Inc. (NYSE-TE)</v>
          </cell>
          <cell r="D96">
            <v>18.825581395348838</v>
          </cell>
          <cell r="G96" t="str">
            <v>SEMPRA Energy (NYSE-SRE)</v>
          </cell>
          <cell r="H96">
            <v>11.875536480686696</v>
          </cell>
        </row>
        <row r="97">
          <cell r="C97" t="str">
            <v>Vectren Corporation (NYSE-VVC)</v>
          </cell>
          <cell r="D97">
            <v>17.468085106382979</v>
          </cell>
          <cell r="G97" t="str">
            <v>SCANA Corporation (NYSE-SCG)</v>
          </cell>
          <cell r="H97">
            <v>12.53872053872054</v>
          </cell>
        </row>
        <row r="98">
          <cell r="C98" t="str">
            <v>CH Energy Group, Inc. (NYSE-CHG)</v>
          </cell>
          <cell r="D98">
            <v>17.129324546952226</v>
          </cell>
          <cell r="G98" t="str">
            <v>DTE Energy Company (NYSE-DTE)</v>
          </cell>
          <cell r="H98">
            <v>12.642857142857141</v>
          </cell>
        </row>
        <row r="99">
          <cell r="C99" t="str">
            <v>MGE Energy, Inc. (NDQ-MGEE)</v>
          </cell>
          <cell r="D99">
            <v>16.872641509433965</v>
          </cell>
          <cell r="G99" t="str">
            <v>PG&amp;E Corporation (NYSE-PCG)</v>
          </cell>
          <cell r="H99">
            <v>12.695455828394016</v>
          </cell>
        </row>
        <row r="100">
          <cell r="C100" t="str">
            <v>NV Energy (NYSE-NVE)</v>
          </cell>
          <cell r="D100">
            <v>16.064935064935064</v>
          </cell>
          <cell r="G100" t="str">
            <v>CMS Energy Corporation (NYSE-CMS)</v>
          </cell>
          <cell r="H100">
            <v>12.915966386554622</v>
          </cell>
        </row>
        <row r="101">
          <cell r="C101" t="str">
            <v>ALLETE, Inc. (NYSE-ALE)</v>
          </cell>
          <cell r="D101">
            <v>16.014563106796121</v>
          </cell>
          <cell r="G101" t="str">
            <v>CenterPoint Energy (NYSE-CNP)</v>
          </cell>
          <cell r="H101">
            <v>13.568050446663163</v>
          </cell>
        </row>
        <row r="102">
          <cell r="C102" t="str">
            <v>NiSource Inc. (NYSE-NI)</v>
          </cell>
          <cell r="D102">
            <v>15.744897959183673</v>
          </cell>
          <cell r="G102" t="str">
            <v>Northeast Utilities (NYSE-NU)</v>
          </cell>
          <cell r="H102">
            <v>13.641509433962261</v>
          </cell>
        </row>
        <row r="103">
          <cell r="C103" t="str">
            <v>Empire District Electric Co. (NYSE-EDE)</v>
          </cell>
          <cell r="D103">
            <v>15.584307178631054</v>
          </cell>
          <cell r="G103" t="str">
            <v>Northwestern Corporation (NYSE-NWE)</v>
          </cell>
          <cell r="H103">
            <v>13.890052356020941</v>
          </cell>
        </row>
        <row r="105">
          <cell r="D105" t="str">
            <v xml:space="preserve">RETURN   ON   BOOK   VALUE </v>
          </cell>
          <cell r="F105" t="str">
            <v>OF   COMMON    EQUITY</v>
          </cell>
        </row>
        <row r="106">
          <cell r="C106" t="str">
            <v>HIGH</v>
          </cell>
          <cell r="G106" t="str">
            <v>LOW</v>
          </cell>
        </row>
        <row r="107">
          <cell r="C107" t="str">
            <v>Exelon Corporation (NYSE-EXC)</v>
          </cell>
          <cell r="D107">
            <v>23.117498027162853</v>
          </cell>
          <cell r="G107" t="str">
            <v>Pepco Holdings, Inc. (NYSE-POM)</v>
          </cell>
          <cell r="H107">
            <v>6.2414902461653394</v>
          </cell>
        </row>
        <row r="108">
          <cell r="C108" t="str">
            <v>Public Service Enterprise Group (NYSE-PEG)</v>
          </cell>
          <cell r="D108">
            <v>18.088486922512832</v>
          </cell>
          <cell r="G108" t="str">
            <v>CH Energy Group, Inc. (NYSE-CHG)</v>
          </cell>
          <cell r="H108">
            <v>7.3308457521237447</v>
          </cell>
        </row>
        <row r="109">
          <cell r="C109" t="str">
            <v>UniSource Energy Corporation (NYSE-UNS)</v>
          </cell>
          <cell r="D109">
            <v>16.687484279605787</v>
          </cell>
          <cell r="G109" t="str">
            <v>Empire District Electric Co. (NYSE-EDE)</v>
          </cell>
          <cell r="H109">
            <v>7.4450550445754198</v>
          </cell>
        </row>
        <row r="110">
          <cell r="C110" t="str">
            <v>Dominion Resources, Inc. (NYSE-D)</v>
          </cell>
          <cell r="D110">
            <v>15.088105726872246</v>
          </cell>
          <cell r="G110" t="str">
            <v>Ameren Corporation (NYSE-AEE)</v>
          </cell>
          <cell r="H110">
            <v>7.9285090371564877</v>
          </cell>
        </row>
        <row r="111">
          <cell r="C111" t="str">
            <v>AES Corporation (NYSE-AES)</v>
          </cell>
          <cell r="D111">
            <v>14.934366257800733</v>
          </cell>
          <cell r="G111" t="str">
            <v>NV Energy (NYSE-NVE)</v>
          </cell>
          <cell r="H111">
            <v>8.1054592138930737</v>
          </cell>
        </row>
        <row r="112">
          <cell r="C112" t="str">
            <v>CenterPoint Energy (NYSE-CNP)</v>
          </cell>
          <cell r="D112">
            <v>14.934180662732638</v>
          </cell>
          <cell r="G112" t="str">
            <v>Avista Corporation (NYSE-AVA)</v>
          </cell>
          <cell r="H112">
            <v>8.1646655231560885</v>
          </cell>
        </row>
        <row r="113">
          <cell r="C113" t="str">
            <v>PG&amp;E Corporation (NYSE-PCG)</v>
          </cell>
          <cell r="D113">
            <v>13.57442619553391</v>
          </cell>
          <cell r="G113" t="str">
            <v>Unitil Corporation (ASE-UTL)</v>
          </cell>
          <cell r="H113">
            <v>8.1895400766522375</v>
          </cell>
        </row>
        <row r="114">
          <cell r="C114" t="str">
            <v>NSTAR (NYSE-NST)</v>
          </cell>
          <cell r="D114">
            <v>13.543489866437564</v>
          </cell>
          <cell r="G114" t="str">
            <v>Consolidated Edison, Inc. (NYSE-ED)</v>
          </cell>
          <cell r="H114">
            <v>8.4002847554154378</v>
          </cell>
        </row>
        <row r="115">
          <cell r="C115" t="str">
            <v>Entergy Corporation (NYSE-ETR)</v>
          </cell>
          <cell r="D115">
            <v>13.403097276047109</v>
          </cell>
          <cell r="G115" t="str">
            <v>Vectren Corporation (NYSE-VVC)</v>
          </cell>
          <cell r="H115">
            <v>8.4884532070345493</v>
          </cell>
        </row>
        <row r="116">
          <cell r="C116" t="str">
            <v>SEMPRA Energy (NYSE-SRE)</v>
          </cell>
          <cell r="D116">
            <v>11.548398726191191</v>
          </cell>
          <cell r="G116" t="str">
            <v>ALLETE, Inc. (NYSE-ALE)</v>
          </cell>
          <cell r="H116">
            <v>8.7140092652319225</v>
          </cell>
        </row>
        <row r="121">
          <cell r="D121" t="str">
            <v xml:space="preserve">NATURAL   GAS   DIST.   </v>
          </cell>
          <cell r="F121" t="str">
            <v>&amp;   INT.   GAS   COMPANIES</v>
          </cell>
        </row>
        <row r="123">
          <cell r="D123" t="str">
            <v xml:space="preserve">DIVIDEND </v>
          </cell>
          <cell r="F123" t="str">
            <v>YIELD</v>
          </cell>
        </row>
        <row r="124">
          <cell r="C124" t="str">
            <v>HIGH</v>
          </cell>
          <cell r="G124" t="str">
            <v>LOW</v>
          </cell>
        </row>
        <row r="125">
          <cell r="C125" t="str">
            <v>Energy, Incorporated (NDQ-EGAS)</v>
          </cell>
          <cell r="D125">
            <v>6.2427745664739884</v>
          </cell>
          <cell r="G125" t="str">
            <v>Southwestern Energy Company (NYSE-SWN)</v>
          </cell>
          <cell r="H125">
            <v>0</v>
          </cell>
        </row>
        <row r="126">
          <cell r="C126" t="str">
            <v>AGL Resources Inc. (NYSE-AGL)</v>
          </cell>
          <cell r="D126">
            <v>4.6892039258451472</v>
          </cell>
          <cell r="G126" t="str">
            <v>El Paso Corporation (NYSE-EP)</v>
          </cell>
          <cell r="H126">
            <v>0.40941658137154557</v>
          </cell>
        </row>
        <row r="127">
          <cell r="C127" t="str">
            <v>Laclede Group, Inc. (NYSE-LG)</v>
          </cell>
          <cell r="D127">
            <v>4.6773238602723506</v>
          </cell>
          <cell r="G127" t="str">
            <v>Energen Corporation (NYSE-EGN)</v>
          </cell>
          <cell r="H127">
            <v>1.0822510822510822</v>
          </cell>
        </row>
        <row r="128">
          <cell r="C128" t="str">
            <v>Atmos Energy Corporation (NYSE-ATO)</v>
          </cell>
          <cell r="D128">
            <v>4.6461758398856325</v>
          </cell>
          <cell r="G128" t="str">
            <v>Questar Corporation (NYSE-STR)</v>
          </cell>
          <cell r="H128">
            <v>1.2603005332040718</v>
          </cell>
        </row>
        <row r="129">
          <cell r="C129" t="str">
            <v>Delta Natural Gas Company (NDQ-DGAS)</v>
          </cell>
          <cell r="D129">
            <v>4.5749402526459546</v>
          </cell>
          <cell r="G129" t="str">
            <v>EQT Corporation (NYSE-EQT)</v>
          </cell>
          <cell r="H129">
            <v>2.037508671524956</v>
          </cell>
        </row>
        <row r="130">
          <cell r="C130" t="str">
            <v>NICOR Inc. (NYSE-GAS)</v>
          </cell>
          <cell r="D130">
            <v>4.4137931034482758</v>
          </cell>
          <cell r="G130" t="str">
            <v>Williams Companies, Inc. (NYSE-WMB)</v>
          </cell>
          <cell r="H130">
            <v>2.1348859776807378</v>
          </cell>
        </row>
        <row r="131">
          <cell r="C131" t="str">
            <v>RGC Resources, Inc. (NDQ-RGCO)</v>
          </cell>
          <cell r="D131">
            <v>4.399880275366657</v>
          </cell>
          <cell r="G131" t="str">
            <v>National Fuel Gas Company (NYSE-NFG)</v>
          </cell>
          <cell r="H131">
            <v>2.7186225645672857</v>
          </cell>
        </row>
        <row r="132">
          <cell r="C132" t="str">
            <v>WGL Holdings, Inc. (NYSE-WGL)</v>
          </cell>
          <cell r="D132">
            <v>4.3641474816453449</v>
          </cell>
          <cell r="G132" t="str">
            <v>Southern Union Company (NYSE-SUG)</v>
          </cell>
          <cell r="H132">
            <v>2.7202598457166061</v>
          </cell>
        </row>
        <row r="133">
          <cell r="C133" t="str">
            <v>Piedmont Natural Gas Co., Inc. (NYSE-PNY)</v>
          </cell>
          <cell r="D133">
            <v>4.1538461538461542</v>
          </cell>
          <cell r="G133" t="str">
            <v>UGI Corporation (NYSE-UGI)</v>
          </cell>
          <cell r="H133">
            <v>3.244120032441201</v>
          </cell>
        </row>
        <row r="134">
          <cell r="C134" t="str">
            <v>Chesapeake Utilities Corporation (NYSE-CPK)</v>
          </cell>
          <cell r="D134">
            <v>3.9548022598870061</v>
          </cell>
          <cell r="G134" t="str">
            <v>Southwest Gas Corporation (NYSE-SWX)</v>
          </cell>
          <cell r="H134">
            <v>3.2940360610263522</v>
          </cell>
        </row>
        <row r="136">
          <cell r="D136" t="str">
            <v xml:space="preserve">MARKET/BOOK </v>
          </cell>
          <cell r="F136" t="str">
            <v>RATIO</v>
          </cell>
        </row>
        <row r="137">
          <cell r="C137" t="str">
            <v>HIGH</v>
          </cell>
          <cell r="G137" t="str">
            <v>LOW</v>
          </cell>
        </row>
        <row r="138">
          <cell r="C138" t="str">
            <v>El Paso Corporation (NYSE-EP)</v>
          </cell>
          <cell r="D138">
            <v>318.49388280282329</v>
          </cell>
          <cell r="G138" t="str">
            <v>Southern Union Company (NYSE-SUG)</v>
          </cell>
          <cell r="H138">
            <v>113.51277155871482</v>
          </cell>
        </row>
        <row r="139">
          <cell r="C139" t="str">
            <v>EQT Corporation (NYSE-EQT)</v>
          </cell>
          <cell r="D139">
            <v>268.92115981197253</v>
          </cell>
          <cell r="G139" t="str">
            <v>Energy, Incorporated (NDQ-EGAS)</v>
          </cell>
          <cell r="H139">
            <v>119.18688330582907</v>
          </cell>
        </row>
        <row r="140">
          <cell r="C140" t="str">
            <v>National Fuel Gas Company (NYSE-NFG)</v>
          </cell>
          <cell r="D140">
            <v>249.91687975228345</v>
          </cell>
          <cell r="G140" t="str">
            <v>Southwest Gas Corporation (NYSE-SWX)</v>
          </cell>
          <cell r="H140">
            <v>121.46729602917578</v>
          </cell>
        </row>
        <row r="141">
          <cell r="C141" t="str">
            <v>New Jersey Resources Corp. (NYSE-NJR)</v>
          </cell>
          <cell r="D141">
            <v>227.80132980342921</v>
          </cell>
          <cell r="G141" t="str">
            <v>Atmos Energy Corporation (NYSE-ATO)</v>
          </cell>
          <cell r="H141">
            <v>123.82539745980381</v>
          </cell>
        </row>
        <row r="142">
          <cell r="C142" t="str">
            <v>Questar Corporation (NYSE-STR)</v>
          </cell>
          <cell r="D142">
            <v>217.67776880031121</v>
          </cell>
          <cell r="G142" t="str">
            <v>Laclede Group, Inc. (NYSE-LG)</v>
          </cell>
          <cell r="H142">
            <v>143.89314353132318</v>
          </cell>
        </row>
        <row r="143">
          <cell r="C143" t="str">
            <v>ONEOK, Inc. (NYSE-OKE)</v>
          </cell>
          <cell r="D143">
            <v>213.91017729825225</v>
          </cell>
          <cell r="G143" t="str">
            <v>RGC Resources, Inc. (NDQ-RGCO)</v>
          </cell>
          <cell r="H143">
            <v>144.4204158534296</v>
          </cell>
        </row>
        <row r="144">
          <cell r="C144" t="str">
            <v>South Jersey Industries, Inc. (NYSE-SJI)</v>
          </cell>
          <cell r="D144">
            <v>212.16686130279817</v>
          </cell>
          <cell r="G144" t="str">
            <v>Williams Companies, Inc. (NYSE-WMB)</v>
          </cell>
          <cell r="H144">
            <v>146.39600325027084</v>
          </cell>
        </row>
        <row r="145">
          <cell r="C145" t="str">
            <v>Piedmont Natural Gas Co., Inc. (NYSE-PNY)</v>
          </cell>
          <cell r="D145">
            <v>200.18419547929861</v>
          </cell>
          <cell r="G145" t="str">
            <v>WGL Holdings, Inc. (NYSE-WGL)</v>
          </cell>
          <cell r="H145">
            <v>153.34478335571347</v>
          </cell>
        </row>
        <row r="146">
          <cell r="C146" t="str">
            <v>NICOR Inc. (NYSE-GAS)</v>
          </cell>
          <cell r="D146">
            <v>193.7659872102318</v>
          </cell>
          <cell r="G146" t="str">
            <v>Delta Natural Gas Company (NDQ-DGAS)</v>
          </cell>
          <cell r="H146">
            <v>161.58810165599775</v>
          </cell>
        </row>
        <row r="147">
          <cell r="C147" t="str">
            <v>Northwest Natural Gas Co. (NYSE-NWN)</v>
          </cell>
          <cell r="D147">
            <v>185.02089334252909</v>
          </cell>
          <cell r="G147" t="str">
            <v>AGL Resources Inc. (NYSE-AGL)</v>
          </cell>
          <cell r="H147">
            <v>164.72926119837115</v>
          </cell>
        </row>
        <row r="149">
          <cell r="D149" t="str">
            <v xml:space="preserve">PRICE/EARNINGS </v>
          </cell>
          <cell r="F149" t="str">
            <v>MULTIPLE</v>
          </cell>
        </row>
        <row r="150">
          <cell r="C150" t="str">
            <v>HIGH</v>
          </cell>
          <cell r="G150" t="str">
            <v>LOW</v>
          </cell>
        </row>
        <row r="151">
          <cell r="C151" t="str">
            <v>New Jersey Resources Corp. (NYSE-NJR)</v>
          </cell>
          <cell r="D151">
            <v>57.812500000000007</v>
          </cell>
          <cell r="G151" t="str">
            <v>UGI Corporation (NYSE-UGI)</v>
          </cell>
          <cell r="H151">
            <v>10.449152542372881</v>
          </cell>
        </row>
        <row r="152">
          <cell r="C152" t="str">
            <v>Williams Companies, Inc. (NYSE-WMB)</v>
          </cell>
          <cell r="D152">
            <v>51.525000000000006</v>
          </cell>
          <cell r="G152" t="str">
            <v>Energy, Incorporated (NDQ-EGAS)</v>
          </cell>
          <cell r="H152">
            <v>11.381578947368421</v>
          </cell>
        </row>
        <row r="153">
          <cell r="C153" t="str">
            <v>South Jersey Industries, Inc. (NYSE-SJI)</v>
          </cell>
          <cell r="D153">
            <v>41.502762430939228</v>
          </cell>
          <cell r="G153" t="str">
            <v>Laclede Group, Inc. (NYSE-LG)</v>
          </cell>
          <cell r="H153">
            <v>11.568493150684931</v>
          </cell>
        </row>
        <row r="154">
          <cell r="C154" t="str">
            <v>National Fuel Gas Company (NYSE-NFG)</v>
          </cell>
          <cell r="D154">
            <v>39.408000000000008</v>
          </cell>
          <cell r="G154" t="str">
            <v>Energen Corporation (NYSE-EGN)</v>
          </cell>
          <cell r="H154">
            <v>12.657534246575342</v>
          </cell>
        </row>
        <row r="155">
          <cell r="C155" t="str">
            <v>EQT Corporation (NYSE-EQT)</v>
          </cell>
          <cell r="D155">
            <v>28.045454545454543</v>
          </cell>
          <cell r="G155" t="str">
            <v>Southern Union Company (NYSE-SUG)</v>
          </cell>
          <cell r="H155">
            <v>12.683908045977013</v>
          </cell>
        </row>
        <row r="156">
          <cell r="C156" t="str">
            <v>AGL Resources Inc. (NYSE-AGL)</v>
          </cell>
          <cell r="D156">
            <v>23.818181818181817</v>
          </cell>
          <cell r="G156" t="str">
            <v>RGC Resources, Inc. (NDQ-RGCO)</v>
          </cell>
          <cell r="H156">
            <v>13.302752293577981</v>
          </cell>
        </row>
        <row r="157">
          <cell r="C157" t="str">
            <v>Piedmont Natural Gas Co., Inc. (NYSE-PNY)</v>
          </cell>
          <cell r="D157">
            <v>22.222222222222218</v>
          </cell>
          <cell r="G157" t="str">
            <v>NICOR Inc. (NYSE-GAS)</v>
          </cell>
          <cell r="H157">
            <v>13.381475667189951</v>
          </cell>
        </row>
        <row r="158">
          <cell r="C158" t="str">
            <v>Delta Natural Gas Company (NDQ-DGAS)</v>
          </cell>
          <cell r="D158">
            <v>21.085154483798039</v>
          </cell>
          <cell r="G158" t="str">
            <v>WGL Holdings, Inc. (NYSE-WGL)</v>
          </cell>
          <cell r="H158">
            <v>13.979079497907948</v>
          </cell>
        </row>
        <row r="159">
          <cell r="C159" t="str">
            <v>Questar Corporation (NYSE-STR)</v>
          </cell>
          <cell r="D159">
            <v>19.39821344616831</v>
          </cell>
          <cell r="G159" t="str">
            <v>Atmos Energy Corporation (NYSE-ATO)</v>
          </cell>
          <cell r="H159">
            <v>14.081730769230768</v>
          </cell>
        </row>
        <row r="160">
          <cell r="C160" t="str">
            <v>Southwest Gas Corporation (NYSE-SWX)</v>
          </cell>
          <cell r="D160">
            <v>17.747692307692308</v>
          </cell>
          <cell r="G160" t="str">
            <v>Northwest Natural Gas Co. (NYSE-NWN)</v>
          </cell>
          <cell r="H160">
            <v>15.468695952957454</v>
          </cell>
        </row>
        <row r="162">
          <cell r="D162" t="str">
            <v xml:space="preserve">RETURN   ON   BOOK   VALUE </v>
          </cell>
          <cell r="F162" t="str">
            <v>OF   COMMON   EQUITY</v>
          </cell>
        </row>
        <row r="163">
          <cell r="C163" t="str">
            <v>HIGH</v>
          </cell>
          <cell r="G163" t="str">
            <v>LOW</v>
          </cell>
        </row>
        <row r="164">
          <cell r="C164" t="str">
            <v>UGI Corporation (NYSE-UGI)</v>
          </cell>
          <cell r="D164">
            <v>17.1812169751753</v>
          </cell>
          <cell r="G164" t="str">
            <v>Williams Companies, Inc. (NYSE-WMB)</v>
          </cell>
          <cell r="H164">
            <v>3.649072922220248</v>
          </cell>
        </row>
        <row r="165">
          <cell r="C165" t="str">
            <v>NICOR Inc. (NYSE-GAS)</v>
          </cell>
          <cell r="D165">
            <v>14.799284070570184</v>
          </cell>
          <cell r="G165" t="str">
            <v>New Jersey Resources Corp. (NYSE-NJR)</v>
          </cell>
          <cell r="H165">
            <v>3.8458823562629356</v>
          </cell>
        </row>
        <row r="166">
          <cell r="C166" t="str">
            <v>Energen Corporation (NYSE-EGN)</v>
          </cell>
          <cell r="D166">
            <v>14.504644300084413</v>
          </cell>
          <cell r="G166" t="str">
            <v>National Fuel Gas Company (NYSE-NFG)</v>
          </cell>
          <cell r="H166">
            <v>6.3083748455526196</v>
          </cell>
        </row>
        <row r="167">
          <cell r="C167" t="str">
            <v>ONEOK, Inc. (NYSE-OKE)</v>
          </cell>
          <cell r="D167">
            <v>13.962593177578778</v>
          </cell>
          <cell r="G167" t="str">
            <v>Chesapeake Utilities Corporation (NYSE-CPK)</v>
          </cell>
          <cell r="H167">
            <v>6.9676253309337826</v>
          </cell>
        </row>
        <row r="168">
          <cell r="C168" t="str">
            <v>Laclede Group, Inc. (NYSE-LG)</v>
          </cell>
          <cell r="D168">
            <v>12.804469117865411</v>
          </cell>
          <cell r="G168" t="str">
            <v>EQT Corporation (NYSE-EQT)</v>
          </cell>
          <cell r="H168">
            <v>6.9706266447126435</v>
          </cell>
        </row>
        <row r="169">
          <cell r="C169" t="str">
            <v>AGL Resources Inc. (NYSE-AGL)</v>
          </cell>
          <cell r="D169">
            <v>12.605286087714202</v>
          </cell>
          <cell r="G169" t="str">
            <v>Delta Natural Gas Company (NDQ-DGAS)</v>
          </cell>
          <cell r="H169">
            <v>7.6515387104390955</v>
          </cell>
        </row>
        <row r="170">
          <cell r="C170" t="str">
            <v>Northwest Natural Gas Co. (NYSE-NWN)</v>
          </cell>
          <cell r="D170">
            <v>12.345601710813721</v>
          </cell>
          <cell r="G170" t="str">
            <v>Atmos Energy Corporation (NYSE-ATO)</v>
          </cell>
          <cell r="H170">
            <v>9.031287558346591</v>
          </cell>
        </row>
        <row r="171">
          <cell r="C171" t="str">
            <v>Questar Corporation (NYSE-STR)</v>
          </cell>
          <cell r="D171">
            <v>11.419085620297889</v>
          </cell>
          <cell r="G171" t="str">
            <v>Piedmont Natural Gas Co., Inc. (NYSE-PNY)</v>
          </cell>
          <cell r="H171">
            <v>9.2157444771585286</v>
          </cell>
        </row>
        <row r="172">
          <cell r="C172" t="str">
            <v>Chesapeake Utilities Corporation (NYSE-CPK)</v>
          </cell>
          <cell r="D172">
            <v>11.222219011011241</v>
          </cell>
          <cell r="G172" t="str">
            <v>Southern Union Company (NYSE-SUG)</v>
          </cell>
          <cell r="H172">
            <v>9.3093920437501332</v>
          </cell>
        </row>
        <row r="173">
          <cell r="C173" t="str">
            <v>WGL Holdings, Inc. (NYSE-WGL)</v>
          </cell>
          <cell r="D173">
            <v>11.190352173792437</v>
          </cell>
          <cell r="G173" t="str">
            <v>Energy, Incorporated (NDQ-EGAS)</v>
          </cell>
          <cell r="H173">
            <v>10.484685118680899</v>
          </cell>
        </row>
        <row r="178">
          <cell r="D178" t="str">
            <v>TELEPHONE</v>
          </cell>
          <cell r="F178" t="str">
            <v>COMPANIES</v>
          </cell>
        </row>
        <row r="180">
          <cell r="D180" t="str">
            <v xml:space="preserve">DIVIDEND </v>
          </cell>
          <cell r="F180" t="str">
            <v>YIELD</v>
          </cell>
        </row>
        <row r="181">
          <cell r="C181" t="str">
            <v>HIGH</v>
          </cell>
          <cell r="G181" t="str">
            <v>LOW</v>
          </cell>
        </row>
        <row r="182">
          <cell r="C182" t="str">
            <v>Frontier Communications Corp (NYSE FTR)</v>
          </cell>
          <cell r="D182">
            <v>13.386880856760374</v>
          </cell>
          <cell r="G182" t="str">
            <v>General Communication, Inc. (NDQ-GNCMA)</v>
          </cell>
          <cell r="H182">
            <v>0</v>
          </cell>
        </row>
        <row r="183">
          <cell r="C183" t="str">
            <v>Alaska Comm. Systems Group (NDQ-ALSK)</v>
          </cell>
          <cell r="D183">
            <v>10.763454496935102</v>
          </cell>
          <cell r="G183" t="str">
            <v>PAETEC Holdings Corp. (NDQ-PAET)</v>
          </cell>
          <cell r="H183">
            <v>0</v>
          </cell>
        </row>
        <row r="184">
          <cell r="C184" t="str">
            <v>Windstream Corporation (NYSE-WIN)</v>
          </cell>
          <cell r="D184">
            <v>9.2850510677808735</v>
          </cell>
          <cell r="G184" t="str">
            <v>Telephone &amp; Data Systems, Inc.  (ASE-TDS)</v>
          </cell>
          <cell r="H184">
            <v>1.3174019607843137</v>
          </cell>
        </row>
        <row r="185">
          <cell r="C185" t="str">
            <v>CenturyTel, Inc. (NYSE-CTL)</v>
          </cell>
          <cell r="D185">
            <v>7.9658605974395442</v>
          </cell>
          <cell r="G185" t="str">
            <v>Verizon Communications (NYSE-VZ)</v>
          </cell>
          <cell r="H185">
            <v>5.7909174032307211</v>
          </cell>
        </row>
        <row r="186">
          <cell r="C186" t="str">
            <v>Qwest Communications International (NYSE-Q)</v>
          </cell>
          <cell r="D186">
            <v>7.5294117647058831</v>
          </cell>
          <cell r="G186" t="str">
            <v xml:space="preserve">AT&amp;T Inc. (NYSE-T)  </v>
          </cell>
          <cell r="H186">
            <v>6.0249816311535636</v>
          </cell>
        </row>
        <row r="188">
          <cell r="D188" t="str">
            <v xml:space="preserve">MARKET/BOOK </v>
          </cell>
          <cell r="F188" t="str">
            <v>RATIO</v>
          </cell>
        </row>
        <row r="189">
          <cell r="C189" t="str">
            <v>HIGH</v>
          </cell>
          <cell r="G189" t="str">
            <v>LOW</v>
          </cell>
        </row>
        <row r="190">
          <cell r="C190" t="str">
            <v>PAETEC Holdings Corp. (NDQ-PAET)</v>
          </cell>
          <cell r="D190">
            <v>294.77645765071657</v>
          </cell>
          <cell r="G190" t="str">
            <v>Telephone companies with NMs (Not Meaningful Figures)</v>
          </cell>
        </row>
        <row r="191">
          <cell r="C191" t="str">
            <v>Verizon Communications (NYSE-VZ)</v>
          </cell>
          <cell r="D191">
            <v>215.84126800351967</v>
          </cell>
          <cell r="G191" t="str">
            <v>have been excluded from the Market/Book Ratios rankings.</v>
          </cell>
        </row>
        <row r="192">
          <cell r="C192" t="str">
            <v xml:space="preserve">AT&amp;T Inc. (NYSE-T)  </v>
          </cell>
          <cell r="D192">
            <v>160.62361376386235</v>
          </cell>
        </row>
        <row r="193">
          <cell r="C193" t="str">
            <v>BCE, Inc. (NYSE-BCE)</v>
          </cell>
          <cell r="D193">
            <v>149.99430868463529</v>
          </cell>
        </row>
        <row r="194">
          <cell r="C194" t="str">
            <v>General Communication, Inc. (NDQ-GNCMA)</v>
          </cell>
          <cell r="D194">
            <v>114.18457778802735</v>
          </cell>
        </row>
        <row r="197">
          <cell r="D197" t="str">
            <v xml:space="preserve">PRICE/EARNINGS </v>
          </cell>
          <cell r="F197" t="str">
            <v>MULTIPLE</v>
          </cell>
        </row>
        <row r="198">
          <cell r="C198" t="str">
            <v>HIGH</v>
          </cell>
          <cell r="G198" t="str">
            <v>LOW</v>
          </cell>
        </row>
        <row r="199">
          <cell r="C199" t="str">
            <v>General Communication, Inc. (NDQ-GNCMA)</v>
          </cell>
          <cell r="D199">
            <v>68.777777777777786</v>
          </cell>
          <cell r="G199" t="str">
            <v>Cincinnati Bell Inc. (NYSE- CBB)</v>
          </cell>
          <cell r="H199">
            <v>6.3967611336032393</v>
          </cell>
        </row>
        <row r="200">
          <cell r="C200" t="str">
            <v>Alaska Comm. Systems Group (NDQ-ALSK)</v>
          </cell>
          <cell r="D200">
            <v>16.932182536476702</v>
          </cell>
          <cell r="G200" t="str">
            <v>Qwest Communications International (NYSE-Q)</v>
          </cell>
          <cell r="H200">
            <v>9.9067599067599073</v>
          </cell>
        </row>
        <row r="201">
          <cell r="C201" t="str">
            <v>BCE, Inc. (NYSE-BCE)</v>
          </cell>
          <cell r="D201">
            <v>16.927966101694913</v>
          </cell>
          <cell r="G201" t="str">
            <v>CenturyTel, Inc. (NYSE-CTL)</v>
          </cell>
          <cell r="H201">
            <v>12.381120112715745</v>
          </cell>
        </row>
        <row r="202">
          <cell r="C202" t="str">
            <v>Verizon Communications (NYSE-VZ)</v>
          </cell>
          <cell r="D202">
            <v>15.989278752436652</v>
          </cell>
          <cell r="G202" t="str">
            <v xml:space="preserve">AT&amp;T Inc. (NYSE-T)  </v>
          </cell>
          <cell r="H202">
            <v>13.475247524752472</v>
          </cell>
        </row>
        <row r="203">
          <cell r="C203" t="str">
            <v>Frontier Communications Corp (NYSE FTR)</v>
          </cell>
          <cell r="D203">
            <v>15.244897959183675</v>
          </cell>
          <cell r="G203" t="str">
            <v>Windstream Corporation (NYSE-WIN)</v>
          </cell>
          <cell r="H203">
            <v>13.632911392405061</v>
          </cell>
        </row>
        <row r="205">
          <cell r="D205" t="str">
            <v xml:space="preserve">RETURN   ON   BOOK   VALUE </v>
          </cell>
          <cell r="F205" t="str">
            <v>OF   COMMON   EQUITY</v>
          </cell>
        </row>
        <row r="206">
          <cell r="C206" t="str">
            <v>HIGH</v>
          </cell>
          <cell r="G206" t="str">
            <v>LOW</v>
          </cell>
        </row>
        <row r="207">
          <cell r="C207" t="str">
            <v>Verizon Communications (NYSE-VZ)</v>
          </cell>
          <cell r="D207">
            <v>12.392181856809009</v>
          </cell>
          <cell r="G207" t="str">
            <v>Telephone &amp; Data Systems, Inc.  (ASE-TDS)</v>
          </cell>
          <cell r="H207">
            <v>0.41971742491723119</v>
          </cell>
        </row>
        <row r="208">
          <cell r="C208" t="str">
            <v xml:space="preserve">AT&amp;T Inc. (NYSE-T)  </v>
          </cell>
          <cell r="D208">
            <v>11.742950042113881</v>
          </cell>
          <cell r="G208" t="str">
            <v>General Communication, Inc. (NDQ-GNCMA)</v>
          </cell>
          <cell r="H208">
            <v>0.50910655385056658</v>
          </cell>
        </row>
        <row r="209">
          <cell r="C209" t="str">
            <v>BCE, Inc. (NYSE-BCE)</v>
          </cell>
          <cell r="D209">
            <v>7.8143678349387278</v>
          </cell>
          <cell r="G209" t="str">
            <v>CenturyTel, Inc. (NYSE-CTL)</v>
          </cell>
          <cell r="H209">
            <v>6.1130128138217517</v>
          </cell>
        </row>
        <row r="216">
          <cell r="D216" t="str">
            <v>WATER</v>
          </cell>
          <cell r="F216" t="str">
            <v>COMPANIES</v>
          </cell>
        </row>
        <row r="218">
          <cell r="D218" t="str">
            <v xml:space="preserve">DIVIDEND </v>
          </cell>
          <cell r="F218" t="str">
            <v>YIELD</v>
          </cell>
        </row>
        <row r="219">
          <cell r="C219" t="str">
            <v>HIGH</v>
          </cell>
          <cell r="G219" t="str">
            <v>LOW</v>
          </cell>
        </row>
        <row r="220">
          <cell r="C220" t="str">
            <v>Artesian Resources Corp. (NDQ-ARTNA)</v>
          </cell>
          <cell r="D220">
            <v>4.3988269794721404</v>
          </cell>
          <cell r="G220" t="str">
            <v>American States Water Co. (NYSE-AWR)</v>
          </cell>
          <cell r="H220">
            <v>2.9986369831894595</v>
          </cell>
        </row>
        <row r="221">
          <cell r="C221" t="str">
            <v>Middlesex Water Company (NDQ-MSEX)</v>
          </cell>
          <cell r="D221">
            <v>4.2985074626865671</v>
          </cell>
          <cell r="G221" t="str">
            <v>SJW Corporation (NYSE-SJW)</v>
          </cell>
          <cell r="H221">
            <v>3.0188679245283021</v>
          </cell>
        </row>
        <row r="222">
          <cell r="C222" t="str">
            <v>American Water Works Co., Inc. (NYSE-AWK)</v>
          </cell>
          <cell r="D222">
            <v>3.7267080745341614</v>
          </cell>
          <cell r="G222" t="str">
            <v>California Water Service Group (NYSE-CWT)</v>
          </cell>
          <cell r="H222">
            <v>3.1746031746031744</v>
          </cell>
        </row>
        <row r="223">
          <cell r="C223" t="str">
            <v>Connecticut Water Service, Inc. (NDQ-CTWS)</v>
          </cell>
          <cell r="D223">
            <v>3.6752827140549273</v>
          </cell>
          <cell r="G223" t="str">
            <v>Pennichuck Corporation (NDQ-PNNW)</v>
          </cell>
          <cell r="H223">
            <v>3.3500837520938029</v>
          </cell>
        </row>
        <row r="226">
          <cell r="D226" t="str">
            <v xml:space="preserve">MARKET/BOOK </v>
          </cell>
          <cell r="F226" t="str">
            <v>RATIO</v>
          </cell>
        </row>
        <row r="227">
          <cell r="C227" t="str">
            <v>HIGH</v>
          </cell>
          <cell r="G227" t="str">
            <v>LOW</v>
          </cell>
        </row>
        <row r="228">
          <cell r="C228" t="str">
            <v>Aqua America, Inc. (NYSE-WTR)</v>
          </cell>
          <cell r="D228">
            <v>218.55104533691741</v>
          </cell>
          <cell r="G228" t="str">
            <v>American Water Works Co., Inc. (NYSE-AWK)</v>
          </cell>
          <cell r="H228">
            <v>98.753104644502031</v>
          </cell>
        </row>
        <row r="229">
          <cell r="C229" t="str">
            <v>York Water Company (NDQ-YORW)</v>
          </cell>
          <cell r="D229">
            <v>213.83648142757403</v>
          </cell>
          <cell r="G229" t="str">
            <v>Southwest Water Company (NDQ-SWWC)</v>
          </cell>
          <cell r="H229">
            <v>123.90129037699249</v>
          </cell>
        </row>
        <row r="230">
          <cell r="C230" t="str">
            <v>Connecticut Water Service, Inc. (NDQ-CTWS)</v>
          </cell>
          <cell r="D230">
            <v>194.60982688250311</v>
          </cell>
          <cell r="G230" t="str">
            <v>Artesian Resources Corp. (NDQ-ARTNA)</v>
          </cell>
          <cell r="H230">
            <v>141.71985268172196</v>
          </cell>
        </row>
        <row r="231">
          <cell r="C231" t="str">
            <v>Pennichuck Corporation (NDQ-PNNW)</v>
          </cell>
          <cell r="D231">
            <v>186.96497717066646</v>
          </cell>
          <cell r="G231" t="str">
            <v>SJW Corporation (NYSE-SJW)</v>
          </cell>
          <cell r="H231">
            <v>161.6943777844163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H339"/>
  <sheetViews>
    <sheetView defaultGridColor="0" topLeftCell="A182" colorId="22" zoomScale="125" zoomScaleNormal="125" workbookViewId="0">
      <selection activeCell="E211" sqref="E211"/>
    </sheetView>
  </sheetViews>
  <sheetFormatPr baseColWidth="10" defaultColWidth="11.33203125" defaultRowHeight="13"/>
  <cols>
    <col min="1" max="1" width="9.1640625" style="106" customWidth="1"/>
    <col min="2" max="2" width="17.1640625" style="106" customWidth="1"/>
    <col min="3" max="3" width="15" style="106" customWidth="1"/>
    <col min="4" max="4" width="11.33203125" style="106"/>
    <col min="5" max="5" width="12.6640625" style="106" bestFit="1" customWidth="1"/>
    <col min="6" max="16384" width="11.33203125" style="106"/>
  </cols>
  <sheetData>
    <row r="1" spans="1:5">
      <c r="A1" s="105"/>
      <c r="B1" s="105"/>
      <c r="C1" s="105"/>
      <c r="D1" s="105"/>
      <c r="E1" s="105"/>
    </row>
    <row r="2" spans="1:5">
      <c r="A2" s="105"/>
      <c r="B2" s="105"/>
      <c r="C2" s="105"/>
      <c r="D2" s="105"/>
      <c r="E2" s="105"/>
    </row>
    <row r="3" spans="1:5">
      <c r="A3" s="105" t="s">
        <v>45</v>
      </c>
      <c r="B3" s="105"/>
      <c r="C3" s="105"/>
      <c r="D3" s="105"/>
      <c r="E3" s="105"/>
    </row>
    <row r="4" spans="1:5">
      <c r="A4" s="105"/>
      <c r="B4" s="105"/>
      <c r="C4" s="105"/>
      <c r="D4" s="105"/>
      <c r="E4" s="105"/>
    </row>
    <row r="5" spans="1:5">
      <c r="A5" s="105"/>
      <c r="B5" s="120" t="s">
        <v>69</v>
      </c>
      <c r="C5" s="107" t="s">
        <v>46</v>
      </c>
      <c r="D5" s="105"/>
      <c r="E5" s="105"/>
    </row>
    <row r="6" spans="1:5">
      <c r="A6" s="105"/>
      <c r="B6" s="107" t="s">
        <v>47</v>
      </c>
      <c r="C6" s="107" t="s">
        <v>48</v>
      </c>
      <c r="D6" s="107" t="s">
        <v>49</v>
      </c>
      <c r="E6" s="105"/>
    </row>
    <row r="7" spans="1:5">
      <c r="A7" s="105"/>
      <c r="B7" s="105"/>
      <c r="C7" s="105"/>
      <c r="D7" s="105"/>
      <c r="E7" s="105"/>
    </row>
    <row r="8" spans="1:5">
      <c r="A8" s="108">
        <v>34335</v>
      </c>
      <c r="B8">
        <v>6.29</v>
      </c>
      <c r="C8" s="109">
        <v>7.31</v>
      </c>
      <c r="D8" s="110">
        <f t="shared" ref="D8:D71" si="0">C8-B8</f>
        <v>1.0199999999999996</v>
      </c>
      <c r="E8" s="105"/>
    </row>
    <row r="9" spans="1:5">
      <c r="A9" s="108">
        <v>34366</v>
      </c>
      <c r="B9">
        <v>6.49</v>
      </c>
      <c r="C9" s="109">
        <v>7.44</v>
      </c>
      <c r="D9" s="110">
        <f t="shared" si="0"/>
        <v>0.95000000000000018</v>
      </c>
      <c r="E9" s="105"/>
    </row>
    <row r="10" spans="1:5">
      <c r="A10" s="108">
        <v>34394</v>
      </c>
      <c r="B10">
        <v>6.91</v>
      </c>
      <c r="C10" s="109">
        <v>7.83</v>
      </c>
      <c r="D10" s="110">
        <f t="shared" si="0"/>
        <v>0.91999999999999993</v>
      </c>
      <c r="E10" s="105"/>
    </row>
    <row r="11" spans="1:5">
      <c r="A11" s="108">
        <v>34425</v>
      </c>
      <c r="B11">
        <v>7.27</v>
      </c>
      <c r="C11" s="109">
        <v>8.1999999999999993</v>
      </c>
      <c r="D11" s="110">
        <f t="shared" si="0"/>
        <v>0.92999999999999972</v>
      </c>
      <c r="E11" s="105"/>
    </row>
    <row r="12" spans="1:5">
      <c r="A12" s="108">
        <v>34455</v>
      </c>
      <c r="B12">
        <v>7.41</v>
      </c>
      <c r="C12" s="109">
        <v>8.32</v>
      </c>
      <c r="D12" s="110">
        <f t="shared" si="0"/>
        <v>0.91000000000000014</v>
      </c>
      <c r="E12" s="105"/>
    </row>
    <row r="13" spans="1:5">
      <c r="A13" s="108">
        <v>34486</v>
      </c>
      <c r="B13">
        <v>7.4</v>
      </c>
      <c r="C13" s="109">
        <v>8.31</v>
      </c>
      <c r="D13" s="110">
        <f t="shared" si="0"/>
        <v>0.91000000000000014</v>
      </c>
      <c r="E13" s="105"/>
    </row>
    <row r="14" spans="1:5">
      <c r="A14" s="108">
        <v>34516</v>
      </c>
      <c r="B14">
        <v>7.58</v>
      </c>
      <c r="C14" s="109">
        <v>8.4700000000000006</v>
      </c>
      <c r="D14" s="110">
        <f t="shared" si="0"/>
        <v>0.89000000000000057</v>
      </c>
      <c r="E14" s="105"/>
    </row>
    <row r="15" spans="1:5">
      <c r="A15" s="108">
        <v>34547</v>
      </c>
      <c r="B15">
        <v>7.49</v>
      </c>
      <c r="C15" s="109">
        <v>8.41</v>
      </c>
      <c r="D15" s="110">
        <f t="shared" si="0"/>
        <v>0.91999999999999993</v>
      </c>
      <c r="E15" s="105"/>
    </row>
    <row r="16" spans="1:5">
      <c r="A16" s="108">
        <v>34578</v>
      </c>
      <c r="B16">
        <v>7.71</v>
      </c>
      <c r="C16" s="109">
        <v>8.65</v>
      </c>
      <c r="D16" s="110">
        <f t="shared" si="0"/>
        <v>0.94000000000000039</v>
      </c>
      <c r="E16" s="105"/>
    </row>
    <row r="17" spans="1:5">
      <c r="A17" s="108">
        <v>34608</v>
      </c>
      <c r="B17">
        <v>7.94</v>
      </c>
      <c r="C17" s="109">
        <v>8.8800000000000008</v>
      </c>
      <c r="D17" s="110">
        <f t="shared" si="0"/>
        <v>0.94000000000000039</v>
      </c>
      <c r="E17" s="105"/>
    </row>
    <row r="18" spans="1:5">
      <c r="A18" s="108">
        <v>34639</v>
      </c>
      <c r="B18">
        <v>8.08</v>
      </c>
      <c r="C18" s="109">
        <v>9</v>
      </c>
      <c r="D18" s="110">
        <f t="shared" si="0"/>
        <v>0.91999999999999993</v>
      </c>
      <c r="E18" s="105"/>
    </row>
    <row r="19" spans="1:5">
      <c r="A19" s="108">
        <v>34669</v>
      </c>
      <c r="B19">
        <v>7.87</v>
      </c>
      <c r="C19" s="109">
        <v>8.7899999999999991</v>
      </c>
      <c r="D19" s="110">
        <f t="shared" si="0"/>
        <v>0.91999999999999904</v>
      </c>
      <c r="E19" s="105"/>
    </row>
    <row r="20" spans="1:5">
      <c r="A20" s="108">
        <v>34700</v>
      </c>
      <c r="B20">
        <v>7.85</v>
      </c>
      <c r="C20" s="109">
        <v>8.77</v>
      </c>
      <c r="D20" s="110">
        <f t="shared" si="0"/>
        <v>0.91999999999999993</v>
      </c>
      <c r="E20" s="105"/>
    </row>
    <row r="21" spans="1:5">
      <c r="A21" s="108">
        <v>34731</v>
      </c>
      <c r="B21">
        <v>7.61</v>
      </c>
      <c r="C21" s="109">
        <v>8.56</v>
      </c>
      <c r="D21" s="110">
        <f t="shared" si="0"/>
        <v>0.95000000000000018</v>
      </c>
      <c r="E21" s="105"/>
    </row>
    <row r="22" spans="1:5">
      <c r="A22" s="108">
        <v>34759</v>
      </c>
      <c r="B22">
        <v>7.45</v>
      </c>
      <c r="C22" s="109">
        <v>8.41</v>
      </c>
      <c r="D22" s="110">
        <f t="shared" si="0"/>
        <v>0.96</v>
      </c>
      <c r="E22" s="105"/>
    </row>
    <row r="23" spans="1:5">
      <c r="A23" s="108">
        <v>34790</v>
      </c>
      <c r="B23">
        <v>7.36</v>
      </c>
      <c r="C23" s="109">
        <v>8.3000000000000007</v>
      </c>
      <c r="D23" s="110">
        <f t="shared" si="0"/>
        <v>0.94000000000000039</v>
      </c>
      <c r="E23" s="105"/>
    </row>
    <row r="24" spans="1:5">
      <c r="A24" s="108">
        <v>34820</v>
      </c>
      <c r="B24">
        <v>6.95</v>
      </c>
      <c r="C24" s="109">
        <v>7.93</v>
      </c>
      <c r="D24" s="110">
        <f t="shared" si="0"/>
        <v>0.97999999999999954</v>
      </c>
      <c r="E24" s="105"/>
    </row>
    <row r="25" spans="1:5">
      <c r="A25" s="108">
        <v>34851</v>
      </c>
      <c r="B25">
        <v>6.57</v>
      </c>
      <c r="C25" s="109">
        <v>7.62</v>
      </c>
      <c r="D25" s="110">
        <f t="shared" si="0"/>
        <v>1.0499999999999998</v>
      </c>
      <c r="E25" s="105"/>
    </row>
    <row r="26" spans="1:5">
      <c r="A26" s="108">
        <v>34881</v>
      </c>
      <c r="B26">
        <v>6.72</v>
      </c>
      <c r="C26" s="109">
        <v>7.73</v>
      </c>
      <c r="D26" s="110">
        <f t="shared" si="0"/>
        <v>1.0100000000000007</v>
      </c>
      <c r="E26" s="105"/>
    </row>
    <row r="27" spans="1:5">
      <c r="A27" s="108">
        <v>34912</v>
      </c>
      <c r="B27">
        <v>6.86</v>
      </c>
      <c r="C27" s="109">
        <v>7.86</v>
      </c>
      <c r="D27" s="110">
        <f t="shared" si="0"/>
        <v>1</v>
      </c>
      <c r="E27" s="105"/>
    </row>
    <row r="28" spans="1:5">
      <c r="A28" s="108">
        <v>34943</v>
      </c>
      <c r="B28">
        <v>6.55</v>
      </c>
      <c r="C28" s="109">
        <v>7.62</v>
      </c>
      <c r="D28" s="110">
        <f t="shared" si="0"/>
        <v>1.0700000000000003</v>
      </c>
      <c r="E28" s="105"/>
    </row>
    <row r="29" spans="1:5">
      <c r="A29" s="108">
        <v>34973</v>
      </c>
      <c r="B29">
        <v>6.37</v>
      </c>
      <c r="C29" s="109">
        <v>7.46</v>
      </c>
      <c r="D29" s="110">
        <f t="shared" si="0"/>
        <v>1.0899999999999999</v>
      </c>
      <c r="E29" s="105"/>
    </row>
    <row r="30" spans="1:5">
      <c r="A30" s="108">
        <v>35004</v>
      </c>
      <c r="B30">
        <v>6.26</v>
      </c>
      <c r="C30" s="109">
        <v>7.4</v>
      </c>
      <c r="D30" s="110">
        <f t="shared" si="0"/>
        <v>1.1400000000000006</v>
      </c>
      <c r="E30" s="105"/>
    </row>
    <row r="31" spans="1:5">
      <c r="A31" s="108">
        <v>35034</v>
      </c>
      <c r="B31">
        <v>6.06</v>
      </c>
      <c r="C31" s="109">
        <v>7.21</v>
      </c>
      <c r="D31" s="110">
        <f t="shared" si="0"/>
        <v>1.1500000000000004</v>
      </c>
      <c r="E31" s="105"/>
    </row>
    <row r="32" spans="1:5">
      <c r="A32" s="108">
        <v>35065</v>
      </c>
      <c r="B32">
        <v>6.05</v>
      </c>
      <c r="C32" s="109">
        <v>7.2</v>
      </c>
      <c r="D32" s="110">
        <f t="shared" si="0"/>
        <v>1.1500000000000004</v>
      </c>
      <c r="E32" s="105"/>
    </row>
    <row r="33" spans="1:5">
      <c r="A33" s="108">
        <v>35096</v>
      </c>
      <c r="B33">
        <v>6.24</v>
      </c>
      <c r="C33" s="109">
        <v>7.37</v>
      </c>
      <c r="D33" s="110">
        <f t="shared" si="0"/>
        <v>1.1299999999999999</v>
      </c>
      <c r="E33" s="105"/>
    </row>
    <row r="34" spans="1:5">
      <c r="A34" s="108">
        <v>35125</v>
      </c>
      <c r="B34">
        <v>6.6</v>
      </c>
      <c r="C34" s="109">
        <v>7.72</v>
      </c>
      <c r="D34" s="110">
        <f t="shared" si="0"/>
        <v>1.1200000000000001</v>
      </c>
      <c r="E34" s="105"/>
    </row>
    <row r="35" spans="1:5">
      <c r="A35" s="108">
        <v>35156</v>
      </c>
      <c r="B35">
        <v>6.79</v>
      </c>
      <c r="C35" s="109">
        <v>7.88</v>
      </c>
      <c r="D35" s="110">
        <f t="shared" si="0"/>
        <v>1.0899999999999999</v>
      </c>
      <c r="E35" s="105"/>
    </row>
    <row r="36" spans="1:5">
      <c r="A36" s="108">
        <v>35186</v>
      </c>
      <c r="B36">
        <v>6.93</v>
      </c>
      <c r="C36" s="109">
        <v>7.99</v>
      </c>
      <c r="D36" s="110">
        <f t="shared" si="0"/>
        <v>1.0600000000000005</v>
      </c>
      <c r="E36" s="105"/>
    </row>
    <row r="37" spans="1:5">
      <c r="A37" s="108">
        <v>35217</v>
      </c>
      <c r="B37">
        <v>7.06</v>
      </c>
      <c r="C37" s="109">
        <v>8.07</v>
      </c>
      <c r="D37" s="110">
        <f t="shared" si="0"/>
        <v>1.0100000000000007</v>
      </c>
      <c r="E37" s="105"/>
    </row>
    <row r="38" spans="1:5">
      <c r="A38" s="108">
        <v>35247</v>
      </c>
      <c r="B38">
        <v>7.03</v>
      </c>
      <c r="C38" s="109">
        <v>8.02</v>
      </c>
      <c r="D38" s="110">
        <f t="shared" si="0"/>
        <v>0.98999999999999932</v>
      </c>
      <c r="E38" s="105"/>
    </row>
    <row r="39" spans="1:5">
      <c r="A39" s="108">
        <v>35278</v>
      </c>
      <c r="B39">
        <v>6.84</v>
      </c>
      <c r="C39" s="109">
        <v>7.84</v>
      </c>
      <c r="D39" s="110">
        <f t="shared" si="0"/>
        <v>1</v>
      </c>
      <c r="E39" s="105"/>
    </row>
    <row r="40" spans="1:5">
      <c r="A40" s="108">
        <v>35309</v>
      </c>
      <c r="B40">
        <v>7.03</v>
      </c>
      <c r="C40" s="109">
        <v>8.01</v>
      </c>
      <c r="D40" s="110">
        <f t="shared" si="0"/>
        <v>0.97999999999999954</v>
      </c>
      <c r="E40" s="105"/>
    </row>
    <row r="41" spans="1:5">
      <c r="A41" s="108">
        <v>35339</v>
      </c>
      <c r="B41">
        <v>6.81</v>
      </c>
      <c r="C41" s="109">
        <v>7.76</v>
      </c>
      <c r="D41" s="110">
        <f t="shared" si="0"/>
        <v>0.95000000000000018</v>
      </c>
      <c r="E41" s="105"/>
    </row>
    <row r="42" spans="1:5">
      <c r="A42" s="108">
        <v>35370</v>
      </c>
      <c r="B42">
        <v>6.48</v>
      </c>
      <c r="C42" s="110">
        <v>7.48</v>
      </c>
      <c r="D42" s="110">
        <f t="shared" si="0"/>
        <v>1</v>
      </c>
      <c r="E42" s="105"/>
    </row>
    <row r="43" spans="1:5">
      <c r="A43" s="108">
        <v>35400</v>
      </c>
      <c r="B43">
        <v>6.55</v>
      </c>
      <c r="C43" s="110">
        <v>7.58</v>
      </c>
      <c r="D43" s="110">
        <f t="shared" si="0"/>
        <v>1.0300000000000002</v>
      </c>
      <c r="E43" s="109">
        <f>AVERAGE(C32:C43)</f>
        <v>7.743333333333335</v>
      </c>
    </row>
    <row r="44" spans="1:5">
      <c r="A44" s="108">
        <v>35431</v>
      </c>
      <c r="B44">
        <v>6.83</v>
      </c>
      <c r="C44" s="110">
        <v>7.79</v>
      </c>
      <c r="D44" s="110">
        <f t="shared" si="0"/>
        <v>0.96</v>
      </c>
      <c r="E44" s="105"/>
    </row>
    <row r="45" spans="1:5">
      <c r="A45" s="108">
        <v>35462</v>
      </c>
      <c r="B45">
        <v>6.69</v>
      </c>
      <c r="C45" s="110">
        <v>7.68</v>
      </c>
      <c r="D45" s="110">
        <f t="shared" si="0"/>
        <v>0.98999999999999932</v>
      </c>
      <c r="E45" s="105"/>
    </row>
    <row r="46" spans="1:5">
      <c r="A46" s="108">
        <v>35490</v>
      </c>
      <c r="B46">
        <v>6.93</v>
      </c>
      <c r="C46" s="110">
        <v>7.92</v>
      </c>
      <c r="D46" s="110">
        <f t="shared" si="0"/>
        <v>0.99000000000000021</v>
      </c>
      <c r="E46" s="105"/>
    </row>
    <row r="47" spans="1:5">
      <c r="A47" s="108">
        <v>35521</v>
      </c>
      <c r="B47">
        <v>7.09</v>
      </c>
      <c r="C47" s="110">
        <v>8.08</v>
      </c>
      <c r="D47" s="110">
        <f t="shared" si="0"/>
        <v>0.99000000000000021</v>
      </c>
      <c r="E47" s="105"/>
    </row>
    <row r="48" spans="1:5">
      <c r="A48" s="108">
        <v>35551</v>
      </c>
      <c r="B48">
        <v>6.94</v>
      </c>
      <c r="C48" s="110">
        <v>7.94</v>
      </c>
      <c r="D48" s="110">
        <f t="shared" si="0"/>
        <v>1</v>
      </c>
      <c r="E48" s="105"/>
    </row>
    <row r="49" spans="1:5">
      <c r="A49" s="108">
        <v>35582</v>
      </c>
      <c r="B49">
        <v>6.77</v>
      </c>
      <c r="C49" s="110">
        <v>7.77</v>
      </c>
      <c r="D49" s="110">
        <f t="shared" si="0"/>
        <v>1</v>
      </c>
      <c r="E49" s="105"/>
    </row>
    <row r="50" spans="1:5">
      <c r="A50" s="108">
        <v>35612</v>
      </c>
      <c r="B50">
        <v>6.51</v>
      </c>
      <c r="C50" s="105">
        <v>7.52</v>
      </c>
      <c r="D50" s="110">
        <f t="shared" si="0"/>
        <v>1.0099999999999998</v>
      </c>
      <c r="E50" s="105"/>
    </row>
    <row r="51" spans="1:5">
      <c r="A51" s="108">
        <v>35643</v>
      </c>
      <c r="B51">
        <v>6.58</v>
      </c>
      <c r="C51" s="105">
        <v>7.57</v>
      </c>
      <c r="D51" s="110">
        <f t="shared" si="0"/>
        <v>0.99000000000000021</v>
      </c>
      <c r="E51" s="105"/>
    </row>
    <row r="52" spans="1:5">
      <c r="A52" s="108">
        <v>35674</v>
      </c>
      <c r="B52">
        <v>6.5</v>
      </c>
      <c r="C52" s="110">
        <v>7.5</v>
      </c>
      <c r="D52" s="110">
        <f t="shared" si="0"/>
        <v>1</v>
      </c>
      <c r="E52" s="105"/>
    </row>
    <row r="53" spans="1:5">
      <c r="A53" s="108">
        <v>35704</v>
      </c>
      <c r="B53">
        <v>6.33</v>
      </c>
      <c r="C53" s="110">
        <v>7.37</v>
      </c>
      <c r="D53" s="110">
        <f t="shared" si="0"/>
        <v>1.04</v>
      </c>
      <c r="E53" s="105"/>
    </row>
    <row r="54" spans="1:5">
      <c r="A54" s="108">
        <v>35735</v>
      </c>
      <c r="B54">
        <v>6.11</v>
      </c>
      <c r="C54" s="110">
        <v>7.24</v>
      </c>
      <c r="D54" s="110">
        <f t="shared" si="0"/>
        <v>1.1299999999999999</v>
      </c>
      <c r="E54" s="105"/>
    </row>
    <row r="55" spans="1:5">
      <c r="A55" s="108">
        <v>35765</v>
      </c>
      <c r="B55">
        <v>5.99</v>
      </c>
      <c r="C55" s="110">
        <v>7.16</v>
      </c>
      <c r="D55" s="110">
        <f t="shared" si="0"/>
        <v>1.17</v>
      </c>
      <c r="E55" s="109">
        <f>AVERAGE(C44:C55)</f>
        <v>7.6283333333333312</v>
      </c>
    </row>
    <row r="56" spans="1:5">
      <c r="A56" s="108">
        <v>35796</v>
      </c>
      <c r="B56">
        <v>5.81</v>
      </c>
      <c r="C56" s="110">
        <v>7.03</v>
      </c>
      <c r="D56" s="110">
        <f t="shared" si="0"/>
        <v>1.2200000000000006</v>
      </c>
      <c r="E56" s="105"/>
    </row>
    <row r="57" spans="1:5">
      <c r="A57" s="108">
        <v>35827</v>
      </c>
      <c r="B57">
        <v>5.89</v>
      </c>
      <c r="C57" s="110">
        <v>7.09</v>
      </c>
      <c r="D57" s="110">
        <f t="shared" si="0"/>
        <v>1.2000000000000002</v>
      </c>
      <c r="E57" s="105"/>
    </row>
    <row r="58" spans="1:5">
      <c r="A58" s="108">
        <v>35855</v>
      </c>
      <c r="B58">
        <v>5.95</v>
      </c>
      <c r="C58" s="110">
        <v>7.13</v>
      </c>
      <c r="D58" s="110">
        <f t="shared" si="0"/>
        <v>1.1799999999999997</v>
      </c>
      <c r="E58" s="105"/>
    </row>
    <row r="59" spans="1:5">
      <c r="A59" s="108">
        <v>35886</v>
      </c>
      <c r="B59">
        <v>5.92</v>
      </c>
      <c r="C59" s="110">
        <v>7.12</v>
      </c>
      <c r="D59" s="110">
        <f t="shared" si="0"/>
        <v>1.2000000000000002</v>
      </c>
      <c r="E59" s="105"/>
    </row>
    <row r="60" spans="1:5">
      <c r="A60" s="108">
        <v>35916</v>
      </c>
      <c r="B60">
        <v>5.93</v>
      </c>
      <c r="C60" s="110">
        <v>7.11</v>
      </c>
      <c r="D60" s="110">
        <f t="shared" si="0"/>
        <v>1.1800000000000006</v>
      </c>
      <c r="E60" s="105"/>
    </row>
    <row r="61" spans="1:5">
      <c r="A61" s="108">
        <v>35947</v>
      </c>
      <c r="B61">
        <v>5.7</v>
      </c>
      <c r="C61" s="110">
        <v>6.99</v>
      </c>
      <c r="D61" s="110">
        <f t="shared" si="0"/>
        <v>1.29</v>
      </c>
      <c r="E61" s="105"/>
    </row>
    <row r="62" spans="1:5">
      <c r="A62" s="108">
        <v>35977</v>
      </c>
      <c r="B62">
        <v>5.68</v>
      </c>
      <c r="C62" s="110">
        <v>6.99</v>
      </c>
      <c r="D62" s="110">
        <f t="shared" si="0"/>
        <v>1.3100000000000005</v>
      </c>
      <c r="E62" s="105"/>
    </row>
    <row r="63" spans="1:5">
      <c r="A63" s="108">
        <v>36008</v>
      </c>
      <c r="B63">
        <v>5.54</v>
      </c>
      <c r="C63" s="110">
        <v>6.96</v>
      </c>
      <c r="D63" s="110">
        <f t="shared" si="0"/>
        <v>1.42</v>
      </c>
      <c r="E63" s="105"/>
    </row>
    <row r="64" spans="1:5">
      <c r="A64" s="108">
        <v>36039</v>
      </c>
      <c r="B64">
        <v>5.2</v>
      </c>
      <c r="C64" s="110">
        <v>6.88</v>
      </c>
      <c r="D64" s="110">
        <f t="shared" si="0"/>
        <v>1.6799999999999997</v>
      </c>
      <c r="E64" s="105"/>
    </row>
    <row r="65" spans="1:5">
      <c r="A65" s="108">
        <v>36069</v>
      </c>
      <c r="B65">
        <v>5.01</v>
      </c>
      <c r="C65" s="110">
        <v>6.88</v>
      </c>
      <c r="D65" s="110">
        <f t="shared" si="0"/>
        <v>1.87</v>
      </c>
      <c r="E65" s="105"/>
    </row>
    <row r="66" spans="1:5">
      <c r="A66" s="108">
        <v>36100</v>
      </c>
      <c r="B66">
        <v>5.25</v>
      </c>
      <c r="C66" s="110">
        <v>6.96</v>
      </c>
      <c r="D66" s="110">
        <f t="shared" si="0"/>
        <v>1.71</v>
      </c>
      <c r="E66" s="105"/>
    </row>
    <row r="67" spans="1:5">
      <c r="A67" s="108">
        <v>36130</v>
      </c>
      <c r="B67">
        <v>5.0599999999999996</v>
      </c>
      <c r="C67" s="110">
        <v>6.84</v>
      </c>
      <c r="D67" s="110">
        <f t="shared" si="0"/>
        <v>1.7800000000000002</v>
      </c>
      <c r="E67" s="109">
        <f>AVERAGE(C56:C67)</f>
        <v>6.998333333333334</v>
      </c>
    </row>
    <row r="68" spans="1:5">
      <c r="A68" s="108">
        <v>36161</v>
      </c>
      <c r="B68">
        <v>5.16</v>
      </c>
      <c r="C68" s="110">
        <v>6.87</v>
      </c>
      <c r="D68" s="110">
        <f t="shared" si="0"/>
        <v>1.71</v>
      </c>
      <c r="E68" s="105"/>
    </row>
    <row r="69" spans="1:5">
      <c r="A69" s="108">
        <v>36192</v>
      </c>
      <c r="B69">
        <v>5.37</v>
      </c>
      <c r="C69" s="110">
        <v>7</v>
      </c>
      <c r="D69" s="110">
        <f t="shared" si="0"/>
        <v>1.63</v>
      </c>
      <c r="E69" s="105"/>
    </row>
    <row r="70" spans="1:5">
      <c r="A70" s="108">
        <v>36220</v>
      </c>
      <c r="B70">
        <v>5.58</v>
      </c>
      <c r="C70" s="110">
        <v>7.18</v>
      </c>
      <c r="D70" s="110">
        <f t="shared" si="0"/>
        <v>1.5999999999999996</v>
      </c>
      <c r="E70" s="105"/>
    </row>
    <row r="71" spans="1:5">
      <c r="A71" s="108">
        <v>36251</v>
      </c>
      <c r="B71">
        <v>5.55</v>
      </c>
      <c r="C71" s="110">
        <v>7.16</v>
      </c>
      <c r="D71" s="110">
        <f t="shared" si="0"/>
        <v>1.6100000000000003</v>
      </c>
      <c r="E71" s="105"/>
    </row>
    <row r="72" spans="1:5">
      <c r="A72" s="108">
        <v>36281</v>
      </c>
      <c r="B72">
        <v>5.81</v>
      </c>
      <c r="C72" s="111">
        <v>7.42</v>
      </c>
      <c r="D72" s="110">
        <f t="shared" ref="D72:D123" si="1">C72-B72</f>
        <v>1.6100000000000003</v>
      </c>
    </row>
    <row r="73" spans="1:5">
      <c r="A73" s="108">
        <v>36312</v>
      </c>
      <c r="B73">
        <v>6.04</v>
      </c>
      <c r="C73" s="111">
        <v>7.7</v>
      </c>
      <c r="D73" s="110">
        <f t="shared" si="1"/>
        <v>1.6600000000000001</v>
      </c>
    </row>
    <row r="74" spans="1:5">
      <c r="A74" s="108">
        <v>36342</v>
      </c>
      <c r="B74">
        <v>5.98</v>
      </c>
      <c r="C74" s="111">
        <v>7.66</v>
      </c>
      <c r="D74" s="110">
        <f t="shared" si="1"/>
        <v>1.6799999999999997</v>
      </c>
    </row>
    <row r="75" spans="1:5">
      <c r="A75" s="108">
        <v>36373</v>
      </c>
      <c r="B75">
        <v>6.07</v>
      </c>
      <c r="C75" s="111">
        <v>7.86</v>
      </c>
      <c r="D75" s="110">
        <f t="shared" si="1"/>
        <v>1.79</v>
      </c>
    </row>
    <row r="76" spans="1:5">
      <c r="A76" s="108">
        <v>36404</v>
      </c>
      <c r="B76">
        <v>6.07</v>
      </c>
      <c r="C76" s="112">
        <v>7.87</v>
      </c>
      <c r="D76" s="110">
        <f t="shared" si="1"/>
        <v>1.7999999999999998</v>
      </c>
    </row>
    <row r="77" spans="1:5">
      <c r="A77" s="108">
        <v>36434</v>
      </c>
      <c r="B77">
        <v>6.26</v>
      </c>
      <c r="C77" s="112">
        <v>8.02</v>
      </c>
      <c r="D77" s="110">
        <f t="shared" si="1"/>
        <v>1.7599999999999998</v>
      </c>
    </row>
    <row r="78" spans="1:5">
      <c r="A78" s="108">
        <v>36465</v>
      </c>
      <c r="B78">
        <v>6.15</v>
      </c>
      <c r="C78" s="112">
        <v>7.86</v>
      </c>
      <c r="D78" s="110">
        <f t="shared" si="1"/>
        <v>1.71</v>
      </c>
    </row>
    <row r="79" spans="1:5">
      <c r="A79" s="108">
        <v>36495</v>
      </c>
      <c r="B79">
        <v>6.35</v>
      </c>
      <c r="C79" s="112">
        <v>8.0399999999999991</v>
      </c>
      <c r="D79" s="110">
        <f t="shared" si="1"/>
        <v>1.6899999999999995</v>
      </c>
      <c r="E79" s="109">
        <f>AVERAGE(C68:C79)</f>
        <v>7.5533333333333346</v>
      </c>
    </row>
    <row r="80" spans="1:5">
      <c r="A80" s="108">
        <v>36526</v>
      </c>
      <c r="B80">
        <v>6.63</v>
      </c>
      <c r="C80" s="112">
        <v>8.2200000000000006</v>
      </c>
      <c r="D80" s="110">
        <f t="shared" si="1"/>
        <v>1.5900000000000007</v>
      </c>
    </row>
    <row r="81" spans="1:5">
      <c r="A81" s="108">
        <v>36557</v>
      </c>
      <c r="B81">
        <v>6.23</v>
      </c>
      <c r="C81" s="112">
        <v>8.1</v>
      </c>
      <c r="D81" s="110">
        <f t="shared" si="1"/>
        <v>1.8699999999999992</v>
      </c>
    </row>
    <row r="82" spans="1:5">
      <c r="A82" s="108">
        <v>36586</v>
      </c>
      <c r="B82">
        <v>6.05</v>
      </c>
      <c r="C82" s="112">
        <v>8.14</v>
      </c>
      <c r="D82" s="110">
        <f t="shared" si="1"/>
        <v>2.0900000000000007</v>
      </c>
    </row>
    <row r="83" spans="1:5">
      <c r="A83" s="108">
        <v>36617</v>
      </c>
      <c r="B83">
        <v>5.85</v>
      </c>
      <c r="C83" s="112">
        <v>8.14</v>
      </c>
      <c r="D83" s="110">
        <f t="shared" si="1"/>
        <v>2.2900000000000009</v>
      </c>
    </row>
    <row r="84" spans="1:5">
      <c r="A84" s="108">
        <v>36647</v>
      </c>
      <c r="B84">
        <v>6.15</v>
      </c>
      <c r="C84" s="112">
        <v>8.5500000000000007</v>
      </c>
      <c r="D84" s="110">
        <f t="shared" si="1"/>
        <v>2.4000000000000004</v>
      </c>
    </row>
    <row r="85" spans="1:5">
      <c r="A85" s="108">
        <v>36678</v>
      </c>
      <c r="B85">
        <v>5.93</v>
      </c>
      <c r="C85" s="112">
        <v>8.2200000000000006</v>
      </c>
      <c r="D85" s="110">
        <f t="shared" si="1"/>
        <v>2.2900000000000009</v>
      </c>
    </row>
    <row r="86" spans="1:5">
      <c r="A86" s="108">
        <v>36708</v>
      </c>
      <c r="B86">
        <v>5.85</v>
      </c>
      <c r="C86" s="112">
        <v>8.17</v>
      </c>
      <c r="D86" s="110">
        <f t="shared" si="1"/>
        <v>2.3200000000000003</v>
      </c>
    </row>
    <row r="87" spans="1:5">
      <c r="A87" s="108">
        <v>36739</v>
      </c>
      <c r="B87">
        <v>5.72</v>
      </c>
      <c r="C87" s="112">
        <v>8.0500000000000007</v>
      </c>
      <c r="D87" s="110">
        <f t="shared" si="1"/>
        <v>2.330000000000001</v>
      </c>
    </row>
    <row r="88" spans="1:5">
      <c r="A88" s="108">
        <v>36770</v>
      </c>
      <c r="B88">
        <v>5.83</v>
      </c>
      <c r="C88" s="112">
        <v>8.16</v>
      </c>
      <c r="D88" s="110">
        <f t="shared" si="1"/>
        <v>2.33</v>
      </c>
    </row>
    <row r="89" spans="1:5">
      <c r="A89" s="108">
        <v>36800</v>
      </c>
      <c r="B89">
        <v>5.8</v>
      </c>
      <c r="C89" s="112">
        <v>8.08</v>
      </c>
      <c r="D89" s="110">
        <f t="shared" si="1"/>
        <v>2.2800000000000002</v>
      </c>
    </row>
    <row r="90" spans="1:5">
      <c r="A90" s="108">
        <v>36831</v>
      </c>
      <c r="B90">
        <v>5.78</v>
      </c>
      <c r="C90" s="112">
        <v>8.0299999999999994</v>
      </c>
      <c r="D90" s="110">
        <f t="shared" si="1"/>
        <v>2.2499999999999991</v>
      </c>
    </row>
    <row r="91" spans="1:5">
      <c r="A91" s="108">
        <v>36861</v>
      </c>
      <c r="B91">
        <v>5.49</v>
      </c>
      <c r="C91" s="112">
        <v>7.79</v>
      </c>
      <c r="D91" s="110">
        <f t="shared" si="1"/>
        <v>2.2999999999999998</v>
      </c>
      <c r="E91" s="109">
        <f>AVERAGE(C80:C91)</f>
        <v>8.1375000000000011</v>
      </c>
    </row>
    <row r="92" spans="1:5">
      <c r="A92" s="108">
        <v>36892</v>
      </c>
      <c r="B92">
        <v>5.54</v>
      </c>
      <c r="C92" s="106">
        <v>7.76</v>
      </c>
      <c r="D92" s="110">
        <f t="shared" si="1"/>
        <v>2.2199999999999998</v>
      </c>
    </row>
    <row r="93" spans="1:5">
      <c r="A93" s="108">
        <v>36923</v>
      </c>
      <c r="B93">
        <v>5.45</v>
      </c>
      <c r="C93" s="106">
        <v>7.69</v>
      </c>
      <c r="D93" s="110">
        <f t="shared" si="1"/>
        <v>2.2400000000000002</v>
      </c>
    </row>
    <row r="94" spans="1:5">
      <c r="A94" s="108">
        <v>36951</v>
      </c>
      <c r="B94">
        <v>5.34</v>
      </c>
      <c r="C94" s="106">
        <v>7.59</v>
      </c>
      <c r="D94" s="110">
        <f t="shared" si="1"/>
        <v>2.25</v>
      </c>
    </row>
    <row r="95" spans="1:5">
      <c r="A95" s="108">
        <v>36982</v>
      </c>
      <c r="B95">
        <v>5.65</v>
      </c>
      <c r="C95" s="106">
        <v>7.81</v>
      </c>
      <c r="D95" s="110">
        <f t="shared" si="1"/>
        <v>2.1599999999999993</v>
      </c>
    </row>
    <row r="96" spans="1:5">
      <c r="A96" s="108">
        <v>37012</v>
      </c>
      <c r="B96">
        <v>5.78</v>
      </c>
      <c r="C96" s="106">
        <v>7.88</v>
      </c>
      <c r="D96" s="110">
        <f t="shared" si="1"/>
        <v>2.0999999999999996</v>
      </c>
    </row>
    <row r="97" spans="1:5">
      <c r="A97" s="108">
        <v>37043</v>
      </c>
      <c r="B97">
        <v>5.67</v>
      </c>
      <c r="C97" s="106">
        <v>7.75</v>
      </c>
      <c r="D97" s="110">
        <f t="shared" si="1"/>
        <v>2.08</v>
      </c>
    </row>
    <row r="98" spans="1:5">
      <c r="A98" s="108">
        <v>37073</v>
      </c>
      <c r="B98">
        <v>5.61</v>
      </c>
      <c r="C98" s="106">
        <v>7.71</v>
      </c>
      <c r="D98" s="110">
        <f t="shared" si="1"/>
        <v>2.0999999999999996</v>
      </c>
    </row>
    <row r="99" spans="1:5">
      <c r="A99" s="108">
        <v>37104</v>
      </c>
      <c r="B99">
        <v>5.48</v>
      </c>
      <c r="C99" s="106">
        <v>7.57</v>
      </c>
      <c r="D99" s="110">
        <f t="shared" si="1"/>
        <v>2.09</v>
      </c>
    </row>
    <row r="100" spans="1:5">
      <c r="A100" s="108">
        <v>37135</v>
      </c>
      <c r="B100">
        <v>5.48</v>
      </c>
      <c r="C100" s="106">
        <v>7.73</v>
      </c>
      <c r="D100" s="110">
        <f t="shared" si="1"/>
        <v>2.25</v>
      </c>
    </row>
    <row r="101" spans="1:5">
      <c r="A101" s="108">
        <v>37165</v>
      </c>
      <c r="B101">
        <v>5.32</v>
      </c>
      <c r="C101" s="106">
        <v>7.64</v>
      </c>
      <c r="D101" s="110">
        <f t="shared" si="1"/>
        <v>2.3199999999999994</v>
      </c>
    </row>
    <row r="102" spans="1:5">
      <c r="A102" s="108">
        <v>37196</v>
      </c>
      <c r="B102">
        <v>5.12</v>
      </c>
      <c r="C102" s="106">
        <v>7.61</v>
      </c>
      <c r="D102" s="110">
        <f t="shared" si="1"/>
        <v>2.4900000000000002</v>
      </c>
    </row>
    <row r="103" spans="1:5">
      <c r="A103" s="108">
        <v>37226</v>
      </c>
      <c r="B103">
        <v>5.48</v>
      </c>
      <c r="C103" s="106">
        <v>7.86</v>
      </c>
      <c r="D103" s="110">
        <f t="shared" si="1"/>
        <v>2.38</v>
      </c>
      <c r="E103" s="109">
        <f>AVERAGE(C92:C103)</f>
        <v>7.7166666666666659</v>
      </c>
    </row>
    <row r="104" spans="1:5">
      <c r="A104" s="108">
        <v>37257</v>
      </c>
      <c r="B104">
        <v>5.45</v>
      </c>
      <c r="C104" s="106">
        <v>7.69</v>
      </c>
      <c r="D104" s="110">
        <f t="shared" si="1"/>
        <v>2.2400000000000002</v>
      </c>
    </row>
    <row r="105" spans="1:5">
      <c r="A105" s="108">
        <v>37288</v>
      </c>
      <c r="B105">
        <v>5.4</v>
      </c>
      <c r="C105" s="106">
        <v>7.62</v>
      </c>
      <c r="D105" s="110">
        <f t="shared" si="1"/>
        <v>2.2199999999999998</v>
      </c>
    </row>
    <row r="106" spans="1:5">
      <c r="A106" s="108">
        <v>37316</v>
      </c>
      <c r="B106" t="s">
        <v>70</v>
      </c>
      <c r="C106" s="106">
        <v>7.83</v>
      </c>
      <c r="D106" s="110">
        <f t="shared" si="1"/>
        <v>7.83</v>
      </c>
    </row>
    <row r="107" spans="1:5">
      <c r="A107" s="108">
        <v>37347</v>
      </c>
      <c r="B107" t="s">
        <v>70</v>
      </c>
      <c r="C107" s="106">
        <v>7.74</v>
      </c>
      <c r="D107" s="110">
        <f t="shared" si="1"/>
        <v>7.74</v>
      </c>
    </row>
    <row r="108" spans="1:5">
      <c r="A108" s="108">
        <v>37377</v>
      </c>
      <c r="B108" t="s">
        <v>70</v>
      </c>
      <c r="C108" s="106">
        <v>7.76</v>
      </c>
      <c r="D108" s="110">
        <f t="shared" si="1"/>
        <v>7.76</v>
      </c>
    </row>
    <row r="109" spans="1:5">
      <c r="A109" s="108">
        <v>37408</v>
      </c>
      <c r="B109" t="s">
        <v>70</v>
      </c>
      <c r="C109" s="106">
        <v>7.67</v>
      </c>
      <c r="D109" s="110">
        <f t="shared" si="1"/>
        <v>7.67</v>
      </c>
    </row>
    <row r="110" spans="1:5">
      <c r="A110" s="108">
        <v>37438</v>
      </c>
      <c r="B110" t="s">
        <v>70</v>
      </c>
      <c r="C110" s="106">
        <v>7.54</v>
      </c>
      <c r="D110" s="110">
        <f t="shared" si="1"/>
        <v>7.54</v>
      </c>
    </row>
    <row r="111" spans="1:5">
      <c r="A111" s="108">
        <v>37469</v>
      </c>
      <c r="B111" t="s">
        <v>70</v>
      </c>
      <c r="C111" s="106">
        <v>7.34</v>
      </c>
      <c r="D111" s="110">
        <f t="shared" si="1"/>
        <v>7.34</v>
      </c>
    </row>
    <row r="112" spans="1:5">
      <c r="A112" s="108">
        <v>37500</v>
      </c>
      <c r="B112" t="s">
        <v>70</v>
      </c>
      <c r="C112" s="106">
        <v>7.23</v>
      </c>
      <c r="D112" s="110">
        <f t="shared" si="1"/>
        <v>7.23</v>
      </c>
    </row>
    <row r="113" spans="1:5">
      <c r="A113" s="108">
        <v>37530</v>
      </c>
      <c r="B113" t="s">
        <v>70</v>
      </c>
      <c r="C113" s="106">
        <v>7.43</v>
      </c>
      <c r="D113" s="110">
        <f t="shared" si="1"/>
        <v>7.43</v>
      </c>
    </row>
    <row r="114" spans="1:5">
      <c r="A114" s="108">
        <v>37561</v>
      </c>
      <c r="B114" t="s">
        <v>70</v>
      </c>
      <c r="C114" s="106">
        <v>7.31</v>
      </c>
      <c r="D114" s="110">
        <f t="shared" si="1"/>
        <v>7.31</v>
      </c>
    </row>
    <row r="115" spans="1:5">
      <c r="A115" s="108">
        <v>37591</v>
      </c>
      <c r="B115" t="s">
        <v>70</v>
      </c>
      <c r="C115" s="106">
        <v>7.2</v>
      </c>
      <c r="D115" s="110">
        <f t="shared" si="1"/>
        <v>7.2</v>
      </c>
      <c r="E115" s="109">
        <f>AVERAGE(C104:C115)</f>
        <v>7.53</v>
      </c>
    </row>
    <row r="116" spans="1:5">
      <c r="A116" s="108">
        <v>37622</v>
      </c>
      <c r="B116" t="s">
        <v>70</v>
      </c>
      <c r="C116" s="106">
        <v>7.13</v>
      </c>
      <c r="D116" s="110">
        <f t="shared" si="1"/>
        <v>7.13</v>
      </c>
    </row>
    <row r="117" spans="1:5">
      <c r="A117" s="108">
        <v>37653</v>
      </c>
      <c r="B117" t="s">
        <v>70</v>
      </c>
      <c r="C117" s="106">
        <v>6.92</v>
      </c>
      <c r="D117" s="110">
        <f t="shared" si="1"/>
        <v>6.92</v>
      </c>
    </row>
    <row r="118" spans="1:5">
      <c r="A118" s="108">
        <v>37681</v>
      </c>
      <c r="B118" t="s">
        <v>70</v>
      </c>
      <c r="C118" s="106">
        <v>6.8</v>
      </c>
      <c r="D118" s="110">
        <f t="shared" si="1"/>
        <v>6.8</v>
      </c>
    </row>
    <row r="119" spans="1:5">
      <c r="A119" s="108">
        <v>37712</v>
      </c>
      <c r="B119" t="s">
        <v>70</v>
      </c>
      <c r="C119" s="106">
        <v>6.68</v>
      </c>
      <c r="D119" s="110">
        <f t="shared" si="1"/>
        <v>6.68</v>
      </c>
    </row>
    <row r="120" spans="1:5">
      <c r="A120" s="108">
        <v>37742</v>
      </c>
      <c r="B120" t="s">
        <v>70</v>
      </c>
      <c r="C120" s="106">
        <v>6.35</v>
      </c>
      <c r="D120" s="110">
        <f t="shared" si="1"/>
        <v>6.35</v>
      </c>
    </row>
    <row r="121" spans="1:5">
      <c r="A121" s="108">
        <v>37773</v>
      </c>
      <c r="B121" t="s">
        <v>70</v>
      </c>
      <c r="C121" s="106">
        <v>6.21</v>
      </c>
      <c r="D121" s="110">
        <f t="shared" si="1"/>
        <v>6.21</v>
      </c>
    </row>
    <row r="122" spans="1:5">
      <c r="A122" s="108">
        <v>37803</v>
      </c>
      <c r="B122" t="s">
        <v>70</v>
      </c>
      <c r="C122" s="106">
        <v>6.54</v>
      </c>
      <c r="D122" s="110">
        <f t="shared" si="1"/>
        <v>6.54</v>
      </c>
    </row>
    <row r="123" spans="1:5">
      <c r="A123" s="108">
        <v>37834</v>
      </c>
      <c r="B123" t="s">
        <v>70</v>
      </c>
      <c r="C123" s="106">
        <v>6.78</v>
      </c>
      <c r="D123" s="110">
        <f t="shared" si="1"/>
        <v>6.78</v>
      </c>
    </row>
    <row r="124" spans="1:5">
      <c r="A124" s="108">
        <v>37865</v>
      </c>
      <c r="B124" t="s">
        <v>70</v>
      </c>
      <c r="C124" s="106">
        <v>6.58</v>
      </c>
      <c r="D124" s="110">
        <f>C124-B124</f>
        <v>6.58</v>
      </c>
    </row>
    <row r="125" spans="1:5">
      <c r="A125" s="108">
        <v>37895</v>
      </c>
      <c r="B125" t="s">
        <v>70</v>
      </c>
      <c r="C125" s="106">
        <v>6.5</v>
      </c>
      <c r="D125" s="110">
        <f>C125-B125</f>
        <v>6.5</v>
      </c>
    </row>
    <row r="126" spans="1:5">
      <c r="A126" s="108">
        <v>37926</v>
      </c>
      <c r="B126" t="s">
        <v>70</v>
      </c>
      <c r="C126" s="106">
        <v>6.44</v>
      </c>
      <c r="D126" s="110">
        <f>C126-B126</f>
        <v>6.44</v>
      </c>
    </row>
    <row r="127" spans="1:5">
      <c r="A127" s="108">
        <v>37956</v>
      </c>
      <c r="B127" t="s">
        <v>70</v>
      </c>
      <c r="C127" s="106">
        <v>6.36</v>
      </c>
      <c r="D127" s="110">
        <f>C127-B127</f>
        <v>6.36</v>
      </c>
    </row>
    <row r="128" spans="1:5">
      <c r="A128" s="108">
        <v>37987</v>
      </c>
      <c r="B128" t="s">
        <v>70</v>
      </c>
      <c r="C128" s="106">
        <v>6.23</v>
      </c>
      <c r="D128" s="110">
        <f>C128-B128</f>
        <v>6.23</v>
      </c>
    </row>
    <row r="129" spans="1:4">
      <c r="A129" s="113">
        <v>38018</v>
      </c>
      <c r="B129" t="s">
        <v>70</v>
      </c>
      <c r="C129" s="106">
        <v>6.17</v>
      </c>
      <c r="D129" s="110">
        <f t="shared" ref="D129:D192" si="2">C129-B129</f>
        <v>6.17</v>
      </c>
    </row>
    <row r="130" spans="1:4">
      <c r="A130" s="113">
        <v>38047</v>
      </c>
      <c r="B130" t="s">
        <v>70</v>
      </c>
      <c r="C130" s="106">
        <v>6.01</v>
      </c>
      <c r="D130" s="110">
        <f t="shared" si="2"/>
        <v>6.01</v>
      </c>
    </row>
    <row r="131" spans="1:4">
      <c r="A131" s="113">
        <v>38078</v>
      </c>
      <c r="B131" t="s">
        <v>70</v>
      </c>
      <c r="C131" s="106">
        <v>6.38</v>
      </c>
      <c r="D131" s="110">
        <f t="shared" si="2"/>
        <v>6.38</v>
      </c>
    </row>
    <row r="132" spans="1:4">
      <c r="A132" s="113">
        <v>38108</v>
      </c>
      <c r="B132" t="s">
        <v>70</v>
      </c>
      <c r="C132" s="106">
        <v>6.68</v>
      </c>
      <c r="D132" s="110">
        <f t="shared" si="2"/>
        <v>6.68</v>
      </c>
    </row>
    <row r="133" spans="1:4">
      <c r="A133" s="113">
        <v>38139</v>
      </c>
      <c r="B133" t="s">
        <v>70</v>
      </c>
      <c r="C133" s="106">
        <v>6.53</v>
      </c>
      <c r="D133" s="110">
        <f t="shared" si="2"/>
        <v>6.53</v>
      </c>
    </row>
    <row r="134" spans="1:4">
      <c r="A134" s="113">
        <v>38169</v>
      </c>
      <c r="B134" t="s">
        <v>70</v>
      </c>
      <c r="C134" s="106">
        <v>6.34</v>
      </c>
      <c r="D134" s="110">
        <f t="shared" si="2"/>
        <v>6.34</v>
      </c>
    </row>
    <row r="135" spans="1:4">
      <c r="A135" s="113">
        <v>38200</v>
      </c>
      <c r="B135" t="s">
        <v>70</v>
      </c>
      <c r="C135" s="106">
        <v>6.18</v>
      </c>
      <c r="D135" s="110">
        <f t="shared" si="2"/>
        <v>6.18</v>
      </c>
    </row>
    <row r="136" spans="1:4">
      <c r="A136" s="113">
        <v>38231</v>
      </c>
      <c r="B136" t="s">
        <v>70</v>
      </c>
      <c r="C136" s="106">
        <v>6.01</v>
      </c>
      <c r="D136" s="110">
        <f t="shared" si="2"/>
        <v>6.01</v>
      </c>
    </row>
    <row r="137" spans="1:4">
      <c r="A137" s="113">
        <v>38261</v>
      </c>
      <c r="B137" t="s">
        <v>70</v>
      </c>
      <c r="C137" s="106">
        <v>5.95</v>
      </c>
      <c r="D137" s="110">
        <f t="shared" si="2"/>
        <v>5.95</v>
      </c>
    </row>
    <row r="138" spans="1:4">
      <c r="A138" s="113">
        <v>38292</v>
      </c>
      <c r="B138" t="s">
        <v>70</v>
      </c>
      <c r="C138" s="106">
        <v>5.97</v>
      </c>
      <c r="D138" s="110">
        <f t="shared" si="2"/>
        <v>5.97</v>
      </c>
    </row>
    <row r="139" spans="1:4">
      <c r="A139" s="113">
        <v>38322</v>
      </c>
      <c r="B139" t="s">
        <v>70</v>
      </c>
      <c r="C139" s="106">
        <v>5.93</v>
      </c>
      <c r="D139" s="110">
        <f t="shared" si="2"/>
        <v>5.93</v>
      </c>
    </row>
    <row r="140" spans="1:4">
      <c r="A140" s="113">
        <v>38353</v>
      </c>
      <c r="B140" t="s">
        <v>70</v>
      </c>
      <c r="C140" s="106">
        <v>5.8</v>
      </c>
      <c r="D140" s="110">
        <f t="shared" si="2"/>
        <v>5.8</v>
      </c>
    </row>
    <row r="141" spans="1:4">
      <c r="A141" s="113">
        <v>38384</v>
      </c>
      <c r="B141" t="s">
        <v>70</v>
      </c>
      <c r="C141" s="106">
        <v>5.64</v>
      </c>
      <c r="D141" s="110">
        <f t="shared" si="2"/>
        <v>5.64</v>
      </c>
    </row>
    <row r="142" spans="1:4">
      <c r="A142" s="113">
        <v>38412</v>
      </c>
      <c r="B142" t="s">
        <v>70</v>
      </c>
      <c r="C142" s="106">
        <v>5.86</v>
      </c>
      <c r="D142" s="110">
        <f t="shared" si="2"/>
        <v>5.86</v>
      </c>
    </row>
    <row r="143" spans="1:4">
      <c r="A143" s="113">
        <v>38443</v>
      </c>
      <c r="B143" t="s">
        <v>70</v>
      </c>
      <c r="C143" s="106">
        <v>5.72</v>
      </c>
      <c r="D143" s="110">
        <f t="shared" si="2"/>
        <v>5.72</v>
      </c>
    </row>
    <row r="144" spans="1:4">
      <c r="A144" s="113">
        <v>38473</v>
      </c>
      <c r="B144" t="s">
        <v>70</v>
      </c>
      <c r="C144" s="106">
        <v>5.6</v>
      </c>
      <c r="D144" s="110">
        <f t="shared" si="2"/>
        <v>5.6</v>
      </c>
    </row>
    <row r="145" spans="1:4">
      <c r="A145" s="113">
        <v>38504</v>
      </c>
      <c r="B145" t="s">
        <v>70</v>
      </c>
      <c r="C145" s="106">
        <v>5.39</v>
      </c>
      <c r="D145" s="110">
        <f t="shared" si="2"/>
        <v>5.39</v>
      </c>
    </row>
    <row r="146" spans="1:4">
      <c r="A146" s="113">
        <v>38534</v>
      </c>
      <c r="B146" t="s">
        <v>70</v>
      </c>
      <c r="C146" s="106">
        <v>5.5</v>
      </c>
      <c r="D146" s="110">
        <f t="shared" si="2"/>
        <v>5.5</v>
      </c>
    </row>
    <row r="147" spans="1:4">
      <c r="A147" s="113">
        <v>38565</v>
      </c>
      <c r="B147" t="s">
        <v>70</v>
      </c>
      <c r="C147" s="106">
        <v>5.51</v>
      </c>
      <c r="D147" s="110">
        <f t="shared" si="2"/>
        <v>5.51</v>
      </c>
    </row>
    <row r="148" spans="1:4">
      <c r="A148" s="113">
        <v>38596</v>
      </c>
      <c r="B148" t="s">
        <v>70</v>
      </c>
      <c r="C148" s="106">
        <v>5.54</v>
      </c>
      <c r="D148" s="110">
        <f t="shared" si="2"/>
        <v>5.54</v>
      </c>
    </row>
    <row r="149" spans="1:4">
      <c r="A149" s="113">
        <v>38626</v>
      </c>
      <c r="B149" t="s">
        <v>70</v>
      </c>
      <c r="C149" s="106">
        <v>5.79</v>
      </c>
      <c r="D149" s="110">
        <f t="shared" si="2"/>
        <v>5.79</v>
      </c>
    </row>
    <row r="150" spans="1:4">
      <c r="A150" s="113">
        <v>38657</v>
      </c>
      <c r="B150" t="s">
        <v>70</v>
      </c>
      <c r="C150" s="106">
        <v>5.88</v>
      </c>
      <c r="D150" s="110">
        <f t="shared" si="2"/>
        <v>5.88</v>
      </c>
    </row>
    <row r="151" spans="1:4">
      <c r="A151" s="113">
        <v>38687</v>
      </c>
      <c r="B151" t="s">
        <v>70</v>
      </c>
      <c r="C151" s="106">
        <v>5.83</v>
      </c>
      <c r="D151" s="110">
        <f t="shared" si="2"/>
        <v>5.83</v>
      </c>
    </row>
    <row r="152" spans="1:4">
      <c r="A152" s="113">
        <v>38718</v>
      </c>
      <c r="B152" t="s">
        <v>70</v>
      </c>
      <c r="C152" s="106">
        <v>5.77</v>
      </c>
      <c r="D152" s="110">
        <f t="shared" si="2"/>
        <v>5.77</v>
      </c>
    </row>
    <row r="153" spans="1:4">
      <c r="A153" s="113">
        <v>38749</v>
      </c>
      <c r="B153">
        <v>4.54</v>
      </c>
      <c r="C153" s="106">
        <v>5.83</v>
      </c>
      <c r="D153" s="110">
        <f t="shared" si="2"/>
        <v>1.29</v>
      </c>
    </row>
    <row r="154" spans="1:4">
      <c r="A154" s="113">
        <v>38777</v>
      </c>
      <c r="B154">
        <v>4.7300000000000004</v>
      </c>
      <c r="C154" s="106">
        <v>5.98</v>
      </c>
      <c r="D154" s="110">
        <f t="shared" si="2"/>
        <v>1.25</v>
      </c>
    </row>
    <row r="155" spans="1:4">
      <c r="A155" s="113">
        <v>38808</v>
      </c>
      <c r="B155">
        <v>5.0599999999999996</v>
      </c>
      <c r="C155" s="106">
        <v>6.28</v>
      </c>
      <c r="D155" s="110">
        <f t="shared" si="2"/>
        <v>1.2200000000000006</v>
      </c>
    </row>
    <row r="156" spans="1:4">
      <c r="A156" s="113">
        <v>38838</v>
      </c>
      <c r="B156">
        <v>5.2</v>
      </c>
      <c r="C156" s="106">
        <v>6.39</v>
      </c>
      <c r="D156" s="110">
        <f t="shared" si="2"/>
        <v>1.1899999999999995</v>
      </c>
    </row>
    <row r="157" spans="1:4">
      <c r="A157" s="113">
        <v>38869</v>
      </c>
      <c r="B157">
        <v>5.15</v>
      </c>
      <c r="C157" s="106">
        <v>6.39</v>
      </c>
      <c r="D157" s="110">
        <f t="shared" si="2"/>
        <v>1.2399999999999993</v>
      </c>
    </row>
    <row r="158" spans="1:4">
      <c r="A158" s="113">
        <v>38899</v>
      </c>
      <c r="B158">
        <v>5.13</v>
      </c>
      <c r="C158" s="106">
        <v>6.37</v>
      </c>
      <c r="D158" s="110">
        <f t="shared" si="2"/>
        <v>1.2400000000000002</v>
      </c>
    </row>
    <row r="159" spans="1:4">
      <c r="A159" s="113">
        <v>38930</v>
      </c>
      <c r="B159">
        <v>5</v>
      </c>
      <c r="C159" s="106">
        <v>6.2</v>
      </c>
      <c r="D159" s="110">
        <f t="shared" si="2"/>
        <v>1.2000000000000002</v>
      </c>
    </row>
    <row r="160" spans="1:4">
      <c r="A160" s="113">
        <v>38961</v>
      </c>
      <c r="B160">
        <v>4.8499999999999996</v>
      </c>
      <c r="C160" s="106">
        <v>6.03</v>
      </c>
      <c r="D160" s="110">
        <f t="shared" si="2"/>
        <v>1.1800000000000006</v>
      </c>
    </row>
    <row r="161" spans="1:4">
      <c r="A161" s="113">
        <v>38991</v>
      </c>
      <c r="B161">
        <v>4.8499999999999996</v>
      </c>
      <c r="C161" s="106">
        <v>6.01</v>
      </c>
      <c r="D161" s="110">
        <f t="shared" si="2"/>
        <v>1.1600000000000001</v>
      </c>
    </row>
    <row r="162" spans="1:4">
      <c r="A162" s="113">
        <v>39022</v>
      </c>
      <c r="B162">
        <v>4.6900000000000004</v>
      </c>
      <c r="C162" s="106">
        <v>5.82</v>
      </c>
      <c r="D162" s="110">
        <f t="shared" si="2"/>
        <v>1.1299999999999999</v>
      </c>
    </row>
    <row r="163" spans="1:4">
      <c r="A163" s="113">
        <v>39052</v>
      </c>
      <c r="B163">
        <v>4.68</v>
      </c>
      <c r="C163" s="106">
        <v>5.83</v>
      </c>
      <c r="D163" s="110">
        <f t="shared" si="2"/>
        <v>1.1500000000000004</v>
      </c>
    </row>
    <row r="164" spans="1:4">
      <c r="A164" s="113">
        <v>39083</v>
      </c>
      <c r="B164">
        <v>4.8499999999999996</v>
      </c>
      <c r="C164" s="106">
        <v>5.96</v>
      </c>
      <c r="D164" s="110">
        <f t="shared" si="2"/>
        <v>1.1100000000000003</v>
      </c>
    </row>
    <row r="165" spans="1:4">
      <c r="A165" s="113">
        <v>39114</v>
      </c>
      <c r="B165">
        <v>4.82</v>
      </c>
      <c r="C165" s="106">
        <v>5.91</v>
      </c>
      <c r="D165" s="110">
        <f t="shared" si="2"/>
        <v>1.0899999999999999</v>
      </c>
    </row>
    <row r="166" spans="1:4">
      <c r="A166" s="113">
        <v>39142</v>
      </c>
      <c r="B166">
        <v>4.72</v>
      </c>
      <c r="C166" s="106">
        <v>5.87</v>
      </c>
      <c r="D166" s="110">
        <f t="shared" si="2"/>
        <v>1.1500000000000004</v>
      </c>
    </row>
    <row r="167" spans="1:4">
      <c r="A167" s="113">
        <v>39173</v>
      </c>
      <c r="B167">
        <v>4.87</v>
      </c>
      <c r="C167" s="106">
        <v>6.01</v>
      </c>
      <c r="D167" s="110">
        <f t="shared" si="2"/>
        <v>1.1399999999999997</v>
      </c>
    </row>
    <row r="168" spans="1:4">
      <c r="A168" s="113">
        <v>39203</v>
      </c>
      <c r="B168">
        <v>4.9000000000000004</v>
      </c>
      <c r="C168" s="106">
        <v>6.03</v>
      </c>
      <c r="D168" s="110">
        <f t="shared" si="2"/>
        <v>1.1299999999999999</v>
      </c>
    </row>
    <row r="169" spans="1:4">
      <c r="A169" s="113">
        <v>39234</v>
      </c>
      <c r="B169">
        <v>5.2</v>
      </c>
      <c r="C169" s="106">
        <v>6.34</v>
      </c>
      <c r="D169" s="110">
        <f t="shared" si="2"/>
        <v>1.1399999999999997</v>
      </c>
    </row>
    <row r="170" spans="1:4">
      <c r="A170" s="113">
        <v>39264</v>
      </c>
      <c r="B170">
        <v>5.1100000000000003</v>
      </c>
      <c r="C170" s="106">
        <v>6.28</v>
      </c>
      <c r="D170" s="110">
        <f t="shared" si="2"/>
        <v>1.17</v>
      </c>
    </row>
    <row r="171" spans="1:4">
      <c r="A171" s="113">
        <v>39295</v>
      </c>
      <c r="B171">
        <v>4.93</v>
      </c>
      <c r="C171" s="106">
        <v>6.28</v>
      </c>
      <c r="D171" s="110">
        <f t="shared" si="2"/>
        <v>1.3500000000000005</v>
      </c>
    </row>
    <row r="172" spans="1:4">
      <c r="A172" s="113">
        <v>39326</v>
      </c>
      <c r="B172">
        <v>4.79</v>
      </c>
      <c r="C172" s="106">
        <v>6.24</v>
      </c>
      <c r="D172" s="110">
        <f t="shared" si="2"/>
        <v>1.4500000000000002</v>
      </c>
    </row>
    <row r="173" spans="1:4">
      <c r="A173" s="113">
        <v>39356</v>
      </c>
      <c r="B173">
        <v>4.7699999999999996</v>
      </c>
      <c r="C173" s="106">
        <v>6.17</v>
      </c>
      <c r="D173" s="110">
        <f t="shared" si="2"/>
        <v>1.4000000000000004</v>
      </c>
    </row>
    <row r="174" spans="1:4">
      <c r="A174" s="113">
        <v>39387</v>
      </c>
      <c r="B174">
        <v>4.5199999999999996</v>
      </c>
      <c r="C174" s="106">
        <v>6.04</v>
      </c>
      <c r="D174" s="110">
        <f t="shared" si="2"/>
        <v>1.5200000000000005</v>
      </c>
    </row>
    <row r="175" spans="1:4">
      <c r="A175" s="113">
        <v>39417</v>
      </c>
      <c r="B175">
        <v>4.53</v>
      </c>
      <c r="C175" s="106">
        <v>6.23</v>
      </c>
      <c r="D175" s="110">
        <f t="shared" si="2"/>
        <v>1.7000000000000002</v>
      </c>
    </row>
    <row r="176" spans="1:4">
      <c r="A176" s="113">
        <v>39448</v>
      </c>
      <c r="B176">
        <v>4.33</v>
      </c>
      <c r="C176" s="106">
        <v>6.08</v>
      </c>
      <c r="D176" s="110">
        <f t="shared" si="2"/>
        <v>1.75</v>
      </c>
    </row>
    <row r="177" spans="1:4">
      <c r="A177" s="113">
        <v>39479</v>
      </c>
      <c r="B177">
        <v>4.5199999999999996</v>
      </c>
      <c r="C177" s="106">
        <v>6.28</v>
      </c>
      <c r="D177" s="110">
        <f t="shared" si="2"/>
        <v>1.7600000000000007</v>
      </c>
    </row>
    <row r="178" spans="1:4">
      <c r="A178" s="113">
        <v>39508</v>
      </c>
      <c r="B178">
        <v>4.3899999999999997</v>
      </c>
      <c r="C178" s="106">
        <v>6.29</v>
      </c>
      <c r="D178" s="110">
        <f t="shared" si="2"/>
        <v>1.9000000000000004</v>
      </c>
    </row>
    <row r="179" spans="1:4">
      <c r="A179" s="113">
        <v>39539</v>
      </c>
      <c r="B179">
        <v>4.4400000000000004</v>
      </c>
      <c r="C179" s="106">
        <v>6.36</v>
      </c>
      <c r="D179" s="110">
        <f t="shared" si="2"/>
        <v>1.92</v>
      </c>
    </row>
    <row r="180" spans="1:4">
      <c r="A180" s="113">
        <v>39569</v>
      </c>
      <c r="B180">
        <v>4.5999999999999996</v>
      </c>
      <c r="C180" s="106">
        <v>6.38</v>
      </c>
      <c r="D180" s="110">
        <f t="shared" si="2"/>
        <v>1.7800000000000002</v>
      </c>
    </row>
    <row r="181" spans="1:4">
      <c r="A181" s="113">
        <v>39600</v>
      </c>
      <c r="B181">
        <v>4.6900000000000004</v>
      </c>
      <c r="C181" s="106">
        <v>6.5</v>
      </c>
      <c r="D181" s="110">
        <f t="shared" si="2"/>
        <v>1.8099999999999996</v>
      </c>
    </row>
    <row r="182" spans="1:4">
      <c r="A182" s="113">
        <v>39630</v>
      </c>
      <c r="B182">
        <v>4.57</v>
      </c>
      <c r="C182" s="106">
        <v>6.5</v>
      </c>
      <c r="D182" s="110">
        <f t="shared" si="2"/>
        <v>1.9299999999999997</v>
      </c>
    </row>
    <row r="183" spans="1:4">
      <c r="A183" s="113">
        <v>39661</v>
      </c>
      <c r="B183">
        <v>4.5</v>
      </c>
      <c r="C183" s="106">
        <v>6.48</v>
      </c>
      <c r="D183" s="110">
        <f t="shared" si="2"/>
        <v>1.9800000000000004</v>
      </c>
    </row>
    <row r="184" spans="1:4">
      <c r="A184" s="113">
        <v>39692</v>
      </c>
      <c r="B184">
        <v>4.2699999999999996</v>
      </c>
      <c r="C184" s="106">
        <v>6.59</v>
      </c>
      <c r="D184" s="110">
        <f t="shared" si="2"/>
        <v>2.3200000000000003</v>
      </c>
    </row>
    <row r="185" spans="1:4">
      <c r="A185" s="113">
        <v>39722</v>
      </c>
      <c r="B185">
        <v>4.17</v>
      </c>
      <c r="C185" s="106">
        <v>7.7</v>
      </c>
      <c r="D185" s="110">
        <f t="shared" si="2"/>
        <v>3.5300000000000002</v>
      </c>
    </row>
    <row r="186" spans="1:4">
      <c r="A186" s="113">
        <v>39753</v>
      </c>
      <c r="B186">
        <v>4</v>
      </c>
      <c r="C186" s="106">
        <v>7.8</v>
      </c>
      <c r="D186" s="110">
        <f t="shared" si="2"/>
        <v>3.8</v>
      </c>
    </row>
    <row r="187" spans="1:4">
      <c r="A187" s="113">
        <v>39783</v>
      </c>
      <c r="B187">
        <v>2.87</v>
      </c>
      <c r="C187" s="106">
        <v>6.87</v>
      </c>
      <c r="D187" s="110">
        <f t="shared" si="2"/>
        <v>4</v>
      </c>
    </row>
    <row r="188" spans="1:4">
      <c r="A188" s="113">
        <v>39814</v>
      </c>
      <c r="B188">
        <v>3.13</v>
      </c>
      <c r="C188" s="106">
        <v>6.77</v>
      </c>
      <c r="D188" s="110">
        <f t="shared" si="2"/>
        <v>3.6399999999999997</v>
      </c>
    </row>
    <row r="189" spans="1:4">
      <c r="A189" s="113">
        <v>39845</v>
      </c>
      <c r="B189">
        <v>3.59</v>
      </c>
      <c r="C189" s="106">
        <v>6.72</v>
      </c>
      <c r="D189" s="110">
        <f t="shared" si="2"/>
        <v>3.13</v>
      </c>
    </row>
    <row r="190" spans="1:4">
      <c r="A190" s="113">
        <v>39873</v>
      </c>
      <c r="B190">
        <v>3.64</v>
      </c>
      <c r="C190" s="106">
        <v>6.85</v>
      </c>
      <c r="D190" s="110">
        <f t="shared" si="2"/>
        <v>3.2099999999999995</v>
      </c>
    </row>
    <row r="191" spans="1:4">
      <c r="A191" s="113">
        <v>39904</v>
      </c>
      <c r="B191">
        <v>3.76</v>
      </c>
      <c r="C191" s="106">
        <v>6.9</v>
      </c>
      <c r="D191" s="110">
        <f t="shared" si="2"/>
        <v>3.1400000000000006</v>
      </c>
    </row>
    <row r="192" spans="1:4">
      <c r="A192" s="113">
        <v>39934</v>
      </c>
      <c r="B192">
        <v>4.2300000000000004</v>
      </c>
      <c r="C192" s="106">
        <v>6.83</v>
      </c>
      <c r="D192" s="110">
        <f t="shared" si="2"/>
        <v>2.5999999999999996</v>
      </c>
    </row>
    <row r="193" spans="1:4">
      <c r="A193" s="113">
        <v>39965</v>
      </c>
      <c r="B193">
        <v>4.5199999999999996</v>
      </c>
      <c r="C193" s="106">
        <v>6.54</v>
      </c>
      <c r="D193" s="110">
        <f t="shared" ref="D193:D256" si="3">C193-B193</f>
        <v>2.0200000000000005</v>
      </c>
    </row>
    <row r="194" spans="1:4">
      <c r="A194" s="113">
        <v>39995</v>
      </c>
      <c r="B194">
        <v>4.41</v>
      </c>
      <c r="C194" s="106">
        <v>6.15</v>
      </c>
      <c r="D194" s="110">
        <f t="shared" si="3"/>
        <v>1.7400000000000002</v>
      </c>
    </row>
    <row r="195" spans="1:4">
      <c r="A195" s="113">
        <v>40026</v>
      </c>
      <c r="B195">
        <v>4.37</v>
      </c>
      <c r="C195" s="106">
        <v>5.8</v>
      </c>
      <c r="D195" s="110">
        <f t="shared" si="3"/>
        <v>1.4299999999999997</v>
      </c>
    </row>
    <row r="196" spans="1:4">
      <c r="A196" s="113">
        <v>40057</v>
      </c>
      <c r="B196">
        <v>4.1900000000000004</v>
      </c>
      <c r="C196" s="106">
        <v>5.6</v>
      </c>
      <c r="D196" s="110">
        <f t="shared" si="3"/>
        <v>1.4099999999999993</v>
      </c>
    </row>
    <row r="197" spans="1:4">
      <c r="A197" s="113">
        <v>40087</v>
      </c>
      <c r="B197">
        <v>4.1900000000000004</v>
      </c>
      <c r="C197" s="106">
        <v>5.64</v>
      </c>
      <c r="D197" s="110">
        <f t="shared" si="3"/>
        <v>1.4499999999999993</v>
      </c>
    </row>
    <row r="198" spans="1:4">
      <c r="A198" s="113">
        <v>40118</v>
      </c>
      <c r="B198">
        <v>4.3099999999999996</v>
      </c>
      <c r="C198" s="106">
        <v>5.71</v>
      </c>
      <c r="D198" s="110">
        <f t="shared" si="3"/>
        <v>1.4000000000000004</v>
      </c>
    </row>
    <row r="199" spans="1:4">
      <c r="A199" s="113">
        <v>40148</v>
      </c>
      <c r="B199">
        <v>4.49</v>
      </c>
      <c r="C199" s="106">
        <v>5.86</v>
      </c>
      <c r="D199" s="110">
        <f t="shared" si="3"/>
        <v>1.37</v>
      </c>
    </row>
    <row r="200" spans="1:4">
      <c r="A200" s="113">
        <v>40179</v>
      </c>
      <c r="B200">
        <v>4.5999999999999996</v>
      </c>
      <c r="C200" s="106">
        <v>5.83</v>
      </c>
      <c r="D200" s="110">
        <f t="shared" si="3"/>
        <v>1.2300000000000004</v>
      </c>
    </row>
    <row r="201" spans="1:4">
      <c r="A201" s="113">
        <v>40210</v>
      </c>
      <c r="B201">
        <v>4.62</v>
      </c>
      <c r="C201" s="106">
        <v>5.94</v>
      </c>
      <c r="D201" s="110">
        <f t="shared" si="3"/>
        <v>1.3200000000000003</v>
      </c>
    </row>
    <row r="202" spans="1:4">
      <c r="A202" s="113">
        <v>40238</v>
      </c>
      <c r="B202">
        <v>4.6399999999999997</v>
      </c>
      <c r="C202" s="106">
        <v>5.9</v>
      </c>
      <c r="D202" s="110">
        <f t="shared" si="3"/>
        <v>1.2600000000000007</v>
      </c>
    </row>
    <row r="203" spans="1:4">
      <c r="A203" s="113">
        <v>40269</v>
      </c>
      <c r="B203">
        <v>4.6900000000000004</v>
      </c>
      <c r="C203" s="106">
        <v>5.87</v>
      </c>
      <c r="D203" s="110">
        <f t="shared" si="3"/>
        <v>1.1799999999999997</v>
      </c>
    </row>
    <row r="204" spans="1:4">
      <c r="A204" s="113">
        <v>40299</v>
      </c>
      <c r="B204">
        <v>4.29</v>
      </c>
      <c r="C204" s="106">
        <v>5.59</v>
      </c>
      <c r="D204" s="110">
        <f t="shared" si="3"/>
        <v>1.2999999999999998</v>
      </c>
    </row>
    <row r="205" spans="1:4">
      <c r="A205" s="113">
        <v>40330</v>
      </c>
      <c r="B205">
        <v>4.13</v>
      </c>
      <c r="C205" s="106">
        <v>5.62</v>
      </c>
      <c r="D205" s="110">
        <f t="shared" si="3"/>
        <v>1.4900000000000002</v>
      </c>
    </row>
    <row r="206" spans="1:4">
      <c r="A206" s="113">
        <v>40360</v>
      </c>
      <c r="B206">
        <v>3.99</v>
      </c>
      <c r="C206" s="106">
        <v>5.41</v>
      </c>
      <c r="D206" s="110">
        <f t="shared" si="3"/>
        <v>1.42</v>
      </c>
    </row>
    <row r="207" spans="1:4">
      <c r="A207" s="113">
        <v>40391</v>
      </c>
      <c r="B207">
        <v>3.8</v>
      </c>
      <c r="C207" s="106">
        <v>5.0999999999999996</v>
      </c>
      <c r="D207" s="110">
        <f t="shared" si="3"/>
        <v>1.2999999999999998</v>
      </c>
    </row>
    <row r="208" spans="1:4">
      <c r="A208" s="113">
        <v>40422</v>
      </c>
      <c r="B208">
        <v>3.77</v>
      </c>
      <c r="C208" s="106">
        <v>5.0999999999999996</v>
      </c>
      <c r="D208" s="110">
        <f t="shared" si="3"/>
        <v>1.3299999999999996</v>
      </c>
    </row>
    <row r="209" spans="1:6">
      <c r="A209" s="113">
        <v>40452</v>
      </c>
      <c r="B209">
        <v>3.87</v>
      </c>
      <c r="C209" s="106">
        <v>5.2</v>
      </c>
      <c r="D209" s="110">
        <f t="shared" si="3"/>
        <v>1.33</v>
      </c>
    </row>
    <row r="210" spans="1:6">
      <c r="A210" s="113">
        <v>40483</v>
      </c>
      <c r="B210">
        <v>4.1900000000000004</v>
      </c>
      <c r="C210" s="106">
        <v>5.45</v>
      </c>
      <c r="D210" s="110">
        <f t="shared" si="3"/>
        <v>1.2599999999999998</v>
      </c>
    </row>
    <row r="211" spans="1:6">
      <c r="A211" s="113">
        <v>40513</v>
      </c>
      <c r="B211">
        <v>4.42</v>
      </c>
      <c r="C211" s="106">
        <v>5.64</v>
      </c>
      <c r="D211" s="110">
        <f t="shared" si="3"/>
        <v>1.2199999999999998</v>
      </c>
      <c r="E211" s="209">
        <f>AVERAGE(B200:B211)</f>
        <v>4.2508333333333335</v>
      </c>
      <c r="F211" s="209">
        <f>AVERAGE(C200:C211)</f>
        <v>5.5541666666666671</v>
      </c>
    </row>
    <row r="212" spans="1:6">
      <c r="A212" s="113">
        <v>40544</v>
      </c>
      <c r="B212">
        <v>4.5199999999999996</v>
      </c>
      <c r="C212" s="106">
        <v>5.64</v>
      </c>
      <c r="D212" s="110">
        <f t="shared" si="3"/>
        <v>1.1200000000000001</v>
      </c>
    </row>
    <row r="213" spans="1:6">
      <c r="A213" s="113">
        <v>40575</v>
      </c>
      <c r="B213">
        <v>4.6500000000000004</v>
      </c>
      <c r="C213" s="106">
        <v>5.73</v>
      </c>
      <c r="D213" s="110">
        <f t="shared" si="3"/>
        <v>1.08</v>
      </c>
    </row>
    <row r="214" spans="1:6">
      <c r="A214" s="113">
        <v>40603</v>
      </c>
      <c r="B214">
        <v>4.51</v>
      </c>
      <c r="C214" s="106">
        <v>5.62</v>
      </c>
      <c r="D214" s="110">
        <f t="shared" si="3"/>
        <v>1.1100000000000003</v>
      </c>
    </row>
    <row r="215" spans="1:6">
      <c r="A215" s="113">
        <v>40634</v>
      </c>
      <c r="B215">
        <v>4.5</v>
      </c>
      <c r="C215" s="106">
        <v>5.62</v>
      </c>
      <c r="D215" s="110">
        <f t="shared" si="3"/>
        <v>1.1200000000000001</v>
      </c>
    </row>
    <row r="216" spans="1:6">
      <c r="A216" s="113">
        <v>40664</v>
      </c>
      <c r="B216">
        <v>4.29</v>
      </c>
      <c r="C216" s="106">
        <v>5.38</v>
      </c>
      <c r="D216" s="110">
        <f t="shared" si="3"/>
        <v>1.0899999999999999</v>
      </c>
    </row>
    <row r="217" spans="1:6">
      <c r="A217" s="113">
        <v>40695</v>
      </c>
      <c r="B217">
        <v>4.2300000000000004</v>
      </c>
      <c r="C217" s="106">
        <v>5.33</v>
      </c>
      <c r="D217" s="110">
        <f t="shared" si="3"/>
        <v>1.0999999999999996</v>
      </c>
    </row>
    <row r="218" spans="1:6">
      <c r="A218" s="113">
        <v>40725</v>
      </c>
      <c r="B218">
        <v>4.2699999999999996</v>
      </c>
      <c r="C218" s="106">
        <v>5.34</v>
      </c>
      <c r="D218" s="110">
        <f t="shared" si="3"/>
        <v>1.0700000000000003</v>
      </c>
    </row>
    <row r="219" spans="1:6">
      <c r="A219" s="113">
        <v>40756</v>
      </c>
      <c r="B219">
        <v>3.65</v>
      </c>
      <c r="C219" s="106">
        <v>4.78</v>
      </c>
      <c r="D219" s="110">
        <f t="shared" si="3"/>
        <v>1.1300000000000003</v>
      </c>
    </row>
    <row r="220" spans="1:6">
      <c r="A220" s="113">
        <v>40787</v>
      </c>
      <c r="B220">
        <v>3.18</v>
      </c>
      <c r="C220" s="106">
        <v>4.6100000000000003</v>
      </c>
      <c r="D220" s="110">
        <f t="shared" si="3"/>
        <v>1.4300000000000002</v>
      </c>
    </row>
    <row r="221" spans="1:6">
      <c r="A221" s="113">
        <v>40817</v>
      </c>
      <c r="B221">
        <v>3.13</v>
      </c>
      <c r="C221" s="106">
        <v>4.66</v>
      </c>
      <c r="D221" s="110">
        <f t="shared" si="3"/>
        <v>1.5300000000000002</v>
      </c>
    </row>
    <row r="222" spans="1:6">
      <c r="A222" s="113">
        <v>40848</v>
      </c>
      <c r="B222">
        <v>3.02</v>
      </c>
      <c r="C222" s="106">
        <v>4.37</v>
      </c>
      <c r="D222" s="110">
        <f t="shared" si="3"/>
        <v>1.35</v>
      </c>
    </row>
    <row r="223" spans="1:6">
      <c r="A223" s="113">
        <v>40878</v>
      </c>
      <c r="B223">
        <v>2.98</v>
      </c>
      <c r="C223" s="106">
        <v>4.47</v>
      </c>
      <c r="D223" s="110">
        <f t="shared" si="3"/>
        <v>1.4899999999999998</v>
      </c>
    </row>
    <row r="224" spans="1:6">
      <c r="A224" s="113">
        <v>40909</v>
      </c>
      <c r="B224">
        <v>3.03</v>
      </c>
      <c r="C224" s="106">
        <v>4.4800000000000004</v>
      </c>
      <c r="D224" s="110">
        <f t="shared" si="3"/>
        <v>1.4500000000000006</v>
      </c>
    </row>
    <row r="225" spans="1:4">
      <c r="A225" s="113">
        <v>40940</v>
      </c>
      <c r="B225">
        <v>3.11</v>
      </c>
      <c r="C225" s="106">
        <v>4.47</v>
      </c>
      <c r="D225" s="110">
        <f t="shared" si="3"/>
        <v>1.3599999999999999</v>
      </c>
    </row>
    <row r="226" spans="1:4">
      <c r="A226" s="113">
        <v>40969</v>
      </c>
      <c r="B226">
        <v>3.28</v>
      </c>
      <c r="C226" s="106">
        <v>4.59</v>
      </c>
      <c r="D226" s="110">
        <f t="shared" si="3"/>
        <v>1.31</v>
      </c>
    </row>
    <row r="227" spans="1:4">
      <c r="A227" s="113">
        <v>41000</v>
      </c>
      <c r="B227">
        <v>3.18</v>
      </c>
      <c r="C227" s="106">
        <v>4.53</v>
      </c>
      <c r="D227" s="110">
        <f t="shared" si="3"/>
        <v>1.35</v>
      </c>
    </row>
    <row r="228" spans="1:4">
      <c r="A228" s="113">
        <v>41030</v>
      </c>
      <c r="B228">
        <v>2.93</v>
      </c>
      <c r="C228" s="106">
        <v>4.3600000000000003</v>
      </c>
      <c r="D228" s="110">
        <f t="shared" si="3"/>
        <v>1.4300000000000002</v>
      </c>
    </row>
    <row r="229" spans="1:4">
      <c r="A229" s="113">
        <v>41061</v>
      </c>
      <c r="B229">
        <v>2.7</v>
      </c>
      <c r="C229" s="106">
        <v>4.26</v>
      </c>
      <c r="D229" s="110">
        <f t="shared" si="3"/>
        <v>1.5599999999999996</v>
      </c>
    </row>
    <row r="230" spans="1:4">
      <c r="A230" s="113">
        <v>41091</v>
      </c>
      <c r="B230">
        <v>2.59</v>
      </c>
      <c r="C230" s="106">
        <v>4.12</v>
      </c>
      <c r="D230" s="110">
        <f t="shared" si="3"/>
        <v>1.5300000000000002</v>
      </c>
    </row>
    <row r="231" spans="1:4">
      <c r="A231" s="113">
        <v>41122</v>
      </c>
      <c r="B231">
        <v>2.77</v>
      </c>
      <c r="C231" s="106">
        <v>4.18</v>
      </c>
      <c r="D231" s="110">
        <f t="shared" si="3"/>
        <v>1.4099999999999997</v>
      </c>
    </row>
    <row r="232" spans="1:4">
      <c r="A232" s="113">
        <v>41153</v>
      </c>
      <c r="B232">
        <v>2.88</v>
      </c>
      <c r="C232" s="106">
        <v>4.17</v>
      </c>
      <c r="D232" s="110">
        <f t="shared" si="3"/>
        <v>1.29</v>
      </c>
    </row>
    <row r="233" spans="1:4">
      <c r="A233" s="113">
        <v>41183</v>
      </c>
      <c r="B233">
        <v>2.9</v>
      </c>
      <c r="C233" s="106">
        <v>4.05</v>
      </c>
      <c r="D233" s="110">
        <f t="shared" si="3"/>
        <v>1.1499999999999999</v>
      </c>
    </row>
    <row r="234" spans="1:4">
      <c r="A234" s="113">
        <v>41214</v>
      </c>
      <c r="B234">
        <v>2.8</v>
      </c>
      <c r="C234" s="106">
        <v>3.95</v>
      </c>
      <c r="D234" s="110">
        <f t="shared" si="3"/>
        <v>1.1500000000000004</v>
      </c>
    </row>
    <row r="235" spans="1:4">
      <c r="A235" s="113">
        <v>41244</v>
      </c>
      <c r="B235">
        <v>2.88</v>
      </c>
      <c r="C235" s="106">
        <v>4.0999999999999996</v>
      </c>
      <c r="D235" s="110">
        <f t="shared" si="3"/>
        <v>1.2199999999999998</v>
      </c>
    </row>
    <row r="236" spans="1:4">
      <c r="A236" s="113">
        <v>41275</v>
      </c>
      <c r="B236">
        <v>3.08</v>
      </c>
      <c r="C236" s="106">
        <v>4.24</v>
      </c>
      <c r="D236" s="110">
        <f t="shared" si="3"/>
        <v>1.1600000000000001</v>
      </c>
    </row>
    <row r="237" spans="1:4">
      <c r="A237" s="113">
        <v>41306</v>
      </c>
      <c r="B237">
        <v>3.17</v>
      </c>
      <c r="C237" s="106">
        <v>4.29</v>
      </c>
      <c r="D237" s="110">
        <f t="shared" si="3"/>
        <v>1.1200000000000001</v>
      </c>
    </row>
    <row r="238" spans="1:4">
      <c r="A238" s="113">
        <v>41334</v>
      </c>
      <c r="B238">
        <v>3.16</v>
      </c>
      <c r="C238" s="106">
        <v>4.29</v>
      </c>
      <c r="D238" s="110">
        <f t="shared" si="3"/>
        <v>1.1299999999999999</v>
      </c>
    </row>
    <row r="239" spans="1:4">
      <c r="A239" s="113">
        <v>41365</v>
      </c>
      <c r="B239">
        <v>2.93</v>
      </c>
      <c r="C239" s="106">
        <v>4.08</v>
      </c>
      <c r="D239" s="110">
        <f t="shared" si="3"/>
        <v>1.1499999999999999</v>
      </c>
    </row>
    <row r="240" spans="1:4">
      <c r="A240" s="113">
        <v>41395</v>
      </c>
      <c r="B240">
        <v>3.11</v>
      </c>
      <c r="C240" s="106">
        <v>4.24</v>
      </c>
      <c r="D240" s="110">
        <f t="shared" si="3"/>
        <v>1.1300000000000003</v>
      </c>
    </row>
    <row r="241" spans="1:4">
      <c r="A241" s="113">
        <v>41426</v>
      </c>
      <c r="B241">
        <v>3.4</v>
      </c>
      <c r="C241" s="106">
        <v>4.63</v>
      </c>
      <c r="D241" s="110">
        <f t="shared" si="3"/>
        <v>1.23</v>
      </c>
    </row>
    <row r="242" spans="1:4">
      <c r="A242" s="113">
        <v>41456</v>
      </c>
      <c r="B242">
        <v>3.61</v>
      </c>
      <c r="C242" s="106">
        <v>4.78</v>
      </c>
      <c r="D242" s="110">
        <f t="shared" si="3"/>
        <v>1.1700000000000004</v>
      </c>
    </row>
    <row r="243" spans="1:4">
      <c r="A243" s="113">
        <v>41487</v>
      </c>
      <c r="B243">
        <v>3.76</v>
      </c>
      <c r="C243" s="106">
        <v>4.8499999999999996</v>
      </c>
      <c r="D243" s="110">
        <f t="shared" si="3"/>
        <v>1.0899999999999999</v>
      </c>
    </row>
    <row r="244" spans="1:4">
      <c r="A244" s="113">
        <v>41518</v>
      </c>
      <c r="B244">
        <v>3.79</v>
      </c>
      <c r="C244" s="106">
        <v>4.9000000000000004</v>
      </c>
      <c r="D244" s="110">
        <f t="shared" si="3"/>
        <v>1.1100000000000003</v>
      </c>
    </row>
    <row r="245" spans="1:4">
      <c r="A245" s="113">
        <v>41548</v>
      </c>
      <c r="B245">
        <v>3.68</v>
      </c>
      <c r="C245" s="106">
        <v>4.78</v>
      </c>
      <c r="D245" s="110">
        <f t="shared" si="3"/>
        <v>1.1000000000000001</v>
      </c>
    </row>
    <row r="246" spans="1:4">
      <c r="A246" s="113">
        <v>41579</v>
      </c>
      <c r="B246">
        <v>3.8</v>
      </c>
      <c r="C246" s="106">
        <v>4.8600000000000003</v>
      </c>
      <c r="D246" s="110">
        <f t="shared" si="3"/>
        <v>1.0600000000000005</v>
      </c>
    </row>
    <row r="247" spans="1:4">
      <c r="A247" s="113">
        <v>41609</v>
      </c>
      <c r="B247">
        <v>3.89</v>
      </c>
      <c r="C247" s="106">
        <v>4.8899999999999997</v>
      </c>
      <c r="D247" s="110">
        <f t="shared" si="3"/>
        <v>0.99999999999999956</v>
      </c>
    </row>
    <row r="248" spans="1:4">
      <c r="A248" s="113">
        <v>41640</v>
      </c>
      <c r="B248">
        <v>3.77</v>
      </c>
      <c r="C248" s="106">
        <v>4.72</v>
      </c>
      <c r="D248" s="110">
        <f t="shared" si="3"/>
        <v>0.94999999999999973</v>
      </c>
    </row>
    <row r="249" spans="1:4">
      <c r="A249" s="113">
        <v>41671</v>
      </c>
      <c r="B249">
        <v>3.66</v>
      </c>
      <c r="C249" s="106">
        <v>4.6399999999999997</v>
      </c>
      <c r="D249" s="110">
        <f t="shared" si="3"/>
        <v>0.97999999999999954</v>
      </c>
    </row>
    <row r="250" spans="1:4">
      <c r="A250" s="113">
        <v>41699</v>
      </c>
      <c r="B250">
        <v>3.62</v>
      </c>
      <c r="C250" s="106">
        <v>4.63</v>
      </c>
      <c r="D250" s="110">
        <f t="shared" si="3"/>
        <v>1.0099999999999998</v>
      </c>
    </row>
    <row r="251" spans="1:4">
      <c r="A251" s="113">
        <v>41730</v>
      </c>
      <c r="B251">
        <v>3.52</v>
      </c>
      <c r="C251" s="106">
        <v>4.5199999999999996</v>
      </c>
      <c r="D251" s="110">
        <f t="shared" si="3"/>
        <v>0.99999999999999956</v>
      </c>
    </row>
    <row r="252" spans="1:4">
      <c r="A252" s="113">
        <v>41760</v>
      </c>
      <c r="B252">
        <v>3.39</v>
      </c>
      <c r="C252" s="106">
        <v>4.37</v>
      </c>
      <c r="D252" s="110">
        <f t="shared" si="3"/>
        <v>0.98</v>
      </c>
    </row>
    <row r="253" spans="1:4">
      <c r="A253" s="113">
        <v>41791</v>
      </c>
      <c r="B253">
        <v>3.42</v>
      </c>
      <c r="C253" s="106">
        <v>4.42</v>
      </c>
      <c r="D253" s="110">
        <f t="shared" si="3"/>
        <v>1</v>
      </c>
    </row>
    <row r="254" spans="1:4">
      <c r="A254" s="113">
        <v>41821</v>
      </c>
      <c r="B254">
        <v>3.33</v>
      </c>
      <c r="C254" s="106">
        <v>4.3499999999999996</v>
      </c>
      <c r="D254" s="110">
        <f t="shared" si="3"/>
        <v>1.0199999999999996</v>
      </c>
    </row>
    <row r="255" spans="1:4">
      <c r="A255" s="113">
        <v>41852</v>
      </c>
      <c r="B255">
        <v>3.2</v>
      </c>
      <c r="C255" s="106">
        <v>4.29</v>
      </c>
      <c r="D255" s="110">
        <f t="shared" si="3"/>
        <v>1.0899999999999999</v>
      </c>
    </row>
    <row r="256" spans="1:4">
      <c r="A256" s="113">
        <v>41883</v>
      </c>
      <c r="B256">
        <v>3.26</v>
      </c>
      <c r="C256" s="106">
        <v>4.4000000000000004</v>
      </c>
      <c r="D256" s="110">
        <f t="shared" si="3"/>
        <v>1.1400000000000006</v>
      </c>
    </row>
    <row r="257" spans="1:4">
      <c r="A257" s="113">
        <v>41913</v>
      </c>
      <c r="B257">
        <v>3.04</v>
      </c>
      <c r="C257" s="106">
        <v>4.24</v>
      </c>
      <c r="D257" s="110">
        <f t="shared" ref="D257:D328" si="4">C257-B257</f>
        <v>1.2000000000000002</v>
      </c>
    </row>
    <row r="258" spans="1:4">
      <c r="A258" s="113">
        <v>41944</v>
      </c>
      <c r="B258">
        <v>3.04</v>
      </c>
      <c r="C258" s="106">
        <v>4.29</v>
      </c>
      <c r="D258" s="110">
        <f t="shared" si="4"/>
        <v>1.25</v>
      </c>
    </row>
    <row r="259" spans="1:4">
      <c r="A259" s="113">
        <v>41974</v>
      </c>
      <c r="B259">
        <v>2.83</v>
      </c>
      <c r="C259" s="106">
        <v>4.18</v>
      </c>
      <c r="D259" s="110">
        <f t="shared" si="4"/>
        <v>1.3499999999999996</v>
      </c>
    </row>
    <row r="260" spans="1:4">
      <c r="A260" s="113">
        <v>42005</v>
      </c>
      <c r="B260">
        <v>2.46</v>
      </c>
      <c r="C260" s="106">
        <v>3.83</v>
      </c>
      <c r="D260" s="110">
        <f t="shared" si="4"/>
        <v>1.37</v>
      </c>
    </row>
    <row r="261" spans="1:4">
      <c r="A261" s="113">
        <v>42036</v>
      </c>
      <c r="B261">
        <v>2.57</v>
      </c>
      <c r="C261" s="106">
        <v>3.91</v>
      </c>
      <c r="D261" s="110">
        <f t="shared" si="4"/>
        <v>1.3400000000000003</v>
      </c>
    </row>
    <row r="262" spans="1:4">
      <c r="A262" s="113">
        <v>42064</v>
      </c>
      <c r="B262">
        <v>2.63</v>
      </c>
      <c r="C262" s="106">
        <v>3.97</v>
      </c>
      <c r="D262" s="110">
        <f t="shared" si="4"/>
        <v>1.3400000000000003</v>
      </c>
    </row>
    <row r="263" spans="1:4">
      <c r="A263" s="113">
        <v>42095</v>
      </c>
      <c r="B263">
        <v>2.59</v>
      </c>
      <c r="C263" s="106">
        <v>3.96</v>
      </c>
      <c r="D263" s="110">
        <f t="shared" si="4"/>
        <v>1.37</v>
      </c>
    </row>
    <row r="264" spans="1:4">
      <c r="A264" s="113">
        <v>42125</v>
      </c>
      <c r="B264">
        <v>2.96</v>
      </c>
      <c r="C264" s="106">
        <v>4.38</v>
      </c>
      <c r="D264" s="110">
        <f t="shared" si="4"/>
        <v>1.42</v>
      </c>
    </row>
    <row r="265" spans="1:4">
      <c r="A265" s="113">
        <v>42156</v>
      </c>
      <c r="B265">
        <v>3.11</v>
      </c>
      <c r="C265" s="106">
        <v>4.5999999999999996</v>
      </c>
      <c r="D265" s="110">
        <f t="shared" si="4"/>
        <v>1.4899999999999998</v>
      </c>
    </row>
    <row r="266" spans="1:4">
      <c r="A266" s="113">
        <v>42186</v>
      </c>
      <c r="B266">
        <v>3.07</v>
      </c>
      <c r="C266" s="106">
        <v>4.63</v>
      </c>
      <c r="D266" s="110">
        <f t="shared" si="4"/>
        <v>1.56</v>
      </c>
    </row>
    <row r="267" spans="1:4">
      <c r="A267" s="113">
        <v>42217</v>
      </c>
      <c r="B267">
        <v>2.86</v>
      </c>
      <c r="C267" s="106">
        <v>4.54</v>
      </c>
      <c r="D267" s="110">
        <f t="shared" si="4"/>
        <v>1.6800000000000002</v>
      </c>
    </row>
    <row r="268" spans="1:4">
      <c r="A268" s="113">
        <v>42248</v>
      </c>
      <c r="B268">
        <v>2.95</v>
      </c>
      <c r="C268" s="106">
        <v>4.68</v>
      </c>
      <c r="D268" s="110">
        <f t="shared" si="4"/>
        <v>1.7299999999999995</v>
      </c>
    </row>
    <row r="269" spans="1:4">
      <c r="A269" s="113">
        <v>42278</v>
      </c>
      <c r="B269">
        <v>2.89</v>
      </c>
      <c r="C269" s="106">
        <v>4.63</v>
      </c>
      <c r="D269" s="110">
        <f t="shared" si="4"/>
        <v>1.7399999999999998</v>
      </c>
    </row>
    <row r="270" spans="1:4">
      <c r="A270" s="113">
        <v>42309</v>
      </c>
      <c r="B270">
        <v>3.03</v>
      </c>
      <c r="C270" s="106">
        <v>4.7300000000000004</v>
      </c>
      <c r="D270" s="110">
        <f t="shared" si="4"/>
        <v>1.7000000000000006</v>
      </c>
    </row>
    <row r="271" spans="1:4">
      <c r="A271" s="113">
        <v>42339</v>
      </c>
      <c r="B271">
        <v>2.97</v>
      </c>
      <c r="C271" s="106">
        <v>4.6900000000000004</v>
      </c>
      <c r="D271" s="110">
        <f t="shared" si="4"/>
        <v>1.7200000000000002</v>
      </c>
    </row>
    <row r="272" spans="1:4">
      <c r="A272" s="113">
        <v>42370</v>
      </c>
      <c r="B272">
        <v>2.86</v>
      </c>
      <c r="C272" s="106">
        <v>4.62</v>
      </c>
      <c r="D272" s="110">
        <f t="shared" si="4"/>
        <v>1.7600000000000002</v>
      </c>
    </row>
    <row r="273" spans="1:4">
      <c r="A273" s="113">
        <v>42401</v>
      </c>
      <c r="B273">
        <v>2.62</v>
      </c>
      <c r="C273" s="106">
        <v>4.4400000000000004</v>
      </c>
      <c r="D273" s="110">
        <f t="shared" si="4"/>
        <v>1.8200000000000003</v>
      </c>
    </row>
    <row r="274" spans="1:4">
      <c r="A274" s="113">
        <v>42430</v>
      </c>
      <c r="B274">
        <v>2.68</v>
      </c>
      <c r="C274" s="106">
        <v>4.4000000000000004</v>
      </c>
      <c r="D274" s="110">
        <f t="shared" si="4"/>
        <v>1.7200000000000002</v>
      </c>
    </row>
    <row r="275" spans="1:4">
      <c r="A275" s="113">
        <v>42461</v>
      </c>
      <c r="B275">
        <v>2.62</v>
      </c>
      <c r="C275" s="106">
        <v>4.16</v>
      </c>
      <c r="D275" s="106">
        <f t="shared" si="4"/>
        <v>1.54</v>
      </c>
    </row>
    <row r="276" spans="1:4">
      <c r="A276" s="113">
        <v>42491</v>
      </c>
      <c r="B276">
        <v>2.63</v>
      </c>
      <c r="C276" s="106">
        <v>4.0599999999999996</v>
      </c>
      <c r="D276" s="106">
        <f t="shared" si="4"/>
        <v>1.4299999999999997</v>
      </c>
    </row>
    <row r="277" spans="1:4">
      <c r="A277" s="113">
        <v>42522</v>
      </c>
      <c r="B277">
        <v>2.4500000000000002</v>
      </c>
      <c r="C277" s="106">
        <v>3.93</v>
      </c>
      <c r="D277" s="106">
        <f t="shared" si="4"/>
        <v>1.48</v>
      </c>
    </row>
    <row r="278" spans="1:4">
      <c r="A278" s="113">
        <v>42552</v>
      </c>
      <c r="B278">
        <v>2.23</v>
      </c>
      <c r="C278" s="106">
        <v>3.7</v>
      </c>
      <c r="D278" s="106">
        <f t="shared" si="4"/>
        <v>1.4700000000000002</v>
      </c>
    </row>
    <row r="279" spans="1:4">
      <c r="A279" s="113">
        <v>42583</v>
      </c>
      <c r="B279">
        <v>2.2599999999999998</v>
      </c>
      <c r="C279" s="106">
        <v>3.73</v>
      </c>
      <c r="D279" s="106">
        <f t="shared" si="4"/>
        <v>1.4700000000000002</v>
      </c>
    </row>
    <row r="280" spans="1:4">
      <c r="A280" s="113">
        <v>42614</v>
      </c>
      <c r="B280">
        <v>2.35</v>
      </c>
      <c r="C280" s="106">
        <v>3.8</v>
      </c>
      <c r="D280" s="106">
        <f t="shared" si="4"/>
        <v>1.4499999999999997</v>
      </c>
    </row>
    <row r="281" spans="1:4">
      <c r="A281" s="113">
        <v>42644</v>
      </c>
      <c r="B281">
        <v>2.5</v>
      </c>
      <c r="C281" s="106">
        <v>3.9</v>
      </c>
      <c r="D281" s="106">
        <f t="shared" si="4"/>
        <v>1.4</v>
      </c>
    </row>
    <row r="282" spans="1:4">
      <c r="A282" s="113">
        <v>42675</v>
      </c>
      <c r="B282">
        <v>2.86</v>
      </c>
      <c r="C282" s="106">
        <v>4.21</v>
      </c>
      <c r="D282" s="106">
        <f t="shared" si="4"/>
        <v>1.35</v>
      </c>
    </row>
    <row r="283" spans="1:4">
      <c r="A283" s="113">
        <v>42705</v>
      </c>
      <c r="B283">
        <v>3.11</v>
      </c>
      <c r="C283" s="106">
        <v>4.3899999999999997</v>
      </c>
      <c r="D283" s="106">
        <f t="shared" si="4"/>
        <v>1.2799999999999998</v>
      </c>
    </row>
    <row r="284" spans="1:4">
      <c r="A284" s="113">
        <v>42736</v>
      </c>
      <c r="B284">
        <v>3.02</v>
      </c>
      <c r="C284" s="106">
        <v>4.24</v>
      </c>
      <c r="D284" s="106">
        <f t="shared" si="4"/>
        <v>1.2200000000000002</v>
      </c>
    </row>
    <row r="285" spans="1:4">
      <c r="A285" s="113">
        <v>42767</v>
      </c>
      <c r="B285">
        <v>3.03</v>
      </c>
      <c r="C285" s="106">
        <v>4.25</v>
      </c>
      <c r="D285" s="106">
        <f t="shared" si="4"/>
        <v>1.2200000000000002</v>
      </c>
    </row>
    <row r="286" spans="1:4">
      <c r="A286" s="113">
        <v>42795</v>
      </c>
      <c r="B286">
        <v>3.08</v>
      </c>
      <c r="C286" s="106">
        <v>4.3</v>
      </c>
      <c r="D286" s="106">
        <f t="shared" si="4"/>
        <v>1.2199999999999998</v>
      </c>
    </row>
    <row r="287" spans="1:4">
      <c r="A287" s="113">
        <v>42826</v>
      </c>
      <c r="B287">
        <v>2.94</v>
      </c>
      <c r="C287" s="106">
        <v>4.1900000000000004</v>
      </c>
      <c r="D287" s="106">
        <f t="shared" si="4"/>
        <v>1.2500000000000004</v>
      </c>
    </row>
    <row r="288" spans="1:4">
      <c r="A288" s="113">
        <v>42856</v>
      </c>
      <c r="B288">
        <v>2.96</v>
      </c>
      <c r="C288" s="106">
        <v>4.1900000000000004</v>
      </c>
      <c r="D288" s="106">
        <f t="shared" si="4"/>
        <v>1.2300000000000004</v>
      </c>
    </row>
    <row r="289" spans="1:4">
      <c r="A289" s="113">
        <v>42887</v>
      </c>
      <c r="B289">
        <v>2.8</v>
      </c>
      <c r="C289" s="106">
        <v>4.01</v>
      </c>
      <c r="D289" s="106">
        <f t="shared" si="4"/>
        <v>1.21</v>
      </c>
    </row>
    <row r="290" spans="1:4">
      <c r="A290" s="113">
        <v>42917</v>
      </c>
      <c r="B290">
        <v>2.88</v>
      </c>
      <c r="C290" s="106">
        <v>4.0599999999999996</v>
      </c>
      <c r="D290" s="106">
        <f t="shared" si="4"/>
        <v>1.1799999999999997</v>
      </c>
    </row>
    <row r="291" spans="1:4">
      <c r="A291" s="113">
        <v>42948</v>
      </c>
      <c r="B291">
        <v>2.8</v>
      </c>
      <c r="C291" s="106">
        <v>3.92</v>
      </c>
      <c r="D291" s="106">
        <f t="shared" si="4"/>
        <v>1.1200000000000001</v>
      </c>
    </row>
    <row r="292" spans="1:4">
      <c r="A292" s="113">
        <v>42979</v>
      </c>
      <c r="B292">
        <v>2.78</v>
      </c>
      <c r="C292" s="106">
        <v>3.93</v>
      </c>
      <c r="D292" s="106">
        <f t="shared" si="4"/>
        <v>1.1500000000000004</v>
      </c>
    </row>
    <row r="293" spans="1:4">
      <c r="A293" s="113">
        <v>43009</v>
      </c>
      <c r="B293">
        <v>2.88</v>
      </c>
      <c r="C293" s="106">
        <v>3.97</v>
      </c>
      <c r="D293" s="106">
        <f t="shared" si="4"/>
        <v>1.0900000000000003</v>
      </c>
    </row>
    <row r="294" spans="1:4">
      <c r="A294" s="113">
        <v>43040</v>
      </c>
      <c r="B294">
        <v>2.8</v>
      </c>
      <c r="C294" s="106">
        <v>3.88</v>
      </c>
      <c r="D294" s="106">
        <f t="shared" si="4"/>
        <v>1.08</v>
      </c>
    </row>
    <row r="295" spans="1:4">
      <c r="A295" s="113">
        <v>43070</v>
      </c>
      <c r="B295">
        <v>2.77</v>
      </c>
      <c r="C295" s="106">
        <v>3.85</v>
      </c>
      <c r="D295" s="106">
        <f t="shared" si="4"/>
        <v>1.08</v>
      </c>
    </row>
    <row r="296" spans="1:4">
      <c r="A296" s="113">
        <v>43101</v>
      </c>
      <c r="B296">
        <v>2.88</v>
      </c>
      <c r="C296" s="106">
        <v>3.91</v>
      </c>
      <c r="D296" s="106">
        <f t="shared" si="4"/>
        <v>1.0300000000000002</v>
      </c>
    </row>
    <row r="297" spans="1:4">
      <c r="A297" s="113">
        <v>43132</v>
      </c>
      <c r="B297">
        <v>3.13</v>
      </c>
      <c r="C297" s="106">
        <v>4.1500000000000004</v>
      </c>
      <c r="D297" s="106">
        <f t="shared" si="4"/>
        <v>1.0200000000000005</v>
      </c>
    </row>
    <row r="298" spans="1:4">
      <c r="A298" s="113">
        <v>43160</v>
      </c>
      <c r="B298">
        <v>3.09</v>
      </c>
      <c r="C298" s="106">
        <v>4.21</v>
      </c>
      <c r="D298" s="106">
        <f t="shared" si="4"/>
        <v>1.1200000000000001</v>
      </c>
    </row>
    <row r="299" spans="1:4">
      <c r="A299" s="113">
        <v>43191</v>
      </c>
      <c r="B299">
        <v>3.07</v>
      </c>
      <c r="C299" s="106">
        <v>4.24</v>
      </c>
      <c r="D299" s="106">
        <f t="shared" si="4"/>
        <v>1.1700000000000004</v>
      </c>
    </row>
    <row r="300" spans="1:4">
      <c r="A300" s="113">
        <v>43221</v>
      </c>
      <c r="B300">
        <v>3.13</v>
      </c>
      <c r="C300" s="106">
        <v>4.3600000000000003</v>
      </c>
      <c r="D300" s="106">
        <f t="shared" si="4"/>
        <v>1.2300000000000004</v>
      </c>
    </row>
    <row r="301" spans="1:4">
      <c r="A301" s="113">
        <v>43252</v>
      </c>
      <c r="B301" s="106">
        <v>3.05</v>
      </c>
      <c r="C301" s="106">
        <v>4.37</v>
      </c>
      <c r="D301" s="106">
        <f t="shared" si="4"/>
        <v>1.3200000000000003</v>
      </c>
    </row>
    <row r="302" spans="1:4">
      <c r="A302" s="113">
        <v>43282</v>
      </c>
      <c r="B302" s="106">
        <v>3.01</v>
      </c>
      <c r="C302" s="106">
        <v>4.3499999999999996</v>
      </c>
      <c r="D302" s="106">
        <f t="shared" si="4"/>
        <v>1.3399999999999999</v>
      </c>
    </row>
    <row r="303" spans="1:4">
      <c r="A303" s="113">
        <v>43313</v>
      </c>
      <c r="B303" s="106">
        <v>3.04</v>
      </c>
      <c r="C303" s="106">
        <v>4.33</v>
      </c>
      <c r="D303" s="106">
        <f t="shared" si="4"/>
        <v>1.29</v>
      </c>
    </row>
    <row r="304" spans="1:4">
      <c r="A304" s="113">
        <v>43344</v>
      </c>
      <c r="B304" s="126">
        <v>3.15</v>
      </c>
      <c r="C304" s="106">
        <v>4.41</v>
      </c>
      <c r="D304" s="106">
        <f t="shared" si="4"/>
        <v>1.2600000000000002</v>
      </c>
    </row>
    <row r="305" spans="1:8">
      <c r="A305" s="113">
        <v>43374</v>
      </c>
      <c r="B305" s="126">
        <v>3.34</v>
      </c>
      <c r="C305" s="106">
        <v>4.5599999999999996</v>
      </c>
      <c r="D305" s="106">
        <f t="shared" si="4"/>
        <v>1.2199999999999998</v>
      </c>
    </row>
    <row r="306" spans="1:8">
      <c r="A306" s="113">
        <v>43405</v>
      </c>
      <c r="B306" s="126">
        <v>3.36</v>
      </c>
      <c r="C306" s="106">
        <v>4.6500000000000004</v>
      </c>
      <c r="D306" s="106">
        <f t="shared" si="4"/>
        <v>1.2900000000000005</v>
      </c>
    </row>
    <row r="307" spans="1:8">
      <c r="A307" s="113">
        <v>43435</v>
      </c>
      <c r="B307" s="126">
        <v>3.1</v>
      </c>
      <c r="C307" s="106">
        <v>4.51</v>
      </c>
      <c r="D307" s="106">
        <f t="shared" si="4"/>
        <v>1.4099999999999997</v>
      </c>
    </row>
    <row r="308" spans="1:8">
      <c r="A308" s="113">
        <v>43466</v>
      </c>
      <c r="B308" s="126">
        <v>3.04</v>
      </c>
      <c r="C308" s="106">
        <v>4.4800000000000004</v>
      </c>
      <c r="D308" s="106">
        <f t="shared" si="4"/>
        <v>1.4400000000000004</v>
      </c>
    </row>
    <row r="309" spans="1:8">
      <c r="A309" s="113">
        <v>43497</v>
      </c>
      <c r="B309" s="126">
        <v>3.02</v>
      </c>
      <c r="C309" s="106">
        <v>4.3499999999999996</v>
      </c>
      <c r="D309" s="106">
        <f t="shared" si="4"/>
        <v>1.3299999999999996</v>
      </c>
    </row>
    <row r="310" spans="1:8">
      <c r="A310" s="113">
        <v>43525</v>
      </c>
      <c r="B310" s="126">
        <v>2.98</v>
      </c>
      <c r="C310" s="106">
        <v>4.26</v>
      </c>
      <c r="D310" s="106">
        <f t="shared" si="4"/>
        <v>1.2799999999999998</v>
      </c>
    </row>
    <row r="311" spans="1:8">
      <c r="A311" s="113">
        <v>43556</v>
      </c>
      <c r="B311" s="126">
        <v>2.94</v>
      </c>
      <c r="C311" s="106">
        <v>4.18</v>
      </c>
      <c r="D311" s="106">
        <f t="shared" si="4"/>
        <v>1.2399999999999998</v>
      </c>
    </row>
    <row r="312" spans="1:8">
      <c r="A312" s="113">
        <v>43586</v>
      </c>
      <c r="B312" s="126">
        <v>2.82</v>
      </c>
      <c r="C312" s="106">
        <v>4.0999999999999996</v>
      </c>
      <c r="D312" s="106">
        <f t="shared" si="4"/>
        <v>1.2799999999999998</v>
      </c>
    </row>
    <row r="313" spans="1:8">
      <c r="A313" s="113">
        <v>43617</v>
      </c>
      <c r="B313" s="126">
        <v>2.57</v>
      </c>
      <c r="C313" s="106">
        <v>3.93</v>
      </c>
      <c r="D313" s="106">
        <f t="shared" si="4"/>
        <v>1.3600000000000003</v>
      </c>
    </row>
    <row r="314" spans="1:8">
      <c r="A314" s="113">
        <v>43647</v>
      </c>
      <c r="B314">
        <v>2.57</v>
      </c>
      <c r="C314" s="106">
        <v>3.79</v>
      </c>
      <c r="D314" s="106">
        <f t="shared" si="4"/>
        <v>1.2200000000000002</v>
      </c>
      <c r="H314" s="154"/>
    </row>
    <row r="315" spans="1:8">
      <c r="A315" s="113">
        <v>43678</v>
      </c>
      <c r="B315">
        <v>2.12</v>
      </c>
      <c r="C315" s="106">
        <v>3.36</v>
      </c>
      <c r="D315" s="106">
        <f t="shared" si="4"/>
        <v>1.2399999999999998</v>
      </c>
    </row>
    <row r="316" spans="1:8">
      <c r="A316" s="113">
        <v>43709</v>
      </c>
      <c r="B316">
        <v>2.16</v>
      </c>
      <c r="C316" s="106">
        <v>3.44</v>
      </c>
      <c r="D316" s="106">
        <f t="shared" si="4"/>
        <v>1.2799999999999998</v>
      </c>
    </row>
    <row r="317" spans="1:8">
      <c r="A317" s="113">
        <v>43739</v>
      </c>
      <c r="B317">
        <v>2.19</v>
      </c>
      <c r="C317" s="106">
        <v>3.45</v>
      </c>
      <c r="D317" s="106">
        <f t="shared" si="4"/>
        <v>1.2600000000000002</v>
      </c>
    </row>
    <row r="318" spans="1:8">
      <c r="A318" s="113">
        <v>43770</v>
      </c>
      <c r="B318" s="106">
        <v>2.2799999999999998</v>
      </c>
      <c r="C318" s="106">
        <v>3.48</v>
      </c>
      <c r="D318" s="106">
        <f t="shared" si="4"/>
        <v>1.2000000000000002</v>
      </c>
    </row>
    <row r="319" spans="1:8">
      <c r="A319" s="113">
        <v>43800</v>
      </c>
      <c r="B319" s="106">
        <v>2.2999999999999998</v>
      </c>
      <c r="C319" s="106">
        <v>3.45</v>
      </c>
      <c r="D319" s="106">
        <f t="shared" si="4"/>
        <v>1.1500000000000004</v>
      </c>
    </row>
    <row r="320" spans="1:8">
      <c r="A320" s="113">
        <v>43831</v>
      </c>
      <c r="B320" s="106">
        <v>2.2200000000000002</v>
      </c>
      <c r="C320" s="106">
        <v>3.34</v>
      </c>
      <c r="D320" s="106">
        <f t="shared" si="4"/>
        <v>1.1199999999999997</v>
      </c>
    </row>
    <row r="321" spans="1:4">
      <c r="A321" s="113">
        <v>43862</v>
      </c>
      <c r="B321" s="106">
        <v>1.97</v>
      </c>
      <c r="C321" s="106">
        <v>3.16</v>
      </c>
      <c r="D321" s="106">
        <f t="shared" si="4"/>
        <v>1.1900000000000002</v>
      </c>
    </row>
    <row r="322" spans="1:4">
      <c r="A322" s="113">
        <v>43891</v>
      </c>
      <c r="B322" s="106">
        <v>1.46</v>
      </c>
      <c r="C322" s="106">
        <v>3.59</v>
      </c>
      <c r="D322" s="106">
        <f t="shared" si="4"/>
        <v>2.13</v>
      </c>
    </row>
    <row r="323" spans="1:4">
      <c r="A323" s="113">
        <v>43922</v>
      </c>
      <c r="B323" s="106">
        <v>1.27</v>
      </c>
      <c r="C323" s="106">
        <v>3.31</v>
      </c>
      <c r="D323" s="106">
        <f t="shared" si="4"/>
        <v>2.04</v>
      </c>
    </row>
    <row r="324" spans="1:4">
      <c r="A324" s="113">
        <v>43952</v>
      </c>
      <c r="B324" s="106">
        <v>1.38</v>
      </c>
      <c r="C324" s="106">
        <v>3.22</v>
      </c>
      <c r="D324" s="106">
        <f t="shared" si="4"/>
        <v>1.8400000000000003</v>
      </c>
    </row>
    <row r="325" spans="1:4">
      <c r="A325" s="113">
        <v>43983</v>
      </c>
      <c r="B325" s="106">
        <v>1.49</v>
      </c>
      <c r="C325" s="106">
        <v>3.1</v>
      </c>
      <c r="D325" s="106">
        <f t="shared" si="4"/>
        <v>1.61</v>
      </c>
    </row>
    <row r="326" spans="1:4">
      <c r="A326" s="113">
        <v>44013</v>
      </c>
      <c r="B326" s="106">
        <v>1.31</v>
      </c>
      <c r="C326" s="106">
        <v>2.77</v>
      </c>
      <c r="D326" s="106">
        <f t="shared" si="4"/>
        <v>1.46</v>
      </c>
    </row>
    <row r="327" spans="1:4">
      <c r="A327" s="113">
        <v>44044</v>
      </c>
      <c r="B327" s="106">
        <v>1.36</v>
      </c>
      <c r="C327" s="106">
        <v>2.76</v>
      </c>
      <c r="D327" s="106">
        <f t="shared" si="4"/>
        <v>1.3999999999999997</v>
      </c>
    </row>
    <row r="328" spans="1:4">
      <c r="A328" s="113">
        <v>44075</v>
      </c>
      <c r="B328" s="126">
        <v>1.42</v>
      </c>
      <c r="C328" s="106">
        <v>2.88</v>
      </c>
      <c r="D328" s="106">
        <f t="shared" si="4"/>
        <v>1.46</v>
      </c>
    </row>
    <row r="329" spans="1:4">
      <c r="A329" s="113">
        <v>44105</v>
      </c>
      <c r="B329" s="126">
        <v>1.57</v>
      </c>
      <c r="C329" s="106">
        <v>2.8</v>
      </c>
      <c r="D329" s="106">
        <f t="shared" ref="D329:D339" si="5">C329-B329</f>
        <v>1.2299999999999998</v>
      </c>
    </row>
    <row r="330" spans="1:4">
      <c r="A330" s="113">
        <v>44136</v>
      </c>
      <c r="B330" s="126">
        <v>1.62</v>
      </c>
      <c r="C330" s="106">
        <v>2.89</v>
      </c>
      <c r="D330" s="106">
        <f t="shared" si="5"/>
        <v>1.27</v>
      </c>
    </row>
    <row r="331" spans="1:4">
      <c r="A331" s="113">
        <v>44166</v>
      </c>
      <c r="B331" s="126">
        <v>1.67</v>
      </c>
      <c r="C331" s="106">
        <v>2.8</v>
      </c>
      <c r="D331" s="106">
        <f t="shared" si="5"/>
        <v>1.1299999999999999</v>
      </c>
    </row>
    <row r="332" spans="1:4">
      <c r="A332" s="113">
        <v>44197</v>
      </c>
      <c r="B332" s="126">
        <v>1.82</v>
      </c>
      <c r="C332" s="106">
        <v>2.94</v>
      </c>
      <c r="D332" s="106">
        <f t="shared" si="5"/>
        <v>1.1199999999999999</v>
      </c>
    </row>
    <row r="333" spans="1:4">
      <c r="A333" s="113">
        <v>44228</v>
      </c>
      <c r="B333" s="126">
        <v>2.04</v>
      </c>
      <c r="C333" s="106">
        <v>3.13</v>
      </c>
      <c r="D333" s="106">
        <f t="shared" si="5"/>
        <v>1.0899999999999999</v>
      </c>
    </row>
    <row r="334" spans="1:4">
      <c r="A334" s="113">
        <v>44256</v>
      </c>
      <c r="B334" s="126">
        <v>2.34</v>
      </c>
      <c r="C334" s="106">
        <v>3.48</v>
      </c>
      <c r="D334" s="106">
        <f t="shared" si="5"/>
        <v>1.1400000000000001</v>
      </c>
    </row>
    <row r="335" spans="1:4">
      <c r="A335" s="113">
        <v>44287</v>
      </c>
      <c r="B335" s="126">
        <v>2.2999999999999998</v>
      </c>
      <c r="C335" s="106">
        <v>3.33</v>
      </c>
      <c r="D335" s="106">
        <f t="shared" si="5"/>
        <v>1.0300000000000002</v>
      </c>
    </row>
    <row r="336" spans="1:4">
      <c r="A336" s="113">
        <v>44317</v>
      </c>
      <c r="B336" s="126">
        <v>2.3199999999999998</v>
      </c>
      <c r="C336" s="106">
        <v>3.36</v>
      </c>
      <c r="D336" s="106">
        <f t="shared" si="5"/>
        <v>1.04</v>
      </c>
    </row>
    <row r="337" spans="1:4">
      <c r="A337" s="113">
        <v>44348</v>
      </c>
      <c r="B337" s="106">
        <v>2.16</v>
      </c>
      <c r="C337" s="106">
        <v>3.19</v>
      </c>
      <c r="D337" s="106">
        <f t="shared" si="5"/>
        <v>1.0299999999999998</v>
      </c>
    </row>
    <row r="338" spans="1:4">
      <c r="A338" s="113">
        <v>44378</v>
      </c>
      <c r="B338" s="106">
        <v>1.94</v>
      </c>
      <c r="C338" s="106">
        <v>2.99</v>
      </c>
      <c r="D338" s="106">
        <f t="shared" si="5"/>
        <v>1.0500000000000003</v>
      </c>
    </row>
    <row r="339" spans="1:4">
      <c r="A339" s="113">
        <v>44409</v>
      </c>
      <c r="B339" s="106">
        <v>1.92</v>
      </c>
      <c r="C339" s="106">
        <v>2.99</v>
      </c>
      <c r="D339" s="106">
        <f t="shared" si="5"/>
        <v>1.0700000000000003</v>
      </c>
    </row>
  </sheetData>
  <printOptions horizontalCentered="1"/>
  <pageMargins left="0.47" right="0.36" top="1.25" bottom="0.75" header="0.5" footer="0.5"/>
  <pageSetup orientation="portrait"/>
  <ignoredErrors>
    <ignoredError sqref="E211:F211" formulaRange="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2ACEE-C214-E54C-88B7-277C01D3D204}">
  <dimension ref="C12:G26"/>
  <sheetViews>
    <sheetView showGridLines="0" tabSelected="1" zoomScale="120" zoomScaleNormal="120" workbookViewId="0">
      <selection activeCell="C12" sqref="C12:G26"/>
    </sheetView>
  </sheetViews>
  <sheetFormatPr baseColWidth="10" defaultRowHeight="13"/>
  <cols>
    <col min="7" max="7" width="14.1640625" bestFit="1" customWidth="1"/>
  </cols>
  <sheetData>
    <row r="12" spans="3:7">
      <c r="C12" s="168"/>
      <c r="D12" s="169"/>
      <c r="E12" s="169"/>
      <c r="F12" s="169"/>
      <c r="G12" s="170"/>
    </row>
    <row r="13" spans="3:7" ht="14">
      <c r="C13" s="171" t="s">
        <v>162</v>
      </c>
      <c r="D13" s="173"/>
      <c r="E13" s="173"/>
      <c r="F13" s="173"/>
      <c r="G13" s="172"/>
    </row>
    <row r="14" spans="3:7" ht="7" customHeight="1">
      <c r="C14" s="171"/>
      <c r="D14" s="173"/>
      <c r="E14" s="173"/>
      <c r="F14" s="173"/>
      <c r="G14" s="172"/>
    </row>
    <row r="15" spans="3:7" ht="14">
      <c r="C15" s="171" t="s">
        <v>145</v>
      </c>
      <c r="D15" s="173"/>
      <c r="E15" s="173"/>
      <c r="F15" s="173"/>
      <c r="G15" s="172"/>
    </row>
    <row r="16" spans="3:7" ht="14">
      <c r="C16" s="171" t="s">
        <v>134</v>
      </c>
      <c r="D16" s="173"/>
      <c r="E16" s="173"/>
      <c r="F16" s="173"/>
      <c r="G16" s="172"/>
    </row>
    <row r="17" spans="3:7" ht="7" customHeight="1">
      <c r="C17" s="85"/>
      <c r="D17" s="4"/>
      <c r="E17" s="4"/>
      <c r="F17" s="4"/>
      <c r="G17" s="86"/>
    </row>
    <row r="18" spans="3:7">
      <c r="C18" s="85"/>
      <c r="D18" s="4"/>
      <c r="E18" s="201"/>
      <c r="F18" s="201"/>
      <c r="G18" s="178" t="s">
        <v>141</v>
      </c>
    </row>
    <row r="19" spans="3:7">
      <c r="C19" s="85"/>
      <c r="D19" s="4"/>
      <c r="E19" s="21" t="s">
        <v>139</v>
      </c>
      <c r="F19" s="21" t="s">
        <v>140</v>
      </c>
      <c r="G19" s="22" t="s">
        <v>140</v>
      </c>
    </row>
    <row r="20" spans="3:7">
      <c r="C20" s="85"/>
      <c r="D20" s="4"/>
      <c r="E20" s="4"/>
      <c r="F20" s="4"/>
      <c r="G20" s="86"/>
    </row>
    <row r="21" spans="3:7">
      <c r="C21" s="128" t="s">
        <v>135</v>
      </c>
      <c r="D21" s="4"/>
      <c r="E21" s="10">
        <v>0.4824</v>
      </c>
      <c r="F21" s="10">
        <v>4.1099999999999998E-2</v>
      </c>
      <c r="G21" s="193">
        <f>F21*E21</f>
        <v>1.982664E-2</v>
      </c>
    </row>
    <row r="22" spans="3:7">
      <c r="C22" s="128" t="s">
        <v>136</v>
      </c>
      <c r="D22" s="4"/>
      <c r="E22" s="10">
        <f>1-E23-E21</f>
        <v>1.7600000000000005E-2</v>
      </c>
      <c r="F22" s="10">
        <v>0.01</v>
      </c>
      <c r="G22" s="193">
        <f t="shared" ref="G22:G23" si="0">F22*E22</f>
        <v>1.7600000000000005E-4</v>
      </c>
    </row>
    <row r="23" spans="3:7">
      <c r="C23" s="128" t="s">
        <v>137</v>
      </c>
      <c r="D23" s="4"/>
      <c r="E23" s="10">
        <v>0.5</v>
      </c>
      <c r="F23" s="10">
        <v>9.0999999999999998E-2</v>
      </c>
      <c r="G23" s="193">
        <f t="shared" si="0"/>
        <v>4.5499999999999999E-2</v>
      </c>
    </row>
    <row r="24" spans="3:7" ht="8" customHeight="1">
      <c r="C24" s="85"/>
      <c r="D24" s="4"/>
      <c r="E24" s="10"/>
      <c r="F24" s="4"/>
      <c r="G24" s="86"/>
    </row>
    <row r="25" spans="3:7">
      <c r="C25" s="128" t="s">
        <v>138</v>
      </c>
      <c r="D25" s="4"/>
      <c r="E25" s="10">
        <f>SUM(E21:E23)</f>
        <v>1</v>
      </c>
      <c r="F25" s="4"/>
      <c r="G25" s="202">
        <f>SUM(G21:G23)</f>
        <v>6.5502640000000001E-2</v>
      </c>
    </row>
    <row r="26" spans="3:7">
      <c r="C26" s="174"/>
      <c r="D26" s="175"/>
      <c r="E26" s="175"/>
      <c r="F26" s="175"/>
      <c r="G26" s="176"/>
    </row>
  </sheetData>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782B8-FB48-1746-B285-34DE5B75490F}">
  <dimension ref="C11:H25"/>
  <sheetViews>
    <sheetView showGridLines="0" topLeftCell="A6" zoomScale="120" zoomScaleNormal="120" workbookViewId="0">
      <selection activeCell="H35" sqref="H35"/>
    </sheetView>
  </sheetViews>
  <sheetFormatPr baseColWidth="10" defaultRowHeight="13"/>
  <cols>
    <col min="4" max="4" width="15.6640625" customWidth="1"/>
  </cols>
  <sheetData>
    <row r="11" spans="3:7">
      <c r="C11" s="168"/>
      <c r="D11" s="169"/>
      <c r="E11" s="169"/>
      <c r="F11" s="169"/>
      <c r="G11" s="170"/>
    </row>
    <row r="12" spans="3:7" ht="14">
      <c r="C12" s="171" t="s">
        <v>176</v>
      </c>
      <c r="D12" s="173"/>
      <c r="E12" s="173"/>
      <c r="F12" s="173"/>
      <c r="G12" s="172"/>
    </row>
    <row r="13" spans="3:7" ht="14">
      <c r="C13" s="171" t="s">
        <v>177</v>
      </c>
      <c r="D13" s="173"/>
      <c r="E13" s="173"/>
      <c r="F13" s="173"/>
      <c r="G13" s="172"/>
    </row>
    <row r="14" spans="3:7">
      <c r="C14" s="85"/>
      <c r="D14" s="4"/>
      <c r="E14" s="4"/>
      <c r="F14" s="4"/>
      <c r="G14" s="86"/>
    </row>
    <row r="15" spans="3:7">
      <c r="C15" s="85"/>
      <c r="D15" s="4"/>
      <c r="E15" s="177" t="s">
        <v>166</v>
      </c>
      <c r="F15" s="177" t="s">
        <v>170</v>
      </c>
      <c r="G15" s="210"/>
    </row>
    <row r="16" spans="3:7">
      <c r="C16" s="85"/>
      <c r="D16" s="4"/>
      <c r="E16" s="177" t="s">
        <v>167</v>
      </c>
      <c r="F16" s="177" t="s">
        <v>171</v>
      </c>
      <c r="G16" s="178" t="s">
        <v>173</v>
      </c>
    </row>
    <row r="17" spans="3:8">
      <c r="C17" s="85"/>
      <c r="D17" s="4"/>
      <c r="E17" s="177" t="s">
        <v>168</v>
      </c>
      <c r="F17" s="177" t="s">
        <v>172</v>
      </c>
      <c r="G17" s="178" t="s">
        <v>174</v>
      </c>
    </row>
    <row r="18" spans="3:8">
      <c r="C18" s="85"/>
      <c r="D18" s="4"/>
      <c r="E18" s="21" t="s">
        <v>169</v>
      </c>
      <c r="F18" s="21" t="s">
        <v>169</v>
      </c>
      <c r="G18" s="22" t="s">
        <v>175</v>
      </c>
    </row>
    <row r="19" spans="3:8">
      <c r="C19" s="85"/>
      <c r="D19" s="4"/>
      <c r="E19" s="4"/>
      <c r="F19" s="4"/>
      <c r="G19" s="86"/>
    </row>
    <row r="20" spans="3:8">
      <c r="C20" s="85" t="s">
        <v>163</v>
      </c>
      <c r="D20" s="4"/>
      <c r="E20" s="10">
        <v>0.1206</v>
      </c>
      <c r="F20" s="10">
        <v>5.4300000000000001E-2</v>
      </c>
      <c r="G20" s="202">
        <v>6.6299999999999998E-2</v>
      </c>
      <c r="H20" s="3"/>
    </row>
    <row r="21" spans="3:8">
      <c r="C21" s="85"/>
      <c r="D21" s="4"/>
      <c r="E21" s="4"/>
      <c r="F21" s="4"/>
      <c r="G21" s="86"/>
    </row>
    <row r="22" spans="3:8">
      <c r="C22" s="85" t="s">
        <v>164</v>
      </c>
      <c r="D22" s="4"/>
      <c r="E22" s="10">
        <v>0.1216</v>
      </c>
      <c r="F22" s="10">
        <v>6.4899999999999999E-2</v>
      </c>
      <c r="G22" s="202">
        <v>5.67E-2</v>
      </c>
      <c r="H22" s="3"/>
    </row>
    <row r="23" spans="3:8">
      <c r="C23" s="85"/>
      <c r="D23" s="4"/>
      <c r="E23" s="4"/>
      <c r="F23" s="4"/>
      <c r="G23" s="86"/>
    </row>
    <row r="24" spans="3:8">
      <c r="C24" s="85" t="s">
        <v>165</v>
      </c>
      <c r="D24" s="4"/>
      <c r="E24" s="10">
        <v>0.1226</v>
      </c>
      <c r="F24" s="10">
        <v>7.5700000000000003E-2</v>
      </c>
      <c r="G24" s="202">
        <v>4.6899999999999997E-2</v>
      </c>
      <c r="H24" s="3"/>
    </row>
    <row r="25" spans="3:8">
      <c r="C25" s="174"/>
      <c r="D25" s="175"/>
      <c r="E25" s="175"/>
      <c r="F25" s="175"/>
      <c r="G25" s="176"/>
    </row>
  </sheetData>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B07FF-4802-7649-8BB6-9E814994EDF1}">
  <dimension ref="C11:H25"/>
  <sheetViews>
    <sheetView zoomScale="130" zoomScaleNormal="130" workbookViewId="0">
      <selection activeCell="H23" sqref="H23"/>
    </sheetView>
  </sheetViews>
  <sheetFormatPr baseColWidth="10" defaultRowHeight="13"/>
  <cols>
    <col min="7" max="7" width="11.1640625" bestFit="1" customWidth="1"/>
  </cols>
  <sheetData>
    <row r="11" spans="3:8">
      <c r="C11" t="s">
        <v>151</v>
      </c>
    </row>
    <row r="13" spans="3:8">
      <c r="C13" t="s">
        <v>152</v>
      </c>
    </row>
    <row r="15" spans="3:8">
      <c r="C15" t="s">
        <v>153</v>
      </c>
      <c r="G15" s="205">
        <f>9448+12542</f>
        <v>21990</v>
      </c>
      <c r="H15" t="s">
        <v>158</v>
      </c>
    </row>
    <row r="16" spans="3:8">
      <c r="G16" s="205"/>
    </row>
    <row r="17" spans="3:8">
      <c r="C17" t="s">
        <v>154</v>
      </c>
      <c r="G17" s="205">
        <v>55645</v>
      </c>
      <c r="H17" t="s">
        <v>158</v>
      </c>
    </row>
    <row r="19" spans="3:8">
      <c r="C19" t="s">
        <v>155</v>
      </c>
      <c r="G19" s="203">
        <f>G15/G17</f>
        <v>0.39518375415580914</v>
      </c>
    </row>
    <row r="21" spans="3:8">
      <c r="C21" t="s">
        <v>156</v>
      </c>
      <c r="G21" s="205">
        <v>13556</v>
      </c>
      <c r="H21" t="s">
        <v>159</v>
      </c>
    </row>
    <row r="22" spans="3:8">
      <c r="G22" s="205"/>
    </row>
    <row r="23" spans="3:8">
      <c r="C23" t="s">
        <v>157</v>
      </c>
      <c r="G23" s="205">
        <v>71498</v>
      </c>
      <c r="H23" t="s">
        <v>161</v>
      </c>
    </row>
    <row r="25" spans="3:8">
      <c r="C25" t="s">
        <v>160</v>
      </c>
      <c r="G25" s="203">
        <f>G15/G23</f>
        <v>0.30756105065875966</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8CEFE-62F7-6144-8057-AF8BA38A4EEC}">
  <dimension ref="A1:F4469"/>
  <sheetViews>
    <sheetView topLeftCell="A4425" workbookViewId="0">
      <selection activeCell="N4396" sqref="N4396:N4429"/>
    </sheetView>
  </sheetViews>
  <sheetFormatPr baseColWidth="10" defaultRowHeight="16"/>
  <cols>
    <col min="1" max="16384" width="10.83203125" style="179"/>
  </cols>
  <sheetData>
    <row r="1" spans="1:5">
      <c r="A1" s="179" t="s">
        <v>107</v>
      </c>
    </row>
    <row r="2" spans="1:5">
      <c r="A2" s="179" t="s">
        <v>108</v>
      </c>
      <c r="B2" s="179" t="s">
        <v>109</v>
      </c>
      <c r="C2" s="179" t="s">
        <v>110</v>
      </c>
      <c r="D2" s="179" t="s">
        <v>111</v>
      </c>
      <c r="E2" s="179" t="s">
        <v>112</v>
      </c>
    </row>
    <row r="3" spans="1:5">
      <c r="A3" s="180">
        <v>37988</v>
      </c>
      <c r="B3" s="179">
        <v>17.96</v>
      </c>
      <c r="C3" s="179">
        <v>18.68</v>
      </c>
      <c r="D3" s="179">
        <v>17.54</v>
      </c>
      <c r="E3" s="179">
        <v>18.22</v>
      </c>
    </row>
    <row r="4" spans="1:5">
      <c r="A4" s="180">
        <v>37991</v>
      </c>
      <c r="B4" s="179">
        <v>18.45</v>
      </c>
      <c r="C4" s="179">
        <v>18.489999999999998</v>
      </c>
      <c r="D4" s="179">
        <v>17.440000000000001</v>
      </c>
      <c r="E4" s="179">
        <v>17.489999999999998</v>
      </c>
    </row>
    <row r="5" spans="1:5">
      <c r="A5" s="180">
        <v>37992</v>
      </c>
      <c r="B5" s="179">
        <v>17.66</v>
      </c>
      <c r="C5" s="179">
        <v>17.670000000000002</v>
      </c>
      <c r="D5" s="179">
        <v>16.190000000000001</v>
      </c>
      <c r="E5" s="179">
        <v>16.73</v>
      </c>
    </row>
    <row r="6" spans="1:5">
      <c r="A6" s="180">
        <v>37993</v>
      </c>
      <c r="B6" s="179">
        <v>16.72</v>
      </c>
      <c r="C6" s="179">
        <v>16.75</v>
      </c>
      <c r="D6" s="179">
        <v>15.5</v>
      </c>
      <c r="E6" s="179">
        <v>15.5</v>
      </c>
    </row>
    <row r="7" spans="1:5">
      <c r="A7" s="180">
        <v>37994</v>
      </c>
      <c r="B7" s="179">
        <v>15.42</v>
      </c>
      <c r="C7" s="179">
        <v>15.68</v>
      </c>
      <c r="D7" s="179">
        <v>15.32</v>
      </c>
      <c r="E7" s="179">
        <v>15.61</v>
      </c>
    </row>
    <row r="8" spans="1:5">
      <c r="A8" s="180">
        <v>37995</v>
      </c>
      <c r="B8" s="179">
        <v>16.149999999999999</v>
      </c>
      <c r="C8" s="179">
        <v>16.88</v>
      </c>
      <c r="D8" s="179">
        <v>15.57</v>
      </c>
      <c r="E8" s="179">
        <v>16.75</v>
      </c>
    </row>
    <row r="9" spans="1:5">
      <c r="A9" s="180">
        <v>37998</v>
      </c>
      <c r="B9" s="179">
        <v>17.32</v>
      </c>
      <c r="C9" s="179">
        <v>17.46</v>
      </c>
      <c r="D9" s="179">
        <v>16.79</v>
      </c>
      <c r="E9" s="179">
        <v>16.82</v>
      </c>
    </row>
    <row r="10" spans="1:5">
      <c r="A10" s="180">
        <v>37999</v>
      </c>
      <c r="B10" s="179">
        <v>16.600000000000001</v>
      </c>
      <c r="C10" s="179">
        <v>18.329999999999998</v>
      </c>
      <c r="D10" s="179">
        <v>16.53</v>
      </c>
      <c r="E10" s="179">
        <v>18.04</v>
      </c>
    </row>
    <row r="11" spans="1:5">
      <c r="A11" s="180">
        <v>38000</v>
      </c>
      <c r="B11" s="179">
        <v>17.29</v>
      </c>
      <c r="C11" s="179">
        <v>17.3</v>
      </c>
      <c r="D11" s="179">
        <v>16.399999999999999</v>
      </c>
      <c r="E11" s="179">
        <v>16.75</v>
      </c>
    </row>
    <row r="12" spans="1:5">
      <c r="A12" s="180">
        <v>38001</v>
      </c>
      <c r="B12" s="179">
        <v>17.07</v>
      </c>
      <c r="C12" s="179">
        <v>17.309999999999999</v>
      </c>
      <c r="D12" s="179">
        <v>15.49</v>
      </c>
      <c r="E12" s="179">
        <v>15.56</v>
      </c>
    </row>
    <row r="13" spans="1:5">
      <c r="A13" s="180">
        <v>38002</v>
      </c>
      <c r="B13" s="179">
        <v>15.4</v>
      </c>
      <c r="C13" s="179">
        <v>15.44</v>
      </c>
      <c r="D13" s="179">
        <v>14.9</v>
      </c>
      <c r="E13" s="179">
        <v>15</v>
      </c>
    </row>
    <row r="14" spans="1:5">
      <c r="A14" s="180">
        <v>38006</v>
      </c>
      <c r="B14" s="179">
        <v>15.77</v>
      </c>
      <c r="C14" s="179">
        <v>16.13</v>
      </c>
      <c r="D14" s="179">
        <v>15.09</v>
      </c>
      <c r="E14" s="179">
        <v>15.21</v>
      </c>
    </row>
    <row r="15" spans="1:5">
      <c r="A15" s="180">
        <v>38007</v>
      </c>
      <c r="B15" s="179">
        <v>15.63</v>
      </c>
      <c r="C15" s="179">
        <v>15.63</v>
      </c>
      <c r="D15" s="179">
        <v>14.24</v>
      </c>
      <c r="E15" s="179">
        <v>14.34</v>
      </c>
    </row>
    <row r="16" spans="1:5">
      <c r="A16" s="180">
        <v>38008</v>
      </c>
      <c r="B16" s="179">
        <v>14.2</v>
      </c>
      <c r="C16" s="179">
        <v>14.87</v>
      </c>
      <c r="D16" s="179">
        <v>14.01</v>
      </c>
      <c r="E16" s="179">
        <v>14.71</v>
      </c>
    </row>
    <row r="17" spans="1:5">
      <c r="A17" s="180">
        <v>38009</v>
      </c>
      <c r="B17" s="179">
        <v>14.73</v>
      </c>
      <c r="C17" s="179">
        <v>15.05</v>
      </c>
      <c r="D17" s="179">
        <v>14.56</v>
      </c>
      <c r="E17" s="179">
        <v>14.84</v>
      </c>
    </row>
    <row r="18" spans="1:5">
      <c r="A18" s="180">
        <v>38012</v>
      </c>
      <c r="B18" s="179">
        <v>15.78</v>
      </c>
      <c r="C18" s="179">
        <v>15.78</v>
      </c>
      <c r="D18" s="179">
        <v>14.52</v>
      </c>
      <c r="E18" s="179">
        <v>14.55</v>
      </c>
    </row>
    <row r="19" spans="1:5">
      <c r="A19" s="180">
        <v>38013</v>
      </c>
      <c r="B19" s="179">
        <v>15.28</v>
      </c>
      <c r="C19" s="179">
        <v>15.44</v>
      </c>
      <c r="D19" s="179">
        <v>14.74</v>
      </c>
      <c r="E19" s="179">
        <v>15.35</v>
      </c>
    </row>
    <row r="20" spans="1:5">
      <c r="A20" s="180">
        <v>38014</v>
      </c>
      <c r="B20" s="179">
        <v>15.37</v>
      </c>
      <c r="C20" s="179">
        <v>17.059999999999999</v>
      </c>
      <c r="D20" s="179">
        <v>15.29</v>
      </c>
      <c r="E20" s="179">
        <v>16.78</v>
      </c>
    </row>
    <row r="21" spans="1:5">
      <c r="A21" s="180">
        <v>38015</v>
      </c>
      <c r="B21" s="179">
        <v>16.88</v>
      </c>
      <c r="C21" s="179">
        <v>17.66</v>
      </c>
      <c r="D21" s="179">
        <v>16.79</v>
      </c>
      <c r="E21" s="179">
        <v>17.14</v>
      </c>
    </row>
    <row r="22" spans="1:5">
      <c r="A22" s="180">
        <v>38016</v>
      </c>
      <c r="B22" s="179">
        <v>16.55</v>
      </c>
      <c r="C22" s="179">
        <v>17.350000000000001</v>
      </c>
      <c r="D22" s="179">
        <v>16.55</v>
      </c>
      <c r="E22" s="179">
        <v>16.63</v>
      </c>
    </row>
    <row r="23" spans="1:5">
      <c r="A23" s="180">
        <v>38019</v>
      </c>
      <c r="B23" s="179">
        <v>17.45</v>
      </c>
      <c r="C23" s="179">
        <v>17.559999999999999</v>
      </c>
      <c r="D23" s="179">
        <v>16.670000000000002</v>
      </c>
      <c r="E23" s="179">
        <v>17.11</v>
      </c>
    </row>
    <row r="24" spans="1:5">
      <c r="A24" s="180">
        <v>38020</v>
      </c>
      <c r="B24" s="179">
        <v>17.29</v>
      </c>
      <c r="C24" s="179">
        <v>17.78</v>
      </c>
      <c r="D24" s="179">
        <v>17.170000000000002</v>
      </c>
      <c r="E24" s="179">
        <v>17.34</v>
      </c>
    </row>
    <row r="25" spans="1:5">
      <c r="A25" s="180">
        <v>38021</v>
      </c>
      <c r="B25" s="179">
        <v>17.84</v>
      </c>
      <c r="C25" s="179">
        <v>18.059999999999999</v>
      </c>
      <c r="D25" s="179">
        <v>17.46</v>
      </c>
      <c r="E25" s="179">
        <v>17.87</v>
      </c>
    </row>
    <row r="26" spans="1:5">
      <c r="A26" s="180">
        <v>38022</v>
      </c>
      <c r="B26" s="179">
        <v>17.91</v>
      </c>
      <c r="C26" s="179">
        <v>17.989999999999998</v>
      </c>
      <c r="D26" s="179">
        <v>17.600000000000001</v>
      </c>
      <c r="E26" s="179">
        <v>17.71</v>
      </c>
    </row>
    <row r="27" spans="1:5">
      <c r="A27" s="180">
        <v>38023</v>
      </c>
      <c r="B27" s="179">
        <v>17.71</v>
      </c>
      <c r="C27" s="179">
        <v>17.71</v>
      </c>
      <c r="D27" s="179">
        <v>15.94</v>
      </c>
      <c r="E27" s="179">
        <v>16</v>
      </c>
    </row>
    <row r="28" spans="1:5">
      <c r="A28" s="180">
        <v>38026</v>
      </c>
      <c r="B28" s="179">
        <v>16.54</v>
      </c>
      <c r="C28" s="179">
        <v>16.82</v>
      </c>
      <c r="D28" s="179">
        <v>16.12</v>
      </c>
      <c r="E28" s="179">
        <v>16.39</v>
      </c>
    </row>
    <row r="29" spans="1:5">
      <c r="A29" s="180">
        <v>38027</v>
      </c>
      <c r="B29" s="179">
        <v>16.41</v>
      </c>
      <c r="C29" s="179">
        <v>16.760000000000002</v>
      </c>
      <c r="D29" s="179">
        <v>15.84</v>
      </c>
      <c r="E29" s="179">
        <v>15.94</v>
      </c>
    </row>
    <row r="30" spans="1:5">
      <c r="A30" s="180">
        <v>38028</v>
      </c>
      <c r="B30" s="179">
        <v>15.9</v>
      </c>
      <c r="C30" s="179">
        <v>16.16</v>
      </c>
      <c r="D30" s="179">
        <v>15.26</v>
      </c>
      <c r="E30" s="179">
        <v>15.39</v>
      </c>
    </row>
    <row r="31" spans="1:5">
      <c r="A31" s="180">
        <v>38029</v>
      </c>
      <c r="B31" s="179">
        <v>15.36</v>
      </c>
      <c r="C31" s="179">
        <v>15.72</v>
      </c>
      <c r="D31" s="179">
        <v>15.23</v>
      </c>
      <c r="E31" s="179">
        <v>15.31</v>
      </c>
    </row>
    <row r="32" spans="1:5">
      <c r="A32" s="180">
        <v>38030</v>
      </c>
      <c r="B32" s="179">
        <v>15.12</v>
      </c>
      <c r="C32" s="179">
        <v>16.03</v>
      </c>
      <c r="D32" s="179">
        <v>14.86</v>
      </c>
      <c r="E32" s="179">
        <v>15.58</v>
      </c>
    </row>
    <row r="33" spans="1:5">
      <c r="A33" s="180">
        <v>38034</v>
      </c>
      <c r="B33" s="179">
        <v>15.63</v>
      </c>
      <c r="C33" s="179">
        <v>15.96</v>
      </c>
      <c r="D33" s="179">
        <v>15.32</v>
      </c>
      <c r="E33" s="179">
        <v>15.4</v>
      </c>
    </row>
    <row r="34" spans="1:5">
      <c r="A34" s="180">
        <v>38035</v>
      </c>
      <c r="B34" s="179">
        <v>15.51</v>
      </c>
      <c r="C34" s="179">
        <v>15.76</v>
      </c>
      <c r="D34" s="179">
        <v>15.3</v>
      </c>
      <c r="E34" s="179">
        <v>15.59</v>
      </c>
    </row>
    <row r="35" spans="1:5">
      <c r="A35" s="180">
        <v>38036</v>
      </c>
      <c r="B35" s="179">
        <v>15.33</v>
      </c>
      <c r="C35" s="179">
        <v>15.97</v>
      </c>
      <c r="D35" s="179">
        <v>15.2</v>
      </c>
      <c r="E35" s="179">
        <v>15.8</v>
      </c>
    </row>
    <row r="36" spans="1:5">
      <c r="A36" s="180">
        <v>38037</v>
      </c>
      <c r="B36" s="179">
        <v>15.85</v>
      </c>
      <c r="C36" s="179">
        <v>16.55</v>
      </c>
      <c r="D36" s="179">
        <v>15.82</v>
      </c>
      <c r="E36" s="179">
        <v>16.04</v>
      </c>
    </row>
    <row r="37" spans="1:5">
      <c r="A37" s="180">
        <v>38040</v>
      </c>
      <c r="B37" s="179">
        <v>16.5</v>
      </c>
      <c r="C37" s="179">
        <v>16.78</v>
      </c>
      <c r="D37" s="179">
        <v>16.25</v>
      </c>
      <c r="E37" s="179">
        <v>16.29</v>
      </c>
    </row>
    <row r="38" spans="1:5">
      <c r="A38" s="180">
        <v>38041</v>
      </c>
      <c r="B38" s="179">
        <v>16.38</v>
      </c>
      <c r="C38" s="179">
        <v>16.760000000000002</v>
      </c>
      <c r="D38" s="179">
        <v>15.77</v>
      </c>
      <c r="E38" s="179">
        <v>15.9</v>
      </c>
    </row>
    <row r="39" spans="1:5">
      <c r="A39" s="180">
        <v>38042</v>
      </c>
      <c r="B39" s="179">
        <v>15.58</v>
      </c>
      <c r="C39" s="179">
        <v>16.05</v>
      </c>
      <c r="D39" s="179">
        <v>14.93</v>
      </c>
      <c r="E39" s="179">
        <v>14.93</v>
      </c>
    </row>
    <row r="40" spans="1:5">
      <c r="A40" s="180">
        <v>38043</v>
      </c>
      <c r="B40" s="179">
        <v>15.32</v>
      </c>
      <c r="C40" s="179">
        <v>15.33</v>
      </c>
      <c r="D40" s="179">
        <v>14.69</v>
      </c>
      <c r="E40" s="179">
        <v>14.83</v>
      </c>
    </row>
    <row r="41" spans="1:5">
      <c r="A41" s="180">
        <v>38044</v>
      </c>
      <c r="B41" s="179">
        <v>13.8</v>
      </c>
      <c r="C41" s="179">
        <v>14.77</v>
      </c>
      <c r="D41" s="179">
        <v>13.8</v>
      </c>
      <c r="E41" s="179">
        <v>14.55</v>
      </c>
    </row>
    <row r="42" spans="1:5">
      <c r="A42" s="180">
        <v>38047</v>
      </c>
      <c r="B42" s="179">
        <v>14.91</v>
      </c>
      <c r="C42" s="179">
        <v>15.05</v>
      </c>
      <c r="D42" s="179">
        <v>14.4</v>
      </c>
      <c r="E42" s="179">
        <v>14.44</v>
      </c>
    </row>
    <row r="43" spans="1:5">
      <c r="A43" s="180">
        <v>38048</v>
      </c>
      <c r="B43" s="179">
        <v>14.59</v>
      </c>
      <c r="C43" s="179">
        <v>14.89</v>
      </c>
      <c r="D43" s="179">
        <v>14.18</v>
      </c>
      <c r="E43" s="179">
        <v>14.86</v>
      </c>
    </row>
    <row r="44" spans="1:5">
      <c r="A44" s="180">
        <v>38049</v>
      </c>
      <c r="B44" s="179">
        <v>14.73</v>
      </c>
      <c r="C44" s="179">
        <v>15.27</v>
      </c>
      <c r="D44" s="179">
        <v>14.47</v>
      </c>
      <c r="E44" s="179">
        <v>14.55</v>
      </c>
    </row>
    <row r="45" spans="1:5">
      <c r="A45" s="180">
        <v>38050</v>
      </c>
      <c r="B45" s="179">
        <v>14.45</v>
      </c>
      <c r="C45" s="179">
        <v>14.5</v>
      </c>
      <c r="D45" s="179">
        <v>14.19</v>
      </c>
      <c r="E45" s="179">
        <v>14.4</v>
      </c>
    </row>
    <row r="46" spans="1:5">
      <c r="A46" s="180">
        <v>38051</v>
      </c>
      <c r="B46" s="179">
        <v>14.81</v>
      </c>
      <c r="C46" s="179">
        <v>14.82</v>
      </c>
      <c r="D46" s="179">
        <v>13.83</v>
      </c>
      <c r="E46" s="179">
        <v>14.48</v>
      </c>
    </row>
    <row r="47" spans="1:5">
      <c r="A47" s="180">
        <v>38054</v>
      </c>
      <c r="B47" s="179">
        <v>14.83</v>
      </c>
      <c r="C47" s="179">
        <v>15.83</v>
      </c>
      <c r="D47" s="179">
        <v>14.54</v>
      </c>
      <c r="E47" s="179">
        <v>15.79</v>
      </c>
    </row>
    <row r="48" spans="1:5">
      <c r="A48" s="180">
        <v>38055</v>
      </c>
      <c r="B48" s="179">
        <v>15.57</v>
      </c>
      <c r="C48" s="179">
        <v>16.739999999999998</v>
      </c>
      <c r="D48" s="179">
        <v>15.56</v>
      </c>
      <c r="E48" s="179">
        <v>16.600000000000001</v>
      </c>
    </row>
    <row r="49" spans="1:5">
      <c r="A49" s="180">
        <v>38056</v>
      </c>
      <c r="B49" s="179">
        <v>16.12</v>
      </c>
      <c r="C49" s="179">
        <v>18.7</v>
      </c>
      <c r="D49" s="179">
        <v>16.11</v>
      </c>
      <c r="E49" s="179">
        <v>18.670000000000002</v>
      </c>
    </row>
    <row r="50" spans="1:5">
      <c r="A50" s="180">
        <v>38057</v>
      </c>
      <c r="B50" s="179">
        <v>18.809999999999999</v>
      </c>
      <c r="C50" s="179">
        <v>20.69</v>
      </c>
      <c r="D50" s="179">
        <v>17.63</v>
      </c>
      <c r="E50" s="179">
        <v>20.67</v>
      </c>
    </row>
    <row r="51" spans="1:5">
      <c r="A51" s="180">
        <v>38058</v>
      </c>
      <c r="B51" s="179">
        <v>19.940000000000001</v>
      </c>
      <c r="C51" s="179">
        <v>20.079999999999998</v>
      </c>
      <c r="D51" s="179">
        <v>18.059999999999999</v>
      </c>
      <c r="E51" s="179">
        <v>18.3</v>
      </c>
    </row>
    <row r="52" spans="1:5">
      <c r="A52" s="180">
        <v>38061</v>
      </c>
      <c r="B52" s="179">
        <v>18.98</v>
      </c>
      <c r="C52" s="179">
        <v>21.39</v>
      </c>
      <c r="D52" s="179">
        <v>18.86</v>
      </c>
      <c r="E52" s="179">
        <v>21.13</v>
      </c>
    </row>
    <row r="53" spans="1:5">
      <c r="A53" s="180">
        <v>38062</v>
      </c>
      <c r="B53" s="179">
        <v>20.27</v>
      </c>
      <c r="C53" s="179">
        <v>20.94</v>
      </c>
      <c r="D53" s="179">
        <v>19.86</v>
      </c>
      <c r="E53" s="179">
        <v>20.34</v>
      </c>
    </row>
    <row r="54" spans="1:5">
      <c r="A54" s="180">
        <v>38063</v>
      </c>
      <c r="B54" s="179">
        <v>19.54</v>
      </c>
      <c r="C54" s="179">
        <v>19.55</v>
      </c>
      <c r="D54" s="179">
        <v>17.98</v>
      </c>
      <c r="E54" s="179">
        <v>18.11</v>
      </c>
    </row>
    <row r="55" spans="1:5">
      <c r="A55" s="180">
        <v>38064</v>
      </c>
      <c r="B55" s="179">
        <v>18.38</v>
      </c>
      <c r="C55" s="179">
        <v>19.23</v>
      </c>
      <c r="D55" s="179">
        <v>18.350000000000001</v>
      </c>
      <c r="E55" s="179">
        <v>18.53</v>
      </c>
    </row>
    <row r="56" spans="1:5">
      <c r="A56" s="180">
        <v>38065</v>
      </c>
      <c r="B56" s="179">
        <v>17.98</v>
      </c>
      <c r="C56" s="179">
        <v>19.25</v>
      </c>
      <c r="D56" s="179">
        <v>17.89</v>
      </c>
      <c r="E56" s="179">
        <v>19.149999999999999</v>
      </c>
    </row>
    <row r="57" spans="1:5">
      <c r="A57" s="180">
        <v>38068</v>
      </c>
      <c r="B57" s="179">
        <v>20.61</v>
      </c>
      <c r="C57" s="179">
        <v>22.67</v>
      </c>
      <c r="D57" s="179">
        <v>20.61</v>
      </c>
      <c r="E57" s="179">
        <v>21.58</v>
      </c>
    </row>
    <row r="58" spans="1:5">
      <c r="A58" s="180">
        <v>38069</v>
      </c>
      <c r="B58" s="179">
        <v>21.06</v>
      </c>
      <c r="C58" s="179">
        <v>21.33</v>
      </c>
      <c r="D58" s="179">
        <v>20.010000000000002</v>
      </c>
      <c r="E58" s="179">
        <v>20.67</v>
      </c>
    </row>
    <row r="59" spans="1:5">
      <c r="A59" s="180">
        <v>38070</v>
      </c>
      <c r="B59" s="179">
        <v>20.239999999999998</v>
      </c>
      <c r="C59" s="179">
        <v>20.83</v>
      </c>
      <c r="D59" s="179">
        <v>19.45</v>
      </c>
      <c r="E59" s="179">
        <v>19.809999999999999</v>
      </c>
    </row>
    <row r="60" spans="1:5">
      <c r="A60" s="180">
        <v>38071</v>
      </c>
      <c r="B60" s="179">
        <v>19.579999999999998</v>
      </c>
      <c r="C60" s="179">
        <v>19.579999999999998</v>
      </c>
      <c r="D60" s="179">
        <v>17.61</v>
      </c>
      <c r="E60" s="179">
        <v>17.88</v>
      </c>
    </row>
    <row r="61" spans="1:5">
      <c r="A61" s="180">
        <v>38072</v>
      </c>
      <c r="B61" s="179">
        <v>18.190000000000001</v>
      </c>
      <c r="C61" s="179">
        <v>18.23</v>
      </c>
      <c r="D61" s="179">
        <v>16.670000000000002</v>
      </c>
      <c r="E61" s="179">
        <v>17.329999999999998</v>
      </c>
    </row>
    <row r="62" spans="1:5">
      <c r="A62" s="180">
        <v>38075</v>
      </c>
      <c r="B62" s="179">
        <v>17.11</v>
      </c>
      <c r="C62" s="179">
        <v>17.170000000000002</v>
      </c>
      <c r="D62" s="179">
        <v>16.29</v>
      </c>
      <c r="E62" s="179">
        <v>16.5</v>
      </c>
    </row>
    <row r="63" spans="1:5">
      <c r="A63" s="180">
        <v>38076</v>
      </c>
      <c r="B63" s="179">
        <v>16.68</v>
      </c>
      <c r="C63" s="179">
        <v>16.8</v>
      </c>
      <c r="D63" s="179">
        <v>16.13</v>
      </c>
      <c r="E63" s="179">
        <v>16.28</v>
      </c>
    </row>
    <row r="64" spans="1:5">
      <c r="A64" s="180">
        <v>38077</v>
      </c>
      <c r="B64" s="179">
        <v>16.329999999999998</v>
      </c>
      <c r="C64" s="179">
        <v>16.96</v>
      </c>
      <c r="D64" s="179">
        <v>16.23</v>
      </c>
      <c r="E64" s="179">
        <v>16.739999999999998</v>
      </c>
    </row>
    <row r="65" spans="1:5">
      <c r="A65" s="180">
        <v>38078</v>
      </c>
      <c r="B65" s="179">
        <v>16.760000000000002</v>
      </c>
      <c r="C65" s="179">
        <v>17.25</v>
      </c>
      <c r="D65" s="179">
        <v>16.649999999999999</v>
      </c>
      <c r="E65" s="179">
        <v>16.649999999999999</v>
      </c>
    </row>
    <row r="66" spans="1:5">
      <c r="A66" s="180">
        <v>38079</v>
      </c>
      <c r="B66" s="179">
        <v>15.21</v>
      </c>
      <c r="C66" s="179">
        <v>16.55</v>
      </c>
      <c r="D66" s="179">
        <v>15.21</v>
      </c>
      <c r="E66" s="179">
        <v>15.64</v>
      </c>
    </row>
    <row r="67" spans="1:5">
      <c r="A67" s="180">
        <v>38082</v>
      </c>
      <c r="B67" s="179">
        <v>16.170000000000002</v>
      </c>
      <c r="C67" s="179">
        <v>16.64</v>
      </c>
      <c r="D67" s="179">
        <v>14.81</v>
      </c>
      <c r="E67" s="179">
        <v>14.97</v>
      </c>
    </row>
    <row r="68" spans="1:5">
      <c r="A68" s="180">
        <v>38083</v>
      </c>
      <c r="B68" s="179">
        <v>15.35</v>
      </c>
      <c r="C68" s="179">
        <v>15.53</v>
      </c>
      <c r="D68" s="179">
        <v>15.07</v>
      </c>
      <c r="E68" s="179">
        <v>15.32</v>
      </c>
    </row>
    <row r="69" spans="1:5">
      <c r="A69" s="180">
        <v>38084</v>
      </c>
      <c r="B69" s="179">
        <v>15.41</v>
      </c>
      <c r="C69" s="179">
        <v>16.36</v>
      </c>
      <c r="D69" s="179">
        <v>15.34</v>
      </c>
      <c r="E69" s="179">
        <v>15.76</v>
      </c>
    </row>
    <row r="70" spans="1:5">
      <c r="A70" s="180">
        <v>38085</v>
      </c>
      <c r="B70" s="179">
        <v>14.96</v>
      </c>
      <c r="C70" s="179">
        <v>16.82</v>
      </c>
      <c r="D70" s="179">
        <v>14.96</v>
      </c>
      <c r="E70" s="179">
        <v>16.260000000000002</v>
      </c>
    </row>
    <row r="71" spans="1:5">
      <c r="A71" s="180">
        <v>38089</v>
      </c>
      <c r="B71" s="179">
        <v>15.71</v>
      </c>
      <c r="C71" s="179">
        <v>16.12</v>
      </c>
      <c r="D71" s="179">
        <v>15</v>
      </c>
      <c r="E71" s="179">
        <v>15.28</v>
      </c>
    </row>
    <row r="72" spans="1:5">
      <c r="A72" s="180">
        <v>38090</v>
      </c>
      <c r="B72" s="179">
        <v>15.29</v>
      </c>
      <c r="C72" s="179">
        <v>17.98</v>
      </c>
      <c r="D72" s="179">
        <v>15.29</v>
      </c>
      <c r="E72" s="179">
        <v>17.260000000000002</v>
      </c>
    </row>
    <row r="73" spans="1:5">
      <c r="A73" s="180">
        <v>38091</v>
      </c>
      <c r="B73" s="179">
        <v>17.29</v>
      </c>
      <c r="C73" s="179">
        <v>17.71</v>
      </c>
      <c r="D73" s="179">
        <v>15.6</v>
      </c>
      <c r="E73" s="179">
        <v>15.62</v>
      </c>
    </row>
    <row r="74" spans="1:5">
      <c r="A74" s="180">
        <v>38092</v>
      </c>
      <c r="B74" s="179">
        <v>16.02</v>
      </c>
      <c r="C74" s="179">
        <v>16.78</v>
      </c>
      <c r="D74" s="179">
        <v>15.22</v>
      </c>
      <c r="E74" s="179">
        <v>15.74</v>
      </c>
    </row>
    <row r="75" spans="1:5">
      <c r="A75" s="180">
        <v>38093</v>
      </c>
      <c r="B75" s="179">
        <v>15.59</v>
      </c>
      <c r="C75" s="179">
        <v>15.69</v>
      </c>
      <c r="D75" s="179">
        <v>14.77</v>
      </c>
      <c r="E75" s="179">
        <v>14.94</v>
      </c>
    </row>
    <row r="76" spans="1:5">
      <c r="A76" s="180">
        <v>38096</v>
      </c>
      <c r="B76" s="179">
        <v>15.73</v>
      </c>
      <c r="C76" s="179">
        <v>16.079999999999998</v>
      </c>
      <c r="D76" s="179">
        <v>15.33</v>
      </c>
      <c r="E76" s="179">
        <v>15.42</v>
      </c>
    </row>
    <row r="77" spans="1:5">
      <c r="A77" s="180">
        <v>38097</v>
      </c>
      <c r="B77" s="179">
        <v>15.24</v>
      </c>
      <c r="C77" s="179">
        <v>16.72</v>
      </c>
      <c r="D77" s="179">
        <v>14.79</v>
      </c>
      <c r="E77" s="179">
        <v>16.670000000000002</v>
      </c>
    </row>
    <row r="78" spans="1:5">
      <c r="A78" s="180">
        <v>38098</v>
      </c>
      <c r="B78" s="179">
        <v>16.61</v>
      </c>
      <c r="C78" s="179">
        <v>16.940000000000001</v>
      </c>
      <c r="D78" s="179">
        <v>15.55</v>
      </c>
      <c r="E78" s="179">
        <v>15.6</v>
      </c>
    </row>
    <row r="79" spans="1:5">
      <c r="A79" s="180">
        <v>38099</v>
      </c>
      <c r="B79" s="179">
        <v>15.89</v>
      </c>
      <c r="C79" s="179">
        <v>15.98</v>
      </c>
      <c r="D79" s="179">
        <v>13.86</v>
      </c>
      <c r="E79" s="179">
        <v>14.61</v>
      </c>
    </row>
    <row r="80" spans="1:5">
      <c r="A80" s="180">
        <v>38100</v>
      </c>
      <c r="B80" s="179">
        <v>14.42</v>
      </c>
      <c r="C80" s="179">
        <v>14.56</v>
      </c>
      <c r="D80" s="179">
        <v>13.89</v>
      </c>
      <c r="E80" s="179">
        <v>14.01</v>
      </c>
    </row>
    <row r="81" spans="1:5">
      <c r="A81" s="180">
        <v>38103</v>
      </c>
      <c r="B81" s="179">
        <v>14.75</v>
      </c>
      <c r="C81" s="179">
        <v>15.22</v>
      </c>
      <c r="D81" s="179">
        <v>14.39</v>
      </c>
      <c r="E81" s="179">
        <v>14.77</v>
      </c>
    </row>
    <row r="82" spans="1:5">
      <c r="A82" s="180">
        <v>38104</v>
      </c>
      <c r="B82" s="179">
        <v>15.05</v>
      </c>
      <c r="C82" s="179">
        <v>15.17</v>
      </c>
      <c r="D82" s="179">
        <v>14.37</v>
      </c>
      <c r="E82" s="179">
        <v>15.07</v>
      </c>
    </row>
    <row r="83" spans="1:5">
      <c r="A83" s="180">
        <v>38105</v>
      </c>
      <c r="B83" s="179">
        <v>15.55</v>
      </c>
      <c r="C83" s="179">
        <v>16.54</v>
      </c>
      <c r="D83" s="179">
        <v>15.55</v>
      </c>
      <c r="E83" s="179">
        <v>16.29</v>
      </c>
    </row>
    <row r="84" spans="1:5">
      <c r="A84" s="180">
        <v>38106</v>
      </c>
      <c r="B84" s="179">
        <v>16.36</v>
      </c>
      <c r="C84" s="179">
        <v>17.27</v>
      </c>
      <c r="D84" s="179">
        <v>15.87</v>
      </c>
      <c r="E84" s="179">
        <v>16.600000000000001</v>
      </c>
    </row>
    <row r="85" spans="1:5">
      <c r="A85" s="180">
        <v>38107</v>
      </c>
      <c r="B85" s="179">
        <v>16.27</v>
      </c>
      <c r="C85" s="179">
        <v>17.23</v>
      </c>
      <c r="D85" s="179">
        <v>16.14</v>
      </c>
      <c r="E85" s="179">
        <v>17.190000000000001</v>
      </c>
    </row>
    <row r="86" spans="1:5">
      <c r="A86" s="180">
        <v>38110</v>
      </c>
      <c r="B86" s="179">
        <v>17.690000000000001</v>
      </c>
      <c r="C86" s="179">
        <v>17.72</v>
      </c>
      <c r="D86" s="179">
        <v>16.61</v>
      </c>
      <c r="E86" s="179">
        <v>16.62</v>
      </c>
    </row>
    <row r="87" spans="1:5">
      <c r="A87" s="180">
        <v>38111</v>
      </c>
      <c r="B87" s="179">
        <v>16.8</v>
      </c>
      <c r="C87" s="179">
        <v>17.13</v>
      </c>
      <c r="D87" s="179">
        <v>15.97</v>
      </c>
      <c r="E87" s="179">
        <v>16.55</v>
      </c>
    </row>
    <row r="88" spans="1:5">
      <c r="A88" s="180">
        <v>38112</v>
      </c>
      <c r="B88" s="179">
        <v>16.43</v>
      </c>
      <c r="C88" s="179">
        <v>16.55</v>
      </c>
      <c r="D88" s="179">
        <v>15.64</v>
      </c>
      <c r="E88" s="179">
        <v>15.77</v>
      </c>
    </row>
    <row r="89" spans="1:5">
      <c r="A89" s="180">
        <v>38113</v>
      </c>
      <c r="B89" s="179">
        <v>16.45</v>
      </c>
      <c r="C89" s="179">
        <v>17.670000000000002</v>
      </c>
      <c r="D89" s="179">
        <v>16.45</v>
      </c>
      <c r="E89" s="179">
        <v>17.05</v>
      </c>
    </row>
    <row r="90" spans="1:5">
      <c r="A90" s="180">
        <v>38114</v>
      </c>
      <c r="B90" s="179">
        <v>17.22</v>
      </c>
      <c r="C90" s="179">
        <v>18.170000000000002</v>
      </c>
      <c r="D90" s="179">
        <v>16.440000000000001</v>
      </c>
      <c r="E90" s="179">
        <v>18.13</v>
      </c>
    </row>
    <row r="91" spans="1:5">
      <c r="A91" s="180">
        <v>38117</v>
      </c>
      <c r="B91" s="179">
        <v>19.440000000000001</v>
      </c>
      <c r="C91" s="179">
        <v>20.2</v>
      </c>
      <c r="D91" s="179">
        <v>18.989999999999998</v>
      </c>
      <c r="E91" s="179">
        <v>19.77</v>
      </c>
    </row>
    <row r="92" spans="1:5">
      <c r="A92" s="180">
        <v>38118</v>
      </c>
      <c r="B92" s="179">
        <v>19.23</v>
      </c>
      <c r="C92" s="179">
        <v>19.28</v>
      </c>
      <c r="D92" s="179">
        <v>17.940000000000001</v>
      </c>
      <c r="E92" s="179">
        <v>18.57</v>
      </c>
    </row>
    <row r="93" spans="1:5">
      <c r="A93" s="180">
        <v>38119</v>
      </c>
      <c r="B93" s="179">
        <v>18.79</v>
      </c>
      <c r="C93" s="179">
        <v>20.41</v>
      </c>
      <c r="D93" s="179">
        <v>18.14</v>
      </c>
      <c r="E93" s="179">
        <v>18.14</v>
      </c>
    </row>
    <row r="94" spans="1:5">
      <c r="A94" s="180">
        <v>38120</v>
      </c>
      <c r="B94" s="179">
        <v>18.78</v>
      </c>
      <c r="C94" s="179">
        <v>18.920000000000002</v>
      </c>
      <c r="D94" s="179">
        <v>17.97</v>
      </c>
      <c r="E94" s="179">
        <v>18.86</v>
      </c>
    </row>
    <row r="95" spans="1:5">
      <c r="A95" s="180">
        <v>38121</v>
      </c>
      <c r="B95" s="179">
        <v>18.66</v>
      </c>
      <c r="C95" s="179">
        <v>19.27</v>
      </c>
      <c r="D95" s="179">
        <v>18.059999999999999</v>
      </c>
      <c r="E95" s="179">
        <v>18.47</v>
      </c>
    </row>
    <row r="96" spans="1:5">
      <c r="A96" s="180">
        <v>38124</v>
      </c>
      <c r="B96" s="179">
        <v>19.7</v>
      </c>
      <c r="C96" s="179">
        <v>20.45</v>
      </c>
      <c r="D96" s="179">
        <v>19.649999999999999</v>
      </c>
      <c r="E96" s="179">
        <v>19.96</v>
      </c>
    </row>
    <row r="97" spans="1:5">
      <c r="A97" s="180">
        <v>38125</v>
      </c>
      <c r="B97" s="179">
        <v>19.600000000000001</v>
      </c>
      <c r="C97" s="179">
        <v>19.7</v>
      </c>
      <c r="D97" s="179">
        <v>19.14</v>
      </c>
      <c r="E97" s="179">
        <v>19.329999999999998</v>
      </c>
    </row>
    <row r="98" spans="1:5">
      <c r="A98" s="180">
        <v>38126</v>
      </c>
      <c r="B98" s="179">
        <v>18.48</v>
      </c>
      <c r="C98" s="179">
        <v>18.93</v>
      </c>
      <c r="D98" s="179">
        <v>17.579999999999998</v>
      </c>
      <c r="E98" s="179">
        <v>18.93</v>
      </c>
    </row>
    <row r="99" spans="1:5">
      <c r="A99" s="180">
        <v>38127</v>
      </c>
      <c r="B99" s="179">
        <v>18.600000000000001</v>
      </c>
      <c r="C99" s="179">
        <v>19.25</v>
      </c>
      <c r="D99" s="179">
        <v>18.55</v>
      </c>
      <c r="E99" s="179">
        <v>18.670000000000002</v>
      </c>
    </row>
    <row r="100" spans="1:5">
      <c r="A100" s="180">
        <v>38128</v>
      </c>
      <c r="B100" s="179">
        <v>18.73</v>
      </c>
      <c r="C100" s="179">
        <v>18.739999999999998</v>
      </c>
      <c r="D100" s="179">
        <v>18</v>
      </c>
      <c r="E100" s="179">
        <v>18.489999999999998</v>
      </c>
    </row>
    <row r="101" spans="1:5">
      <c r="A101" s="180">
        <v>38131</v>
      </c>
      <c r="B101" s="179">
        <v>18.79</v>
      </c>
      <c r="C101" s="179">
        <v>18.82</v>
      </c>
      <c r="D101" s="179">
        <v>17.96</v>
      </c>
      <c r="E101" s="179">
        <v>18.079999999999998</v>
      </c>
    </row>
    <row r="102" spans="1:5">
      <c r="A102" s="180">
        <v>38132</v>
      </c>
      <c r="B102" s="179">
        <v>18.41</v>
      </c>
      <c r="C102" s="179">
        <v>18.420000000000002</v>
      </c>
      <c r="D102" s="179">
        <v>15.73</v>
      </c>
      <c r="E102" s="179">
        <v>15.96</v>
      </c>
    </row>
    <row r="103" spans="1:5">
      <c r="A103" s="180">
        <v>38133</v>
      </c>
      <c r="B103" s="179">
        <v>16.09</v>
      </c>
      <c r="C103" s="179">
        <v>16.3</v>
      </c>
      <c r="D103" s="179">
        <v>15.78</v>
      </c>
      <c r="E103" s="179">
        <v>15.97</v>
      </c>
    </row>
    <row r="104" spans="1:5">
      <c r="A104" s="180">
        <v>38134</v>
      </c>
      <c r="B104" s="179">
        <v>15.74</v>
      </c>
      <c r="C104" s="179">
        <v>15.86</v>
      </c>
      <c r="D104" s="179">
        <v>15.19</v>
      </c>
      <c r="E104" s="179">
        <v>15.28</v>
      </c>
    </row>
    <row r="105" spans="1:5">
      <c r="A105" s="180">
        <v>38135</v>
      </c>
      <c r="B105" s="179">
        <v>15.44</v>
      </c>
      <c r="C105" s="179">
        <v>15.65</v>
      </c>
      <c r="D105" s="179">
        <v>15.39</v>
      </c>
      <c r="E105" s="179">
        <v>15.5</v>
      </c>
    </row>
    <row r="106" spans="1:5">
      <c r="A106" s="180">
        <v>38139</v>
      </c>
      <c r="B106" s="179">
        <v>16.600000000000001</v>
      </c>
      <c r="C106" s="179">
        <v>16.96</v>
      </c>
      <c r="D106" s="179">
        <v>16.190000000000001</v>
      </c>
      <c r="E106" s="179">
        <v>16.3</v>
      </c>
    </row>
    <row r="107" spans="1:5">
      <c r="A107" s="180">
        <v>38140</v>
      </c>
      <c r="B107" s="179">
        <v>16.05</v>
      </c>
      <c r="C107" s="179">
        <v>16.7</v>
      </c>
      <c r="D107" s="179">
        <v>15.95</v>
      </c>
      <c r="E107" s="179">
        <v>16.079999999999998</v>
      </c>
    </row>
    <row r="108" spans="1:5">
      <c r="A108" s="180">
        <v>38141</v>
      </c>
      <c r="B108" s="179">
        <v>16.43</v>
      </c>
      <c r="C108" s="179">
        <v>17.04</v>
      </c>
      <c r="D108" s="179">
        <v>16.16</v>
      </c>
      <c r="E108" s="179">
        <v>17.03</v>
      </c>
    </row>
    <row r="109" spans="1:5">
      <c r="A109" s="180">
        <v>38142</v>
      </c>
      <c r="B109" s="179">
        <v>16.239999999999998</v>
      </c>
      <c r="C109" s="179">
        <v>16.899999999999999</v>
      </c>
      <c r="D109" s="179">
        <v>15.82</v>
      </c>
      <c r="E109" s="179">
        <v>16.78</v>
      </c>
    </row>
    <row r="110" spans="1:5">
      <c r="A110" s="180">
        <v>38145</v>
      </c>
      <c r="B110" s="179">
        <v>16.600000000000001</v>
      </c>
      <c r="C110" s="179">
        <v>16.7</v>
      </c>
      <c r="D110" s="179">
        <v>15.33</v>
      </c>
      <c r="E110" s="179">
        <v>15.39</v>
      </c>
    </row>
    <row r="111" spans="1:5">
      <c r="A111" s="180">
        <v>38146</v>
      </c>
      <c r="B111" s="179">
        <v>15.79</v>
      </c>
      <c r="C111" s="179">
        <v>15.88</v>
      </c>
      <c r="D111" s="179">
        <v>15</v>
      </c>
      <c r="E111" s="179">
        <v>15.01</v>
      </c>
    </row>
    <row r="112" spans="1:5">
      <c r="A112" s="180">
        <v>38147</v>
      </c>
      <c r="B112" s="179">
        <v>14.56</v>
      </c>
      <c r="C112" s="179">
        <v>15.46</v>
      </c>
      <c r="D112" s="179">
        <v>14.56</v>
      </c>
      <c r="E112" s="179">
        <v>15.39</v>
      </c>
    </row>
    <row r="113" spans="1:5">
      <c r="A113" s="180">
        <v>38148</v>
      </c>
      <c r="B113" s="179">
        <v>15.33</v>
      </c>
      <c r="C113" s="179">
        <v>15.35</v>
      </c>
      <c r="D113" s="179">
        <v>14.92</v>
      </c>
      <c r="E113" s="179">
        <v>15.04</v>
      </c>
    </row>
    <row r="114" spans="1:5">
      <c r="A114" s="180">
        <v>38152</v>
      </c>
      <c r="B114" s="179">
        <v>15.54</v>
      </c>
      <c r="C114" s="179">
        <v>16.36</v>
      </c>
      <c r="D114" s="179">
        <v>15.54</v>
      </c>
      <c r="E114" s="179">
        <v>16.07</v>
      </c>
    </row>
    <row r="115" spans="1:5">
      <c r="A115" s="180">
        <v>38153</v>
      </c>
      <c r="B115" s="179">
        <v>15.34</v>
      </c>
      <c r="C115" s="179">
        <v>15.35</v>
      </c>
      <c r="D115" s="179">
        <v>14.72</v>
      </c>
      <c r="E115" s="179">
        <v>15.05</v>
      </c>
    </row>
    <row r="116" spans="1:5">
      <c r="A116" s="180">
        <v>38154</v>
      </c>
      <c r="B116" s="179">
        <v>14.83</v>
      </c>
      <c r="C116" s="179">
        <v>15.22</v>
      </c>
      <c r="D116" s="179">
        <v>14.48</v>
      </c>
      <c r="E116" s="179">
        <v>14.79</v>
      </c>
    </row>
    <row r="117" spans="1:5">
      <c r="A117" s="180">
        <v>38155</v>
      </c>
      <c r="B117" s="179">
        <v>15.06</v>
      </c>
      <c r="C117" s="179">
        <v>15.58</v>
      </c>
      <c r="D117" s="179">
        <v>15</v>
      </c>
      <c r="E117" s="179">
        <v>15.15</v>
      </c>
    </row>
    <row r="118" spans="1:5">
      <c r="A118" s="180">
        <v>38156</v>
      </c>
      <c r="B118" s="179">
        <v>14.74</v>
      </c>
      <c r="C118" s="179">
        <v>15.25</v>
      </c>
      <c r="D118" s="179">
        <v>14.51</v>
      </c>
      <c r="E118" s="179">
        <v>14.99</v>
      </c>
    </row>
    <row r="119" spans="1:5">
      <c r="A119" s="180">
        <v>38159</v>
      </c>
      <c r="B119" s="179">
        <v>15.61</v>
      </c>
      <c r="C119" s="179">
        <v>15.62</v>
      </c>
      <c r="D119" s="179">
        <v>14.96</v>
      </c>
      <c r="E119" s="179">
        <v>15.26</v>
      </c>
    </row>
    <row r="120" spans="1:5">
      <c r="A120" s="180">
        <v>38160</v>
      </c>
      <c r="B120" s="179">
        <v>15.44</v>
      </c>
      <c r="C120" s="179">
        <v>15.64</v>
      </c>
      <c r="D120" s="179">
        <v>14.31</v>
      </c>
      <c r="E120" s="179">
        <v>14.31</v>
      </c>
    </row>
    <row r="121" spans="1:5">
      <c r="A121" s="180">
        <v>38161</v>
      </c>
      <c r="B121" s="179">
        <v>14.6</v>
      </c>
      <c r="C121" s="179">
        <v>14.82</v>
      </c>
      <c r="D121" s="179">
        <v>13.75</v>
      </c>
      <c r="E121" s="179">
        <v>13.98</v>
      </c>
    </row>
    <row r="122" spans="1:5">
      <c r="A122" s="180">
        <v>38162</v>
      </c>
      <c r="B122" s="179">
        <v>14.39</v>
      </c>
      <c r="C122" s="179">
        <v>14.97</v>
      </c>
      <c r="D122" s="179">
        <v>14.16</v>
      </c>
      <c r="E122" s="179">
        <v>14.81</v>
      </c>
    </row>
    <row r="123" spans="1:5">
      <c r="A123" s="180">
        <v>38163</v>
      </c>
      <c r="B123" s="179">
        <v>14.78</v>
      </c>
      <c r="C123" s="179">
        <v>15.29</v>
      </c>
      <c r="D123" s="179">
        <v>14.47</v>
      </c>
      <c r="E123" s="179">
        <v>15.19</v>
      </c>
    </row>
    <row r="124" spans="1:5">
      <c r="A124" s="180">
        <v>38166</v>
      </c>
      <c r="B124" s="179">
        <v>15.28</v>
      </c>
      <c r="C124" s="179">
        <v>16.13</v>
      </c>
      <c r="D124" s="179">
        <v>15.19</v>
      </c>
      <c r="E124" s="179">
        <v>16.07</v>
      </c>
    </row>
    <row r="125" spans="1:5">
      <c r="A125" s="180">
        <v>38167</v>
      </c>
      <c r="B125" s="179">
        <v>15.22</v>
      </c>
      <c r="C125" s="179">
        <v>16.28</v>
      </c>
      <c r="D125" s="179">
        <v>15.22</v>
      </c>
      <c r="E125" s="179">
        <v>15.47</v>
      </c>
    </row>
    <row r="126" spans="1:5">
      <c r="A126" s="180">
        <v>38168</v>
      </c>
      <c r="B126" s="179">
        <v>15.27</v>
      </c>
      <c r="C126" s="179">
        <v>15.73</v>
      </c>
      <c r="D126" s="179">
        <v>14.25</v>
      </c>
      <c r="E126" s="179">
        <v>14.34</v>
      </c>
    </row>
    <row r="127" spans="1:5">
      <c r="A127" s="180">
        <v>38169</v>
      </c>
      <c r="B127" s="179">
        <v>14.74</v>
      </c>
      <c r="C127" s="179">
        <v>15.57</v>
      </c>
      <c r="D127" s="179">
        <v>14.41</v>
      </c>
      <c r="E127" s="179">
        <v>15.2</v>
      </c>
    </row>
    <row r="128" spans="1:5">
      <c r="A128" s="180">
        <v>38170</v>
      </c>
      <c r="B128" s="179">
        <v>15.23</v>
      </c>
      <c r="C128" s="179">
        <v>15.45</v>
      </c>
      <c r="D128" s="179">
        <v>14.8</v>
      </c>
      <c r="E128" s="179">
        <v>15.08</v>
      </c>
    </row>
    <row r="129" spans="1:5">
      <c r="A129" s="180">
        <v>38174</v>
      </c>
      <c r="B129" s="179">
        <v>16.25</v>
      </c>
      <c r="C129" s="179">
        <v>16.75</v>
      </c>
      <c r="D129" s="179">
        <v>16.13</v>
      </c>
      <c r="E129" s="179">
        <v>16.25</v>
      </c>
    </row>
    <row r="130" spans="1:5">
      <c r="A130" s="180">
        <v>38175</v>
      </c>
      <c r="B130" s="179">
        <v>16.36</v>
      </c>
      <c r="C130" s="179">
        <v>16.47</v>
      </c>
      <c r="D130" s="179">
        <v>15.59</v>
      </c>
      <c r="E130" s="179">
        <v>15.81</v>
      </c>
    </row>
    <row r="131" spans="1:5">
      <c r="A131" s="180">
        <v>38176</v>
      </c>
      <c r="B131" s="179">
        <v>15.86</v>
      </c>
      <c r="C131" s="179">
        <v>16.36</v>
      </c>
      <c r="D131" s="179">
        <v>15.5</v>
      </c>
      <c r="E131" s="179">
        <v>16.2</v>
      </c>
    </row>
    <row r="132" spans="1:5">
      <c r="A132" s="180">
        <v>38177</v>
      </c>
      <c r="B132" s="179">
        <v>16.010000000000002</v>
      </c>
      <c r="C132" s="179">
        <v>16.03</v>
      </c>
      <c r="D132" s="179">
        <v>15.71</v>
      </c>
      <c r="E132" s="179">
        <v>15.78</v>
      </c>
    </row>
    <row r="133" spans="1:5">
      <c r="A133" s="180">
        <v>38180</v>
      </c>
      <c r="B133" s="179">
        <v>15.25</v>
      </c>
      <c r="C133" s="179">
        <v>15.61</v>
      </c>
      <c r="D133" s="179">
        <v>14.61</v>
      </c>
      <c r="E133" s="179">
        <v>14.96</v>
      </c>
    </row>
    <row r="134" spans="1:5">
      <c r="A134" s="180">
        <v>38181</v>
      </c>
      <c r="B134" s="179">
        <v>14.86</v>
      </c>
      <c r="C134" s="179">
        <v>15.08</v>
      </c>
      <c r="D134" s="179">
        <v>14.28</v>
      </c>
      <c r="E134" s="179">
        <v>14.46</v>
      </c>
    </row>
    <row r="135" spans="1:5">
      <c r="A135" s="180">
        <v>38182</v>
      </c>
      <c r="B135" s="179">
        <v>14.9</v>
      </c>
      <c r="C135" s="179">
        <v>16.59</v>
      </c>
      <c r="D135" s="179">
        <v>13.34</v>
      </c>
      <c r="E135" s="179">
        <v>13.76</v>
      </c>
    </row>
    <row r="136" spans="1:5">
      <c r="A136" s="180">
        <v>38183</v>
      </c>
      <c r="B136" s="179">
        <v>13.94</v>
      </c>
      <c r="C136" s="179">
        <v>14.73</v>
      </c>
      <c r="D136" s="179">
        <v>13.6</v>
      </c>
      <c r="E136" s="179">
        <v>14.71</v>
      </c>
    </row>
    <row r="137" spans="1:5">
      <c r="A137" s="180">
        <v>38184</v>
      </c>
      <c r="B137" s="179">
        <v>14.27</v>
      </c>
      <c r="C137" s="179">
        <v>14.58</v>
      </c>
      <c r="D137" s="179">
        <v>13.95</v>
      </c>
      <c r="E137" s="179">
        <v>14.34</v>
      </c>
    </row>
    <row r="138" spans="1:5">
      <c r="A138" s="180">
        <v>38187</v>
      </c>
      <c r="B138" s="179">
        <v>15.17</v>
      </c>
      <c r="C138" s="179">
        <v>15.83</v>
      </c>
      <c r="D138" s="179">
        <v>14.86</v>
      </c>
      <c r="E138" s="179">
        <v>15.17</v>
      </c>
    </row>
    <row r="139" spans="1:5">
      <c r="A139" s="180">
        <v>38188</v>
      </c>
      <c r="B139" s="179">
        <v>15.53</v>
      </c>
      <c r="C139" s="179">
        <v>15.57</v>
      </c>
      <c r="D139" s="179">
        <v>13.98</v>
      </c>
      <c r="E139" s="179">
        <v>14.17</v>
      </c>
    </row>
    <row r="140" spans="1:5">
      <c r="A140" s="180">
        <v>38189</v>
      </c>
      <c r="B140" s="179">
        <v>14</v>
      </c>
      <c r="C140" s="179">
        <v>16.46</v>
      </c>
      <c r="D140" s="179">
        <v>13.91</v>
      </c>
      <c r="E140" s="179">
        <v>16.41</v>
      </c>
    </row>
    <row r="141" spans="1:5">
      <c r="A141" s="180">
        <v>38190</v>
      </c>
      <c r="B141" s="179">
        <v>16.649999999999999</v>
      </c>
      <c r="C141" s="179">
        <v>17.100000000000001</v>
      </c>
      <c r="D141" s="179">
        <v>15.29</v>
      </c>
      <c r="E141" s="179">
        <v>15.75</v>
      </c>
    </row>
    <row r="142" spans="1:5">
      <c r="A142" s="180">
        <v>38191</v>
      </c>
      <c r="B142" s="179">
        <v>15.82</v>
      </c>
      <c r="C142" s="179">
        <v>16.940000000000001</v>
      </c>
      <c r="D142" s="179">
        <v>15.82</v>
      </c>
      <c r="E142" s="179">
        <v>16.5</v>
      </c>
    </row>
    <row r="143" spans="1:5">
      <c r="A143" s="180">
        <v>38194</v>
      </c>
      <c r="B143" s="179">
        <v>17.22</v>
      </c>
      <c r="C143" s="179">
        <v>17.93</v>
      </c>
      <c r="D143" s="179">
        <v>16.98</v>
      </c>
      <c r="E143" s="179">
        <v>17.3</v>
      </c>
    </row>
    <row r="144" spans="1:5">
      <c r="A144" s="180">
        <v>38195</v>
      </c>
      <c r="B144" s="179">
        <v>17.239999999999998</v>
      </c>
      <c r="C144" s="179">
        <v>17.34</v>
      </c>
      <c r="D144" s="179">
        <v>16.3</v>
      </c>
      <c r="E144" s="179">
        <v>16.55</v>
      </c>
    </row>
    <row r="145" spans="1:5">
      <c r="A145" s="180">
        <v>38196</v>
      </c>
      <c r="B145" s="179">
        <v>16.77</v>
      </c>
      <c r="C145" s="179">
        <v>17.41</v>
      </c>
      <c r="D145" s="179">
        <v>15.94</v>
      </c>
      <c r="E145" s="179">
        <v>16.149999999999999</v>
      </c>
    </row>
    <row r="146" spans="1:5">
      <c r="A146" s="180">
        <v>38197</v>
      </c>
      <c r="B146" s="179">
        <v>16</v>
      </c>
      <c r="C146" s="179">
        <v>16.12</v>
      </c>
      <c r="D146" s="179">
        <v>15.42</v>
      </c>
      <c r="E146" s="179">
        <v>15.68</v>
      </c>
    </row>
    <row r="147" spans="1:5">
      <c r="A147" s="180">
        <v>38198</v>
      </c>
      <c r="B147" s="179">
        <v>15.85</v>
      </c>
      <c r="C147" s="179">
        <v>15.89</v>
      </c>
      <c r="D147" s="179">
        <v>15.27</v>
      </c>
      <c r="E147" s="179">
        <v>15.32</v>
      </c>
    </row>
    <row r="148" spans="1:5">
      <c r="A148" s="180">
        <v>38201</v>
      </c>
      <c r="B148" s="179">
        <v>16.420000000000002</v>
      </c>
      <c r="C148" s="179">
        <v>16.579999999999998</v>
      </c>
      <c r="D148" s="179">
        <v>15.22</v>
      </c>
      <c r="E148" s="179">
        <v>15.37</v>
      </c>
    </row>
    <row r="149" spans="1:5">
      <c r="A149" s="180">
        <v>38202</v>
      </c>
      <c r="B149" s="179">
        <v>15.56</v>
      </c>
      <c r="C149" s="179">
        <v>16.05</v>
      </c>
      <c r="D149" s="179">
        <v>15.28</v>
      </c>
      <c r="E149" s="179">
        <v>16.03</v>
      </c>
    </row>
    <row r="150" spans="1:5">
      <c r="A150" s="180">
        <v>38203</v>
      </c>
      <c r="B150" s="179">
        <v>16.329999999999998</v>
      </c>
      <c r="C150" s="179">
        <v>16.649999999999999</v>
      </c>
      <c r="D150" s="179">
        <v>15.82</v>
      </c>
      <c r="E150" s="179">
        <v>16.21</v>
      </c>
    </row>
    <row r="151" spans="1:5">
      <c r="A151" s="180">
        <v>38204</v>
      </c>
      <c r="B151" s="179">
        <v>16.190000000000001</v>
      </c>
      <c r="C151" s="179">
        <v>18.41</v>
      </c>
      <c r="D151" s="179">
        <v>16.170000000000002</v>
      </c>
      <c r="E151" s="179">
        <v>18.32</v>
      </c>
    </row>
    <row r="152" spans="1:5">
      <c r="A152" s="180">
        <v>38205</v>
      </c>
      <c r="B152" s="179">
        <v>18.21</v>
      </c>
      <c r="C152" s="179">
        <v>19.68</v>
      </c>
      <c r="D152" s="179">
        <v>18.18</v>
      </c>
      <c r="E152" s="179">
        <v>19.34</v>
      </c>
    </row>
    <row r="153" spans="1:5">
      <c r="A153" s="180">
        <v>38208</v>
      </c>
      <c r="B153" s="179">
        <v>19.97</v>
      </c>
      <c r="C153" s="179">
        <v>19.97</v>
      </c>
      <c r="D153" s="179">
        <v>18.63</v>
      </c>
      <c r="E153" s="179">
        <v>18.89</v>
      </c>
    </row>
    <row r="154" spans="1:5">
      <c r="A154" s="180">
        <v>38209</v>
      </c>
      <c r="B154" s="179">
        <v>18.8</v>
      </c>
      <c r="C154" s="179">
        <v>18.86</v>
      </c>
      <c r="D154" s="179">
        <v>17.25</v>
      </c>
      <c r="E154" s="179">
        <v>17.47</v>
      </c>
    </row>
    <row r="155" spans="1:5">
      <c r="A155" s="180">
        <v>38210</v>
      </c>
      <c r="B155" s="179">
        <v>18.149999999999999</v>
      </c>
      <c r="C155" s="179">
        <v>18.489999999999998</v>
      </c>
      <c r="D155" s="179">
        <v>17.84</v>
      </c>
      <c r="E155" s="179">
        <v>18.04</v>
      </c>
    </row>
    <row r="156" spans="1:5">
      <c r="A156" s="180">
        <v>38211</v>
      </c>
      <c r="B156" s="179">
        <v>18.61</v>
      </c>
      <c r="C156" s="179">
        <v>19.3</v>
      </c>
      <c r="D156" s="179">
        <v>18.36</v>
      </c>
      <c r="E156" s="179">
        <v>19.079999999999998</v>
      </c>
    </row>
    <row r="157" spans="1:5">
      <c r="A157" s="180">
        <v>38212</v>
      </c>
      <c r="B157" s="179">
        <v>18.91</v>
      </c>
      <c r="C157" s="179">
        <v>19.25</v>
      </c>
      <c r="D157" s="179">
        <v>17.97</v>
      </c>
      <c r="E157" s="179">
        <v>17.98</v>
      </c>
    </row>
    <row r="158" spans="1:5">
      <c r="A158" s="180">
        <v>38215</v>
      </c>
      <c r="B158" s="179">
        <v>19.28</v>
      </c>
      <c r="C158" s="179">
        <v>19.28</v>
      </c>
      <c r="D158" s="179">
        <v>17.420000000000002</v>
      </c>
      <c r="E158" s="179">
        <v>17.57</v>
      </c>
    </row>
    <row r="159" spans="1:5">
      <c r="A159" s="180">
        <v>38216</v>
      </c>
      <c r="B159" s="179">
        <v>16.579999999999998</v>
      </c>
      <c r="C159" s="179">
        <v>17.28</v>
      </c>
      <c r="D159" s="179">
        <v>16.16</v>
      </c>
      <c r="E159" s="179">
        <v>17.02</v>
      </c>
    </row>
    <row r="160" spans="1:5">
      <c r="A160" s="180">
        <v>38217</v>
      </c>
      <c r="B160" s="179">
        <v>17.55</v>
      </c>
      <c r="C160" s="179">
        <v>17.55</v>
      </c>
      <c r="D160" s="179">
        <v>16.13</v>
      </c>
      <c r="E160" s="179">
        <v>16.23</v>
      </c>
    </row>
    <row r="161" spans="1:5">
      <c r="A161" s="180">
        <v>38218</v>
      </c>
      <c r="B161" s="179">
        <v>16.54</v>
      </c>
      <c r="C161" s="179">
        <v>17.55</v>
      </c>
      <c r="D161" s="179">
        <v>16.309999999999999</v>
      </c>
      <c r="E161" s="179">
        <v>16.96</v>
      </c>
    </row>
    <row r="162" spans="1:5">
      <c r="A162" s="180">
        <v>38219</v>
      </c>
      <c r="B162" s="179">
        <v>16.989999999999998</v>
      </c>
      <c r="C162" s="179">
        <v>17.04</v>
      </c>
      <c r="D162" s="179">
        <v>15.78</v>
      </c>
      <c r="E162" s="179">
        <v>16</v>
      </c>
    </row>
    <row r="163" spans="1:5">
      <c r="A163" s="180">
        <v>38222</v>
      </c>
      <c r="B163" s="179">
        <v>16.68</v>
      </c>
      <c r="C163" s="179">
        <v>16.71</v>
      </c>
      <c r="D163" s="179">
        <v>15.79</v>
      </c>
      <c r="E163" s="179">
        <v>15.88</v>
      </c>
    </row>
    <row r="164" spans="1:5">
      <c r="A164" s="180">
        <v>38223</v>
      </c>
      <c r="B164" s="179">
        <v>15.63</v>
      </c>
      <c r="C164" s="179">
        <v>15.81</v>
      </c>
      <c r="D164" s="179">
        <v>15.33</v>
      </c>
      <c r="E164" s="179">
        <v>15.33</v>
      </c>
    </row>
    <row r="165" spans="1:5">
      <c r="A165" s="180">
        <v>38224</v>
      </c>
      <c r="B165" s="179">
        <v>15.4</v>
      </c>
      <c r="C165" s="179">
        <v>15.76</v>
      </c>
      <c r="D165" s="179">
        <v>14.81</v>
      </c>
      <c r="E165" s="179">
        <v>14.98</v>
      </c>
    </row>
    <row r="166" spans="1:5">
      <c r="A166" s="180">
        <v>38225</v>
      </c>
      <c r="B166" s="179">
        <v>15.22</v>
      </c>
      <c r="C166" s="179">
        <v>15.22</v>
      </c>
      <c r="D166" s="179">
        <v>14.76</v>
      </c>
      <c r="E166" s="179">
        <v>14.91</v>
      </c>
    </row>
    <row r="167" spans="1:5">
      <c r="A167" s="180">
        <v>38226</v>
      </c>
      <c r="B167" s="179">
        <v>14.91</v>
      </c>
      <c r="C167" s="179">
        <v>15.02</v>
      </c>
      <c r="D167" s="179">
        <v>14.67</v>
      </c>
      <c r="E167" s="179">
        <v>14.71</v>
      </c>
    </row>
    <row r="168" spans="1:5">
      <c r="A168" s="180">
        <v>38229</v>
      </c>
      <c r="B168" s="179">
        <v>15.35</v>
      </c>
      <c r="C168" s="179">
        <v>15.58</v>
      </c>
      <c r="D168" s="179">
        <v>15.3</v>
      </c>
      <c r="E168" s="179">
        <v>15.44</v>
      </c>
    </row>
    <row r="169" spans="1:5">
      <c r="A169" s="180">
        <v>38230</v>
      </c>
      <c r="B169" s="179">
        <v>15.64</v>
      </c>
      <c r="C169" s="179">
        <v>15.85</v>
      </c>
      <c r="D169" s="179">
        <v>15.28</v>
      </c>
      <c r="E169" s="179">
        <v>15.29</v>
      </c>
    </row>
    <row r="170" spans="1:5">
      <c r="A170" s="180">
        <v>38231</v>
      </c>
      <c r="B170" s="179">
        <v>15.39</v>
      </c>
      <c r="C170" s="179">
        <v>15.39</v>
      </c>
      <c r="D170" s="179">
        <v>14.72</v>
      </c>
      <c r="E170" s="179">
        <v>14.91</v>
      </c>
    </row>
    <row r="171" spans="1:5">
      <c r="A171" s="180">
        <v>38232</v>
      </c>
      <c r="B171" s="179">
        <v>14.97</v>
      </c>
      <c r="C171" s="179">
        <v>15.05</v>
      </c>
      <c r="D171" s="179">
        <v>14.18</v>
      </c>
      <c r="E171" s="179">
        <v>14.28</v>
      </c>
    </row>
    <row r="172" spans="1:5">
      <c r="A172" s="180">
        <v>38233</v>
      </c>
      <c r="B172" s="179">
        <v>14.36</v>
      </c>
      <c r="C172" s="179">
        <v>14.38</v>
      </c>
      <c r="D172" s="179">
        <v>13.79</v>
      </c>
      <c r="E172" s="179">
        <v>13.91</v>
      </c>
    </row>
    <row r="173" spans="1:5">
      <c r="A173" s="180">
        <v>38237</v>
      </c>
      <c r="B173" s="179">
        <v>14.52</v>
      </c>
      <c r="C173" s="179">
        <v>14.64</v>
      </c>
      <c r="D173" s="179">
        <v>14.03</v>
      </c>
      <c r="E173" s="179">
        <v>14.07</v>
      </c>
    </row>
    <row r="174" spans="1:5">
      <c r="A174" s="180">
        <v>38238</v>
      </c>
      <c r="B174" s="179">
        <v>14.16</v>
      </c>
      <c r="C174" s="179">
        <v>14.31</v>
      </c>
      <c r="D174" s="179">
        <v>13.88</v>
      </c>
      <c r="E174" s="179">
        <v>14.06</v>
      </c>
    </row>
    <row r="175" spans="1:5">
      <c r="A175" s="180">
        <v>38239</v>
      </c>
      <c r="B175" s="179">
        <v>14.12</v>
      </c>
      <c r="C175" s="179">
        <v>14.41</v>
      </c>
      <c r="D175" s="179">
        <v>13.7</v>
      </c>
      <c r="E175" s="179">
        <v>14.01</v>
      </c>
    </row>
    <row r="176" spans="1:5">
      <c r="A176" s="180">
        <v>38240</v>
      </c>
      <c r="B176" s="179">
        <v>13.9</v>
      </c>
      <c r="C176" s="179">
        <v>14.23</v>
      </c>
      <c r="D176" s="179">
        <v>13.69</v>
      </c>
      <c r="E176" s="179">
        <v>13.76</v>
      </c>
    </row>
    <row r="177" spans="1:5">
      <c r="A177" s="180">
        <v>38243</v>
      </c>
      <c r="B177" s="179">
        <v>13.64</v>
      </c>
      <c r="C177" s="179">
        <v>13.78</v>
      </c>
      <c r="D177" s="179">
        <v>13.16</v>
      </c>
      <c r="E177" s="179">
        <v>13.17</v>
      </c>
    </row>
    <row r="178" spans="1:5">
      <c r="A178" s="180">
        <v>38244</v>
      </c>
      <c r="B178" s="179">
        <v>13.5</v>
      </c>
      <c r="C178" s="179">
        <v>13.89</v>
      </c>
      <c r="D178" s="179">
        <v>13.5</v>
      </c>
      <c r="E178" s="179">
        <v>13.56</v>
      </c>
    </row>
    <row r="179" spans="1:5">
      <c r="A179" s="180">
        <v>38245</v>
      </c>
      <c r="B179" s="179">
        <v>13.88</v>
      </c>
      <c r="C179" s="179">
        <v>14.67</v>
      </c>
      <c r="D179" s="179">
        <v>13.68</v>
      </c>
      <c r="E179" s="179">
        <v>14.64</v>
      </c>
    </row>
    <row r="180" spans="1:5">
      <c r="A180" s="180">
        <v>38246</v>
      </c>
      <c r="B180" s="179">
        <v>14.29</v>
      </c>
      <c r="C180" s="179">
        <v>14.66</v>
      </c>
      <c r="D180" s="179">
        <v>14.27</v>
      </c>
      <c r="E180" s="179">
        <v>14.39</v>
      </c>
    </row>
    <row r="181" spans="1:5">
      <c r="A181" s="180">
        <v>38247</v>
      </c>
      <c r="B181" s="179">
        <v>14.11</v>
      </c>
      <c r="C181" s="179">
        <v>14.43</v>
      </c>
      <c r="D181" s="179">
        <v>13.93</v>
      </c>
      <c r="E181" s="179">
        <v>14.03</v>
      </c>
    </row>
    <row r="182" spans="1:5">
      <c r="A182" s="180">
        <v>38250</v>
      </c>
      <c r="B182" s="179">
        <v>13.98</v>
      </c>
      <c r="C182" s="179">
        <v>15.29</v>
      </c>
      <c r="D182" s="179">
        <v>13.98</v>
      </c>
      <c r="E182" s="179">
        <v>14.43</v>
      </c>
    </row>
    <row r="183" spans="1:5">
      <c r="A183" s="180">
        <v>38251</v>
      </c>
      <c r="B183" s="179">
        <v>15.98</v>
      </c>
      <c r="C183" s="179">
        <v>15.98</v>
      </c>
      <c r="D183" s="179">
        <v>13.38</v>
      </c>
      <c r="E183" s="179">
        <v>13.66</v>
      </c>
    </row>
    <row r="184" spans="1:5">
      <c r="A184" s="180">
        <v>38252</v>
      </c>
      <c r="B184" s="179">
        <v>15.28</v>
      </c>
      <c r="C184" s="179">
        <v>15.3</v>
      </c>
      <c r="D184" s="179">
        <v>13.95</v>
      </c>
      <c r="E184" s="179">
        <v>14.74</v>
      </c>
    </row>
    <row r="185" spans="1:5">
      <c r="A185" s="180">
        <v>38253</v>
      </c>
      <c r="B185" s="179">
        <v>14.85</v>
      </c>
      <c r="C185" s="179">
        <v>15.08</v>
      </c>
      <c r="D185" s="179">
        <v>14.61</v>
      </c>
      <c r="E185" s="179">
        <v>14.8</v>
      </c>
    </row>
    <row r="186" spans="1:5">
      <c r="A186" s="180">
        <v>38254</v>
      </c>
      <c r="B186" s="179">
        <v>14.93</v>
      </c>
      <c r="C186" s="179">
        <v>14.94</v>
      </c>
      <c r="D186" s="179">
        <v>14.08</v>
      </c>
      <c r="E186" s="179">
        <v>14.28</v>
      </c>
    </row>
    <row r="187" spans="1:5">
      <c r="A187" s="180">
        <v>38257</v>
      </c>
      <c r="B187" s="179">
        <v>14.86</v>
      </c>
      <c r="C187" s="179">
        <v>15.09</v>
      </c>
      <c r="D187" s="179">
        <v>14.55</v>
      </c>
      <c r="E187" s="179">
        <v>14.62</v>
      </c>
    </row>
    <row r="188" spans="1:5">
      <c r="A188" s="180">
        <v>38258</v>
      </c>
      <c r="B188" s="179">
        <v>14.73</v>
      </c>
      <c r="C188" s="179">
        <v>14.84</v>
      </c>
      <c r="D188" s="179">
        <v>13.69</v>
      </c>
      <c r="E188" s="179">
        <v>13.83</v>
      </c>
    </row>
    <row r="189" spans="1:5">
      <c r="A189" s="180">
        <v>38259</v>
      </c>
      <c r="B189" s="179">
        <v>14.09</v>
      </c>
      <c r="C189" s="179">
        <v>14.14</v>
      </c>
      <c r="D189" s="179">
        <v>13.2</v>
      </c>
      <c r="E189" s="179">
        <v>13.21</v>
      </c>
    </row>
    <row r="190" spans="1:5">
      <c r="A190" s="180">
        <v>38260</v>
      </c>
      <c r="B190" s="179">
        <v>13.49</v>
      </c>
      <c r="C190" s="179">
        <v>13.67</v>
      </c>
      <c r="D190" s="179">
        <v>13.2</v>
      </c>
      <c r="E190" s="179">
        <v>13.34</v>
      </c>
    </row>
    <row r="191" spans="1:5">
      <c r="A191" s="180">
        <v>38261</v>
      </c>
      <c r="B191" s="179">
        <v>13.11</v>
      </c>
      <c r="C191" s="179">
        <v>13.11</v>
      </c>
      <c r="D191" s="179">
        <v>12.6</v>
      </c>
      <c r="E191" s="179">
        <v>12.75</v>
      </c>
    </row>
    <row r="192" spans="1:5">
      <c r="A192" s="180">
        <v>38264</v>
      </c>
      <c r="B192" s="179">
        <v>13.05</v>
      </c>
      <c r="C192" s="179">
        <v>13.45</v>
      </c>
      <c r="D192" s="179">
        <v>12.99</v>
      </c>
      <c r="E192" s="179">
        <v>13.41</v>
      </c>
    </row>
    <row r="193" spans="1:5">
      <c r="A193" s="180">
        <v>38265</v>
      </c>
      <c r="B193" s="179">
        <v>13.51</v>
      </c>
      <c r="C193" s="179">
        <v>14.19</v>
      </c>
      <c r="D193" s="179">
        <v>13.51</v>
      </c>
      <c r="E193" s="179">
        <v>13.95</v>
      </c>
    </row>
    <row r="194" spans="1:5">
      <c r="A194" s="180">
        <v>38266</v>
      </c>
      <c r="B194" s="179">
        <v>14.01</v>
      </c>
      <c r="C194" s="179">
        <v>14.1</v>
      </c>
      <c r="D194" s="179">
        <v>13.24</v>
      </c>
      <c r="E194" s="179">
        <v>13.28</v>
      </c>
    </row>
    <row r="195" spans="1:5">
      <c r="A195" s="180">
        <v>38267</v>
      </c>
      <c r="B195" s="179">
        <v>13.33</v>
      </c>
      <c r="C195" s="179">
        <v>14.66</v>
      </c>
      <c r="D195" s="179">
        <v>13.32</v>
      </c>
      <c r="E195" s="179">
        <v>14.5</v>
      </c>
    </row>
    <row r="196" spans="1:5">
      <c r="A196" s="180">
        <v>38268</v>
      </c>
      <c r="B196" s="179">
        <v>14.7</v>
      </c>
      <c r="C196" s="179">
        <v>15.52</v>
      </c>
      <c r="D196" s="179">
        <v>13.78</v>
      </c>
      <c r="E196" s="179">
        <v>15.05</v>
      </c>
    </row>
    <row r="197" spans="1:5">
      <c r="A197" s="180">
        <v>38271</v>
      </c>
      <c r="B197" s="179">
        <v>14.69</v>
      </c>
      <c r="C197" s="179">
        <v>15.27</v>
      </c>
      <c r="D197" s="179">
        <v>14.28</v>
      </c>
      <c r="E197" s="179">
        <v>14.71</v>
      </c>
    </row>
    <row r="198" spans="1:5">
      <c r="A198" s="180">
        <v>38272</v>
      </c>
      <c r="B198" s="179">
        <v>15.21</v>
      </c>
      <c r="C198" s="179">
        <v>15.69</v>
      </c>
      <c r="D198" s="179">
        <v>14.91</v>
      </c>
      <c r="E198" s="179">
        <v>15.05</v>
      </c>
    </row>
    <row r="199" spans="1:5">
      <c r="A199" s="180">
        <v>38273</v>
      </c>
      <c r="B199" s="179">
        <v>13.92</v>
      </c>
      <c r="C199" s="179">
        <v>15.63</v>
      </c>
      <c r="D199" s="179">
        <v>13.92</v>
      </c>
      <c r="E199" s="179">
        <v>15.42</v>
      </c>
    </row>
    <row r="200" spans="1:5">
      <c r="A200" s="180">
        <v>38274</v>
      </c>
      <c r="B200" s="179">
        <v>15.22</v>
      </c>
      <c r="C200" s="179">
        <v>16.559999999999999</v>
      </c>
      <c r="D200" s="179">
        <v>15.22</v>
      </c>
      <c r="E200" s="179">
        <v>16.43</v>
      </c>
    </row>
    <row r="201" spans="1:5">
      <c r="A201" s="180">
        <v>38275</v>
      </c>
      <c r="B201" s="179">
        <v>16.28</v>
      </c>
      <c r="C201" s="179">
        <v>16.489999999999998</v>
      </c>
      <c r="D201" s="179">
        <v>14.72</v>
      </c>
      <c r="E201" s="179">
        <v>15.04</v>
      </c>
    </row>
    <row r="202" spans="1:5">
      <c r="A202" s="180">
        <v>38278</v>
      </c>
      <c r="B202" s="179">
        <v>16.16</v>
      </c>
      <c r="C202" s="179">
        <v>16.16</v>
      </c>
      <c r="D202" s="179">
        <v>14.64</v>
      </c>
      <c r="E202" s="179">
        <v>14.71</v>
      </c>
    </row>
    <row r="203" spans="1:5">
      <c r="A203" s="180">
        <v>38279</v>
      </c>
      <c r="B203" s="179">
        <v>16.32</v>
      </c>
      <c r="C203" s="179">
        <v>16.32</v>
      </c>
      <c r="D203" s="179">
        <v>14.32</v>
      </c>
      <c r="E203" s="179">
        <v>15.13</v>
      </c>
    </row>
    <row r="204" spans="1:5">
      <c r="A204" s="180">
        <v>38280</v>
      </c>
      <c r="B204" s="179">
        <v>15.46</v>
      </c>
      <c r="C204" s="179">
        <v>15.53</v>
      </c>
      <c r="D204" s="179">
        <v>14.8</v>
      </c>
      <c r="E204" s="179">
        <v>14.85</v>
      </c>
    </row>
    <row r="205" spans="1:5">
      <c r="A205" s="180">
        <v>38281</v>
      </c>
      <c r="B205" s="179">
        <v>14.98</v>
      </c>
      <c r="C205" s="179">
        <v>15.19</v>
      </c>
      <c r="D205" s="179">
        <v>14.28</v>
      </c>
      <c r="E205" s="179">
        <v>14.54</v>
      </c>
    </row>
    <row r="206" spans="1:5">
      <c r="A206" s="180">
        <v>38282</v>
      </c>
      <c r="B206" s="179">
        <v>14.59</v>
      </c>
      <c r="C206" s="179">
        <v>15.41</v>
      </c>
      <c r="D206" s="179">
        <v>14.31</v>
      </c>
      <c r="E206" s="179">
        <v>15.28</v>
      </c>
    </row>
    <row r="207" spans="1:5">
      <c r="A207" s="180">
        <v>38285</v>
      </c>
      <c r="B207" s="179">
        <v>16.07</v>
      </c>
      <c r="C207" s="179">
        <v>16.71</v>
      </c>
      <c r="D207" s="179">
        <v>16.02</v>
      </c>
      <c r="E207" s="179">
        <v>16.579999999999998</v>
      </c>
    </row>
    <row r="208" spans="1:5">
      <c r="A208" s="180">
        <v>38286</v>
      </c>
      <c r="B208" s="179">
        <v>16.72</v>
      </c>
      <c r="C208" s="179">
        <v>16.87</v>
      </c>
      <c r="D208" s="179">
        <v>15.97</v>
      </c>
      <c r="E208" s="179">
        <v>16.39</v>
      </c>
    </row>
    <row r="209" spans="1:5">
      <c r="A209" s="180">
        <v>38287</v>
      </c>
      <c r="B209" s="179">
        <v>16.48</v>
      </c>
      <c r="C209" s="179">
        <v>16.53</v>
      </c>
      <c r="D209" s="179">
        <v>15.66</v>
      </c>
      <c r="E209" s="179">
        <v>15.72</v>
      </c>
    </row>
    <row r="210" spans="1:5">
      <c r="A210" s="180">
        <v>38288</v>
      </c>
      <c r="B210" s="179">
        <v>16.02</v>
      </c>
      <c r="C210" s="179">
        <v>16.05</v>
      </c>
      <c r="D210" s="179">
        <v>15.36</v>
      </c>
      <c r="E210" s="179">
        <v>15.39</v>
      </c>
    </row>
    <row r="211" spans="1:5">
      <c r="A211" s="180">
        <v>38289</v>
      </c>
      <c r="B211" s="179">
        <v>15.83</v>
      </c>
      <c r="C211" s="179">
        <v>16.29</v>
      </c>
      <c r="D211" s="179">
        <v>14.96</v>
      </c>
      <c r="E211" s="179">
        <v>16.27</v>
      </c>
    </row>
    <row r="212" spans="1:5">
      <c r="A212" s="180">
        <v>38292</v>
      </c>
      <c r="B212" s="179">
        <v>16.43</v>
      </c>
      <c r="C212" s="179">
        <v>16.760000000000002</v>
      </c>
      <c r="D212" s="179">
        <v>16.18</v>
      </c>
      <c r="E212" s="179">
        <v>16.27</v>
      </c>
    </row>
    <row r="213" spans="1:5">
      <c r="A213" s="180">
        <v>38293</v>
      </c>
      <c r="B213" s="179">
        <v>15.99</v>
      </c>
      <c r="C213" s="179">
        <v>16.32</v>
      </c>
      <c r="D213" s="179">
        <v>15.21</v>
      </c>
      <c r="E213" s="179">
        <v>16.18</v>
      </c>
    </row>
    <row r="214" spans="1:5">
      <c r="A214" s="180">
        <v>38294</v>
      </c>
      <c r="B214" s="179">
        <v>15.05</v>
      </c>
      <c r="C214" s="179">
        <v>15.18</v>
      </c>
      <c r="D214" s="179">
        <v>13.79</v>
      </c>
      <c r="E214" s="179">
        <v>14.04</v>
      </c>
    </row>
    <row r="215" spans="1:5">
      <c r="A215" s="180">
        <v>38295</v>
      </c>
      <c r="B215" s="179">
        <v>13.83</v>
      </c>
      <c r="C215" s="179">
        <v>14.02</v>
      </c>
      <c r="D215" s="179">
        <v>12.95</v>
      </c>
      <c r="E215" s="179">
        <v>13.97</v>
      </c>
    </row>
    <row r="216" spans="1:5">
      <c r="A216" s="180">
        <v>38296</v>
      </c>
      <c r="B216" s="179">
        <v>13.67</v>
      </c>
      <c r="C216" s="179">
        <v>14.1</v>
      </c>
      <c r="D216" s="179">
        <v>13.23</v>
      </c>
      <c r="E216" s="179">
        <v>13.84</v>
      </c>
    </row>
    <row r="217" spans="1:5">
      <c r="A217" s="180">
        <v>38299</v>
      </c>
      <c r="B217" s="179">
        <v>14.11</v>
      </c>
      <c r="C217" s="179">
        <v>14.48</v>
      </c>
      <c r="D217" s="179">
        <v>13.68</v>
      </c>
      <c r="E217" s="179">
        <v>13.8</v>
      </c>
    </row>
    <row r="218" spans="1:5">
      <c r="A218" s="180">
        <v>38300</v>
      </c>
      <c r="B218" s="179">
        <v>12.89</v>
      </c>
      <c r="C218" s="179">
        <v>13.96</v>
      </c>
      <c r="D218" s="179">
        <v>12.89</v>
      </c>
      <c r="E218" s="179">
        <v>13.61</v>
      </c>
    </row>
    <row r="219" spans="1:5">
      <c r="A219" s="180">
        <v>38301</v>
      </c>
      <c r="B219" s="179">
        <v>13.16</v>
      </c>
      <c r="C219" s="179">
        <v>13.51</v>
      </c>
      <c r="D219" s="179">
        <v>12.79</v>
      </c>
      <c r="E219" s="179">
        <v>13.08</v>
      </c>
    </row>
    <row r="220" spans="1:5">
      <c r="A220" s="180">
        <v>38302</v>
      </c>
      <c r="B220" s="179">
        <v>13.11</v>
      </c>
      <c r="C220" s="179">
        <v>13.12</v>
      </c>
      <c r="D220" s="179">
        <v>12.64</v>
      </c>
      <c r="E220" s="179">
        <v>13.04</v>
      </c>
    </row>
    <row r="221" spans="1:5">
      <c r="A221" s="180">
        <v>38303</v>
      </c>
      <c r="B221" s="179">
        <v>13.24</v>
      </c>
      <c r="C221" s="179">
        <v>13.48</v>
      </c>
      <c r="D221" s="179">
        <v>13.04</v>
      </c>
      <c r="E221" s="179">
        <v>13.33</v>
      </c>
    </row>
    <row r="222" spans="1:5">
      <c r="A222" s="180">
        <v>38306</v>
      </c>
      <c r="B222" s="179">
        <v>14.05</v>
      </c>
      <c r="C222" s="179">
        <v>14.06</v>
      </c>
      <c r="D222" s="179">
        <v>13.25</v>
      </c>
      <c r="E222" s="179">
        <v>13.38</v>
      </c>
    </row>
    <row r="223" spans="1:5">
      <c r="A223" s="180">
        <v>38307</v>
      </c>
      <c r="B223" s="179">
        <v>13.41</v>
      </c>
      <c r="C223" s="179">
        <v>13.67</v>
      </c>
      <c r="D223" s="179">
        <v>13.2</v>
      </c>
      <c r="E223" s="179">
        <v>13.21</v>
      </c>
    </row>
    <row r="224" spans="1:5">
      <c r="A224" s="180">
        <v>38308</v>
      </c>
      <c r="B224" s="179">
        <v>13.2</v>
      </c>
      <c r="C224" s="179">
        <v>13.39</v>
      </c>
      <c r="D224" s="179">
        <v>12.77</v>
      </c>
      <c r="E224" s="179">
        <v>13.21</v>
      </c>
    </row>
    <row r="225" spans="1:5">
      <c r="A225" s="180">
        <v>38309</v>
      </c>
      <c r="B225" s="179">
        <v>13.22</v>
      </c>
      <c r="C225" s="179">
        <v>13.29</v>
      </c>
      <c r="D225" s="179">
        <v>12.96</v>
      </c>
      <c r="E225" s="179">
        <v>12.98</v>
      </c>
    </row>
    <row r="226" spans="1:5">
      <c r="A226" s="180">
        <v>38310</v>
      </c>
      <c r="B226" s="179">
        <v>12.79</v>
      </c>
      <c r="C226" s="179">
        <v>13.83</v>
      </c>
      <c r="D226" s="179">
        <v>12.77</v>
      </c>
      <c r="E226" s="179">
        <v>13.5</v>
      </c>
    </row>
    <row r="227" spans="1:5">
      <c r="A227" s="180">
        <v>38313</v>
      </c>
      <c r="B227" s="179">
        <v>13.71</v>
      </c>
      <c r="C227" s="179">
        <v>13.71</v>
      </c>
      <c r="D227" s="179">
        <v>12.94</v>
      </c>
      <c r="E227" s="179">
        <v>12.97</v>
      </c>
    </row>
    <row r="228" spans="1:5">
      <c r="A228" s="180">
        <v>38314</v>
      </c>
      <c r="B228" s="179">
        <v>12.78</v>
      </c>
      <c r="C228" s="179">
        <v>12.91</v>
      </c>
      <c r="D228" s="179">
        <v>12.57</v>
      </c>
      <c r="E228" s="179">
        <v>12.67</v>
      </c>
    </row>
    <row r="229" spans="1:5">
      <c r="A229" s="180">
        <v>38315</v>
      </c>
      <c r="B229" s="179">
        <v>12.58</v>
      </c>
      <c r="C229" s="179">
        <v>12.89</v>
      </c>
      <c r="D229" s="179">
        <v>12.56</v>
      </c>
      <c r="E229" s="179">
        <v>12.72</v>
      </c>
    </row>
    <row r="230" spans="1:5">
      <c r="A230" s="180">
        <v>38317</v>
      </c>
      <c r="B230" s="179">
        <v>12.76</v>
      </c>
      <c r="C230" s="179">
        <v>12.9</v>
      </c>
      <c r="D230" s="179">
        <v>12.59</v>
      </c>
      <c r="E230" s="179">
        <v>12.78</v>
      </c>
    </row>
    <row r="231" spans="1:5">
      <c r="A231" s="180">
        <v>38320</v>
      </c>
      <c r="B231" s="179">
        <v>12.99</v>
      </c>
      <c r="C231" s="179">
        <v>13.69</v>
      </c>
      <c r="D231" s="179">
        <v>12.93</v>
      </c>
      <c r="E231" s="179">
        <v>13.3</v>
      </c>
    </row>
    <row r="232" spans="1:5">
      <c r="A232" s="180">
        <v>38321</v>
      </c>
      <c r="B232" s="179">
        <v>13.27</v>
      </c>
      <c r="C232" s="179">
        <v>13.38</v>
      </c>
      <c r="D232" s="179">
        <v>13.07</v>
      </c>
      <c r="E232" s="179">
        <v>13.24</v>
      </c>
    </row>
    <row r="233" spans="1:5">
      <c r="A233" s="180">
        <v>38322</v>
      </c>
      <c r="B233" s="179">
        <v>13.1</v>
      </c>
      <c r="C233" s="179">
        <v>13.12</v>
      </c>
      <c r="D233" s="179">
        <v>12.77</v>
      </c>
      <c r="E233" s="179">
        <v>12.97</v>
      </c>
    </row>
    <row r="234" spans="1:5">
      <c r="A234" s="180">
        <v>38323</v>
      </c>
      <c r="B234" s="179">
        <v>12.97</v>
      </c>
      <c r="C234" s="179">
        <v>13.04</v>
      </c>
      <c r="D234" s="179">
        <v>12.72</v>
      </c>
      <c r="E234" s="179">
        <v>12.98</v>
      </c>
    </row>
    <row r="235" spans="1:5">
      <c r="A235" s="180">
        <v>38324</v>
      </c>
      <c r="B235" s="179">
        <v>13.02</v>
      </c>
      <c r="C235" s="179">
        <v>13.06</v>
      </c>
      <c r="D235" s="179">
        <v>12.4</v>
      </c>
      <c r="E235" s="179">
        <v>12.96</v>
      </c>
    </row>
    <row r="236" spans="1:5">
      <c r="A236" s="180">
        <v>38327</v>
      </c>
      <c r="B236" s="179">
        <v>12.95</v>
      </c>
      <c r="C236" s="179">
        <v>13.4</v>
      </c>
      <c r="D236" s="179">
        <v>12.93</v>
      </c>
      <c r="E236" s="179">
        <v>13.19</v>
      </c>
    </row>
    <row r="237" spans="1:5">
      <c r="A237" s="180">
        <v>38328</v>
      </c>
      <c r="B237" s="179">
        <v>13.07</v>
      </c>
      <c r="C237" s="179">
        <v>13.74</v>
      </c>
      <c r="D237" s="179">
        <v>12.96</v>
      </c>
      <c r="E237" s="179">
        <v>13.67</v>
      </c>
    </row>
    <row r="238" spans="1:5">
      <c r="A238" s="180">
        <v>38329</v>
      </c>
      <c r="B238" s="179">
        <v>13.52</v>
      </c>
      <c r="C238" s="179">
        <v>13.68</v>
      </c>
      <c r="D238" s="179">
        <v>13.18</v>
      </c>
      <c r="E238" s="179">
        <v>13.19</v>
      </c>
    </row>
    <row r="239" spans="1:5">
      <c r="A239" s="180">
        <v>38330</v>
      </c>
      <c r="B239" s="179">
        <v>13.52</v>
      </c>
      <c r="C239" s="179">
        <v>13.71</v>
      </c>
      <c r="D239" s="179">
        <v>12.77</v>
      </c>
      <c r="E239" s="179">
        <v>12.88</v>
      </c>
    </row>
    <row r="240" spans="1:5">
      <c r="A240" s="180">
        <v>38331</v>
      </c>
      <c r="B240" s="179">
        <v>13.05</v>
      </c>
      <c r="C240" s="179">
        <v>13.15</v>
      </c>
      <c r="D240" s="179">
        <v>12.68</v>
      </c>
      <c r="E240" s="179">
        <v>12.76</v>
      </c>
    </row>
    <row r="241" spans="1:5">
      <c r="A241" s="180">
        <v>38334</v>
      </c>
      <c r="B241" s="179">
        <v>12.37</v>
      </c>
      <c r="C241" s="179">
        <v>12.61</v>
      </c>
      <c r="D241" s="179">
        <v>12.13</v>
      </c>
      <c r="E241" s="179">
        <v>12.54</v>
      </c>
    </row>
    <row r="242" spans="1:5">
      <c r="A242" s="180">
        <v>38335</v>
      </c>
      <c r="B242" s="179">
        <v>12.55</v>
      </c>
      <c r="C242" s="179">
        <v>12.97</v>
      </c>
      <c r="D242" s="179">
        <v>12.21</v>
      </c>
      <c r="E242" s="179">
        <v>12.73</v>
      </c>
    </row>
    <row r="243" spans="1:5">
      <c r="A243" s="180">
        <v>38336</v>
      </c>
      <c r="B243" s="179">
        <v>12.41</v>
      </c>
      <c r="C243" s="179">
        <v>12.88</v>
      </c>
      <c r="D243" s="179">
        <v>12.23</v>
      </c>
      <c r="E243" s="179">
        <v>12.35</v>
      </c>
    </row>
    <row r="244" spans="1:5">
      <c r="A244" s="180">
        <v>38337</v>
      </c>
      <c r="B244" s="179">
        <v>12.34</v>
      </c>
      <c r="C244" s="179">
        <v>12.59</v>
      </c>
      <c r="D244" s="179">
        <v>11.96</v>
      </c>
      <c r="E244" s="179">
        <v>12.27</v>
      </c>
    </row>
    <row r="245" spans="1:5">
      <c r="A245" s="180">
        <v>38338</v>
      </c>
      <c r="B245" s="179">
        <v>12.34</v>
      </c>
      <c r="C245" s="179">
        <v>12.75</v>
      </c>
      <c r="D245" s="179">
        <v>11.87</v>
      </c>
      <c r="E245" s="179">
        <v>11.95</v>
      </c>
    </row>
    <row r="246" spans="1:5">
      <c r="A246" s="180">
        <v>38341</v>
      </c>
      <c r="B246" s="179">
        <v>12.26</v>
      </c>
      <c r="C246" s="179">
        <v>12.34</v>
      </c>
      <c r="D246" s="179">
        <v>11.77</v>
      </c>
      <c r="E246" s="179">
        <v>11.83</v>
      </c>
    </row>
    <row r="247" spans="1:5">
      <c r="A247" s="180">
        <v>38342</v>
      </c>
      <c r="B247" s="179">
        <v>11.78</v>
      </c>
      <c r="C247" s="179">
        <v>12</v>
      </c>
      <c r="D247" s="179">
        <v>11.37</v>
      </c>
      <c r="E247" s="179">
        <v>11.55</v>
      </c>
    </row>
    <row r="248" spans="1:5">
      <c r="A248" s="180">
        <v>38343</v>
      </c>
      <c r="B248" s="179">
        <v>11.42</v>
      </c>
      <c r="C248" s="179">
        <v>11.71</v>
      </c>
      <c r="D248" s="179">
        <v>11.37</v>
      </c>
      <c r="E248" s="179">
        <v>11.45</v>
      </c>
    </row>
    <row r="249" spans="1:5">
      <c r="A249" s="180">
        <v>38344</v>
      </c>
      <c r="B249" s="179">
        <v>11.41</v>
      </c>
      <c r="C249" s="179">
        <v>11.64</v>
      </c>
      <c r="D249" s="179">
        <v>11.14</v>
      </c>
      <c r="E249" s="179">
        <v>11.23</v>
      </c>
    </row>
    <row r="250" spans="1:5">
      <c r="A250" s="180">
        <v>38348</v>
      </c>
      <c r="B250" s="179">
        <v>11.53</v>
      </c>
      <c r="C250" s="179">
        <v>12.16</v>
      </c>
      <c r="D250" s="179">
        <v>11.53</v>
      </c>
      <c r="E250" s="179">
        <v>12.14</v>
      </c>
    </row>
    <row r="251" spans="1:5">
      <c r="A251" s="180">
        <v>38349</v>
      </c>
      <c r="B251" s="179">
        <v>12.25</v>
      </c>
      <c r="C251" s="179">
        <v>12.4</v>
      </c>
      <c r="D251" s="179">
        <v>11.97</v>
      </c>
      <c r="E251" s="179">
        <v>12</v>
      </c>
    </row>
    <row r="252" spans="1:5">
      <c r="A252" s="180">
        <v>38350</v>
      </c>
      <c r="B252" s="179">
        <v>11.61</v>
      </c>
      <c r="C252" s="179">
        <v>11.79</v>
      </c>
      <c r="D252" s="179">
        <v>11.61</v>
      </c>
      <c r="E252" s="179">
        <v>11.62</v>
      </c>
    </row>
    <row r="253" spans="1:5">
      <c r="A253" s="180">
        <v>38351</v>
      </c>
      <c r="B253" s="179">
        <v>12.25</v>
      </c>
      <c r="C253" s="179">
        <v>12.61</v>
      </c>
      <c r="D253" s="179">
        <v>12.18</v>
      </c>
      <c r="E253" s="179">
        <v>12.56</v>
      </c>
    </row>
    <row r="254" spans="1:5">
      <c r="A254" s="180">
        <v>38352</v>
      </c>
      <c r="B254" s="179">
        <v>12.42</v>
      </c>
      <c r="C254" s="179">
        <v>13.29</v>
      </c>
      <c r="D254" s="179">
        <v>12.42</v>
      </c>
      <c r="E254" s="179">
        <v>13.29</v>
      </c>
    </row>
    <row r="255" spans="1:5">
      <c r="A255" s="180">
        <v>38355</v>
      </c>
      <c r="B255" s="179">
        <v>13.39</v>
      </c>
      <c r="C255" s="179">
        <v>14.23</v>
      </c>
      <c r="D255" s="179">
        <v>13.25</v>
      </c>
      <c r="E255" s="179">
        <v>14.08</v>
      </c>
    </row>
    <row r="256" spans="1:5">
      <c r="A256" s="180">
        <v>38356</v>
      </c>
      <c r="B256" s="179">
        <v>14.01</v>
      </c>
      <c r="C256" s="179">
        <v>14.45</v>
      </c>
      <c r="D256" s="179">
        <v>13.93</v>
      </c>
      <c r="E256" s="179">
        <v>13.98</v>
      </c>
    </row>
    <row r="257" spans="1:5">
      <c r="A257" s="180">
        <v>38357</v>
      </c>
      <c r="B257" s="179">
        <v>13.98</v>
      </c>
      <c r="C257" s="179">
        <v>14.09</v>
      </c>
      <c r="D257" s="179">
        <v>13.26</v>
      </c>
      <c r="E257" s="179">
        <v>14.09</v>
      </c>
    </row>
    <row r="258" spans="1:5">
      <c r="A258" s="180">
        <v>38358</v>
      </c>
      <c r="B258" s="179">
        <v>14.09</v>
      </c>
      <c r="C258" s="179">
        <v>14.09</v>
      </c>
      <c r="D258" s="179">
        <v>13.33</v>
      </c>
      <c r="E258" s="179">
        <v>13.58</v>
      </c>
    </row>
    <row r="259" spans="1:5">
      <c r="A259" s="180">
        <v>38359</v>
      </c>
      <c r="B259" s="179">
        <v>13.47</v>
      </c>
      <c r="C259" s="179">
        <v>13.51</v>
      </c>
      <c r="D259" s="179">
        <v>12.94</v>
      </c>
      <c r="E259" s="179">
        <v>13.49</v>
      </c>
    </row>
    <row r="260" spans="1:5">
      <c r="A260" s="180">
        <v>38362</v>
      </c>
      <c r="B260" s="179">
        <v>13.92</v>
      </c>
      <c r="C260" s="179">
        <v>13.93</v>
      </c>
      <c r="D260" s="179">
        <v>12.94</v>
      </c>
      <c r="E260" s="179">
        <v>13.23</v>
      </c>
    </row>
    <row r="261" spans="1:5">
      <c r="A261" s="180">
        <v>38363</v>
      </c>
      <c r="B261" s="179">
        <v>13.44</v>
      </c>
      <c r="C261" s="179">
        <v>13.68</v>
      </c>
      <c r="D261" s="179">
        <v>13.05</v>
      </c>
      <c r="E261" s="179">
        <v>13.19</v>
      </c>
    </row>
    <row r="262" spans="1:5">
      <c r="A262" s="180">
        <v>38364</v>
      </c>
      <c r="B262" s="179">
        <v>13.94</v>
      </c>
      <c r="C262" s="179">
        <v>13.94</v>
      </c>
      <c r="D262" s="179">
        <v>12.54</v>
      </c>
      <c r="E262" s="179">
        <v>12.56</v>
      </c>
    </row>
    <row r="263" spans="1:5">
      <c r="A263" s="180">
        <v>38365</v>
      </c>
      <c r="B263" s="179">
        <v>12.7</v>
      </c>
      <c r="C263" s="179">
        <v>12.86</v>
      </c>
      <c r="D263" s="179">
        <v>12.37</v>
      </c>
      <c r="E263" s="179">
        <v>12.84</v>
      </c>
    </row>
    <row r="264" spans="1:5">
      <c r="A264" s="180">
        <v>38366</v>
      </c>
      <c r="B264" s="179">
        <v>12.68</v>
      </c>
      <c r="C264" s="179">
        <v>12.82</v>
      </c>
      <c r="D264" s="179">
        <v>12.29</v>
      </c>
      <c r="E264" s="179">
        <v>12.43</v>
      </c>
    </row>
    <row r="265" spans="1:5">
      <c r="A265" s="180">
        <v>38370</v>
      </c>
      <c r="B265" s="179">
        <v>13.13</v>
      </c>
      <c r="C265" s="179">
        <v>13.15</v>
      </c>
      <c r="D265" s="179">
        <v>12.3</v>
      </c>
      <c r="E265" s="179">
        <v>12.47</v>
      </c>
    </row>
    <row r="266" spans="1:5">
      <c r="A266" s="180">
        <v>38371</v>
      </c>
      <c r="B266" s="179">
        <v>12.47</v>
      </c>
      <c r="C266" s="179">
        <v>13.21</v>
      </c>
      <c r="D266" s="179">
        <v>12.41</v>
      </c>
      <c r="E266" s="179">
        <v>13.18</v>
      </c>
    </row>
    <row r="267" spans="1:5">
      <c r="A267" s="180">
        <v>38372</v>
      </c>
      <c r="B267" s="179">
        <v>13.37</v>
      </c>
      <c r="C267" s="179">
        <v>14.11</v>
      </c>
      <c r="D267" s="179">
        <v>13.28</v>
      </c>
      <c r="E267" s="179">
        <v>13.83</v>
      </c>
    </row>
    <row r="268" spans="1:5">
      <c r="A268" s="180">
        <v>38373</v>
      </c>
      <c r="B268" s="179">
        <v>13.75</v>
      </c>
      <c r="C268" s="179">
        <v>14.46</v>
      </c>
      <c r="D268" s="179">
        <v>13.4</v>
      </c>
      <c r="E268" s="179">
        <v>14.36</v>
      </c>
    </row>
    <row r="269" spans="1:5">
      <c r="A269" s="180">
        <v>38376</v>
      </c>
      <c r="B269" s="179">
        <v>14.38</v>
      </c>
      <c r="C269" s="179">
        <v>14.75</v>
      </c>
      <c r="D269" s="179">
        <v>14.17</v>
      </c>
      <c r="E269" s="179">
        <v>14.65</v>
      </c>
    </row>
    <row r="270" spans="1:5">
      <c r="A270" s="180">
        <v>38377</v>
      </c>
      <c r="B270" s="179">
        <v>14.34</v>
      </c>
      <c r="C270" s="179">
        <v>14.36</v>
      </c>
      <c r="D270" s="179">
        <v>13.88</v>
      </c>
      <c r="E270" s="179">
        <v>14.06</v>
      </c>
    </row>
    <row r="271" spans="1:5">
      <c r="A271" s="180">
        <v>38378</v>
      </c>
      <c r="B271" s="179">
        <v>13.84</v>
      </c>
      <c r="C271" s="179">
        <v>13.84</v>
      </c>
      <c r="D271" s="179">
        <v>13.06</v>
      </c>
      <c r="E271" s="179">
        <v>13.44</v>
      </c>
    </row>
    <row r="272" spans="1:5">
      <c r="A272" s="180">
        <v>38379</v>
      </c>
      <c r="B272" s="179">
        <v>13.5</v>
      </c>
      <c r="C272" s="179">
        <v>13.57</v>
      </c>
      <c r="D272" s="179">
        <v>12.96</v>
      </c>
      <c r="E272" s="179">
        <v>13.24</v>
      </c>
    </row>
    <row r="273" spans="1:5">
      <c r="A273" s="180">
        <v>38380</v>
      </c>
      <c r="B273" s="179">
        <v>13.15</v>
      </c>
      <c r="C273" s="179">
        <v>13.56</v>
      </c>
      <c r="D273" s="179">
        <v>12.83</v>
      </c>
      <c r="E273" s="179">
        <v>13.24</v>
      </c>
    </row>
    <row r="274" spans="1:5">
      <c r="A274" s="180">
        <v>38383</v>
      </c>
      <c r="B274" s="179">
        <v>13.63</v>
      </c>
      <c r="C274" s="179">
        <v>13.63</v>
      </c>
      <c r="D274" s="179">
        <v>12.79</v>
      </c>
      <c r="E274" s="179">
        <v>12.82</v>
      </c>
    </row>
    <row r="275" spans="1:5">
      <c r="A275" s="180">
        <v>38384</v>
      </c>
      <c r="B275" s="179">
        <v>12.8</v>
      </c>
      <c r="C275" s="179">
        <v>13.02</v>
      </c>
      <c r="D275" s="179">
        <v>12.02</v>
      </c>
      <c r="E275" s="179">
        <v>12.03</v>
      </c>
    </row>
    <row r="276" spans="1:5">
      <c r="A276" s="180">
        <v>38385</v>
      </c>
      <c r="B276" s="179">
        <v>12.01</v>
      </c>
      <c r="C276" s="179">
        <v>12.06</v>
      </c>
      <c r="D276" s="179">
        <v>11.52</v>
      </c>
      <c r="E276" s="179">
        <v>11.66</v>
      </c>
    </row>
    <row r="277" spans="1:5">
      <c r="A277" s="180">
        <v>38386</v>
      </c>
      <c r="B277" s="179">
        <v>12.03</v>
      </c>
      <c r="C277" s="179">
        <v>12.12</v>
      </c>
      <c r="D277" s="179">
        <v>11.72</v>
      </c>
      <c r="E277" s="179">
        <v>11.79</v>
      </c>
    </row>
    <row r="278" spans="1:5">
      <c r="A278" s="180">
        <v>38387</v>
      </c>
      <c r="B278" s="179">
        <v>11.97</v>
      </c>
      <c r="C278" s="179">
        <v>11.97</v>
      </c>
      <c r="D278" s="179">
        <v>10.9</v>
      </c>
      <c r="E278" s="179">
        <v>11.21</v>
      </c>
    </row>
    <row r="279" spans="1:5">
      <c r="A279" s="180">
        <v>38390</v>
      </c>
      <c r="B279" s="179">
        <v>11.53</v>
      </c>
      <c r="C279" s="179">
        <v>11.75</v>
      </c>
      <c r="D279" s="179">
        <v>11.36</v>
      </c>
      <c r="E279" s="179">
        <v>11.73</v>
      </c>
    </row>
    <row r="280" spans="1:5">
      <c r="A280" s="180">
        <v>38391</v>
      </c>
      <c r="B280" s="179">
        <v>11.66</v>
      </c>
      <c r="C280" s="179">
        <v>11.67</v>
      </c>
      <c r="D280" s="179">
        <v>11.45</v>
      </c>
      <c r="E280" s="179">
        <v>11.6</v>
      </c>
    </row>
    <row r="281" spans="1:5">
      <c r="A281" s="180">
        <v>38392</v>
      </c>
      <c r="B281" s="179">
        <v>11.52</v>
      </c>
      <c r="C281" s="179">
        <v>12.02</v>
      </c>
      <c r="D281" s="179">
        <v>11.41</v>
      </c>
      <c r="E281" s="179">
        <v>12</v>
      </c>
    </row>
    <row r="282" spans="1:5">
      <c r="A282" s="180">
        <v>38393</v>
      </c>
      <c r="B282" s="179">
        <v>11.98</v>
      </c>
      <c r="C282" s="179">
        <v>11.99</v>
      </c>
      <c r="D282" s="179">
        <v>11.38</v>
      </c>
      <c r="E282" s="179">
        <v>11.51</v>
      </c>
    </row>
    <row r="283" spans="1:5">
      <c r="A283" s="180">
        <v>38394</v>
      </c>
      <c r="B283" s="179">
        <v>11.64</v>
      </c>
      <c r="C283" s="179">
        <v>11.82</v>
      </c>
      <c r="D283" s="179">
        <v>11.25</v>
      </c>
      <c r="E283" s="179">
        <v>11.43</v>
      </c>
    </row>
    <row r="284" spans="1:5">
      <c r="A284" s="180">
        <v>38397</v>
      </c>
      <c r="B284" s="179">
        <v>11.28</v>
      </c>
      <c r="C284" s="179">
        <v>11.86</v>
      </c>
      <c r="D284" s="179">
        <v>11.18</v>
      </c>
      <c r="E284" s="179">
        <v>11.52</v>
      </c>
    </row>
    <row r="285" spans="1:5">
      <c r="A285" s="180">
        <v>38398</v>
      </c>
      <c r="B285" s="179">
        <v>11.57</v>
      </c>
      <c r="C285" s="179">
        <v>11.76</v>
      </c>
      <c r="D285" s="179">
        <v>11.13</v>
      </c>
      <c r="E285" s="179">
        <v>11.27</v>
      </c>
    </row>
    <row r="286" spans="1:5">
      <c r="A286" s="180">
        <v>38399</v>
      </c>
      <c r="B286" s="179">
        <v>11.4</v>
      </c>
      <c r="C286" s="179">
        <v>11.5</v>
      </c>
      <c r="D286" s="179">
        <v>11.03</v>
      </c>
      <c r="E286" s="179">
        <v>11.1</v>
      </c>
    </row>
    <row r="287" spans="1:5">
      <c r="A287" s="180">
        <v>38400</v>
      </c>
      <c r="B287" s="179">
        <v>11.25</v>
      </c>
      <c r="C287" s="179">
        <v>11.91</v>
      </c>
      <c r="D287" s="179">
        <v>11.21</v>
      </c>
      <c r="E287" s="179">
        <v>11.77</v>
      </c>
    </row>
    <row r="288" spans="1:5">
      <c r="A288" s="180">
        <v>38401</v>
      </c>
      <c r="B288" s="179">
        <v>11.99</v>
      </c>
      <c r="C288" s="179">
        <v>12.12</v>
      </c>
      <c r="D288" s="179">
        <v>11.18</v>
      </c>
      <c r="E288" s="179">
        <v>11.18</v>
      </c>
    </row>
    <row r="289" spans="1:5">
      <c r="A289" s="180">
        <v>38405</v>
      </c>
      <c r="B289" s="179">
        <v>12.18</v>
      </c>
      <c r="C289" s="179">
        <v>13.2</v>
      </c>
      <c r="D289" s="179">
        <v>12.09</v>
      </c>
      <c r="E289" s="179">
        <v>13.14</v>
      </c>
    </row>
    <row r="290" spans="1:5">
      <c r="A290" s="180">
        <v>38406</v>
      </c>
      <c r="B290" s="179">
        <v>12.94</v>
      </c>
      <c r="C290" s="179">
        <v>12.94</v>
      </c>
      <c r="D290" s="179">
        <v>12.3</v>
      </c>
      <c r="E290" s="179">
        <v>12.39</v>
      </c>
    </row>
    <row r="291" spans="1:5">
      <c r="A291" s="180">
        <v>38407</v>
      </c>
      <c r="B291" s="179">
        <v>12.51</v>
      </c>
      <c r="C291" s="179">
        <v>12.51</v>
      </c>
      <c r="D291" s="179">
        <v>11.48</v>
      </c>
      <c r="E291" s="179">
        <v>11.57</v>
      </c>
    </row>
    <row r="292" spans="1:5">
      <c r="A292" s="180">
        <v>38408</v>
      </c>
      <c r="B292" s="179">
        <v>11.75</v>
      </c>
      <c r="C292" s="179">
        <v>11.78</v>
      </c>
      <c r="D292" s="179">
        <v>10.92</v>
      </c>
      <c r="E292" s="179">
        <v>11.49</v>
      </c>
    </row>
    <row r="293" spans="1:5">
      <c r="A293" s="180">
        <v>38411</v>
      </c>
      <c r="B293" s="179">
        <v>11.89</v>
      </c>
      <c r="C293" s="179">
        <v>12.5</v>
      </c>
      <c r="D293" s="179">
        <v>11.73</v>
      </c>
      <c r="E293" s="179">
        <v>12.08</v>
      </c>
    </row>
    <row r="294" spans="1:5">
      <c r="A294" s="180">
        <v>38412</v>
      </c>
      <c r="B294" s="179">
        <v>11.95</v>
      </c>
      <c r="C294" s="179">
        <v>12.1</v>
      </c>
      <c r="D294" s="179">
        <v>11.66</v>
      </c>
      <c r="E294" s="179">
        <v>12.04</v>
      </c>
    </row>
    <row r="295" spans="1:5">
      <c r="A295" s="180">
        <v>38413</v>
      </c>
      <c r="B295" s="179">
        <v>12.88</v>
      </c>
      <c r="C295" s="179">
        <v>12.91</v>
      </c>
      <c r="D295" s="179">
        <v>12.2</v>
      </c>
      <c r="E295" s="179">
        <v>12.5</v>
      </c>
    </row>
    <row r="296" spans="1:5">
      <c r="A296" s="180">
        <v>38414</v>
      </c>
      <c r="B296" s="179">
        <v>12.28</v>
      </c>
      <c r="C296" s="179">
        <v>13.07</v>
      </c>
      <c r="D296" s="179">
        <v>12.23</v>
      </c>
      <c r="E296" s="179">
        <v>12.93</v>
      </c>
    </row>
    <row r="297" spans="1:5">
      <c r="A297" s="180">
        <v>38415</v>
      </c>
      <c r="B297" s="179">
        <v>12.49</v>
      </c>
      <c r="C297" s="179">
        <v>12.5</v>
      </c>
      <c r="D297" s="179">
        <v>11.94</v>
      </c>
      <c r="E297" s="179">
        <v>11.94</v>
      </c>
    </row>
    <row r="298" spans="1:5">
      <c r="A298" s="180">
        <v>38418</v>
      </c>
      <c r="B298" s="179">
        <v>12.36</v>
      </c>
      <c r="C298" s="179">
        <v>12.6</v>
      </c>
      <c r="D298" s="179">
        <v>12.05</v>
      </c>
      <c r="E298" s="179">
        <v>12.26</v>
      </c>
    </row>
    <row r="299" spans="1:5">
      <c r="A299" s="180">
        <v>38419</v>
      </c>
      <c r="B299" s="179">
        <v>12.06</v>
      </c>
      <c r="C299" s="179">
        <v>12.5</v>
      </c>
      <c r="D299" s="179">
        <v>11.95</v>
      </c>
      <c r="E299" s="179">
        <v>12.4</v>
      </c>
    </row>
    <row r="300" spans="1:5">
      <c r="A300" s="180">
        <v>38420</v>
      </c>
      <c r="B300" s="179">
        <v>12.23</v>
      </c>
      <c r="C300" s="179">
        <v>12.72</v>
      </c>
      <c r="D300" s="179">
        <v>12.2</v>
      </c>
      <c r="E300" s="179">
        <v>12.7</v>
      </c>
    </row>
    <row r="301" spans="1:5">
      <c r="A301" s="180">
        <v>38421</v>
      </c>
      <c r="B301" s="179">
        <v>12.62</v>
      </c>
      <c r="C301" s="179">
        <v>12.97</v>
      </c>
      <c r="D301" s="179">
        <v>12.42</v>
      </c>
      <c r="E301" s="179">
        <v>12.49</v>
      </c>
    </row>
    <row r="302" spans="1:5">
      <c r="A302" s="180">
        <v>38422</v>
      </c>
      <c r="B302" s="179">
        <v>12.29</v>
      </c>
      <c r="C302" s="179">
        <v>12.98</v>
      </c>
      <c r="D302" s="179">
        <v>12.11</v>
      </c>
      <c r="E302" s="179">
        <v>12.8</v>
      </c>
    </row>
    <row r="303" spans="1:5">
      <c r="A303" s="180">
        <v>38425</v>
      </c>
      <c r="B303" s="179">
        <v>12.82</v>
      </c>
      <c r="C303" s="179">
        <v>12.99</v>
      </c>
      <c r="D303" s="179">
        <v>12.36</v>
      </c>
      <c r="E303" s="179">
        <v>12.39</v>
      </c>
    </row>
    <row r="304" spans="1:5">
      <c r="A304" s="180">
        <v>38426</v>
      </c>
      <c r="B304" s="179">
        <v>12.44</v>
      </c>
      <c r="C304" s="179">
        <v>13.22</v>
      </c>
      <c r="D304" s="179">
        <v>12.33</v>
      </c>
      <c r="E304" s="179">
        <v>13.15</v>
      </c>
    </row>
    <row r="305" spans="1:5">
      <c r="A305" s="180">
        <v>38427</v>
      </c>
      <c r="B305" s="179">
        <v>13.3</v>
      </c>
      <c r="C305" s="179">
        <v>13.81</v>
      </c>
      <c r="D305" s="179">
        <v>13.19</v>
      </c>
      <c r="E305" s="179">
        <v>13.49</v>
      </c>
    </row>
    <row r="306" spans="1:5">
      <c r="A306" s="180">
        <v>38428</v>
      </c>
      <c r="B306" s="179">
        <v>13.25</v>
      </c>
      <c r="C306" s="179">
        <v>13.67</v>
      </c>
      <c r="D306" s="179">
        <v>13.2</v>
      </c>
      <c r="E306" s="179">
        <v>13.29</v>
      </c>
    </row>
    <row r="307" spans="1:5">
      <c r="A307" s="180">
        <v>38429</v>
      </c>
      <c r="B307" s="179">
        <v>13.65</v>
      </c>
      <c r="C307" s="179">
        <v>13.67</v>
      </c>
      <c r="D307" s="179">
        <v>13.08</v>
      </c>
      <c r="E307" s="179">
        <v>13.14</v>
      </c>
    </row>
    <row r="308" spans="1:5">
      <c r="A308" s="180">
        <v>38432</v>
      </c>
      <c r="B308" s="179">
        <v>13.62</v>
      </c>
      <c r="C308" s="179">
        <v>13.98</v>
      </c>
      <c r="D308" s="179">
        <v>13.33</v>
      </c>
      <c r="E308" s="179">
        <v>13.61</v>
      </c>
    </row>
    <row r="309" spans="1:5">
      <c r="A309" s="180">
        <v>38433</v>
      </c>
      <c r="B309" s="179">
        <v>13.76</v>
      </c>
      <c r="C309" s="179">
        <v>14.28</v>
      </c>
      <c r="D309" s="179">
        <v>13.15</v>
      </c>
      <c r="E309" s="179">
        <v>14.27</v>
      </c>
    </row>
    <row r="310" spans="1:5">
      <c r="A310" s="180">
        <v>38434</v>
      </c>
      <c r="B310" s="179">
        <v>14.61</v>
      </c>
      <c r="C310" s="179">
        <v>14.89</v>
      </c>
      <c r="D310" s="179">
        <v>13.88</v>
      </c>
      <c r="E310" s="179">
        <v>14.06</v>
      </c>
    </row>
    <row r="311" spans="1:5">
      <c r="A311" s="180">
        <v>38435</v>
      </c>
      <c r="B311" s="179">
        <v>13.86</v>
      </c>
      <c r="C311" s="179">
        <v>13.88</v>
      </c>
      <c r="D311" s="179">
        <v>12.97</v>
      </c>
      <c r="E311" s="179">
        <v>13.42</v>
      </c>
    </row>
    <row r="312" spans="1:5">
      <c r="A312" s="180">
        <v>38439</v>
      </c>
      <c r="B312" s="179">
        <v>14.01</v>
      </c>
      <c r="C312" s="179">
        <v>14.01</v>
      </c>
      <c r="D312" s="179">
        <v>13.44</v>
      </c>
      <c r="E312" s="179">
        <v>13.75</v>
      </c>
    </row>
    <row r="313" spans="1:5">
      <c r="A313" s="180">
        <v>38440</v>
      </c>
      <c r="B313" s="179">
        <v>13.96</v>
      </c>
      <c r="C313" s="179">
        <v>14.68</v>
      </c>
      <c r="D313" s="179">
        <v>13.38</v>
      </c>
      <c r="E313" s="179">
        <v>14.49</v>
      </c>
    </row>
    <row r="314" spans="1:5">
      <c r="A314" s="180">
        <v>38441</v>
      </c>
      <c r="B314" s="179">
        <v>14.47</v>
      </c>
      <c r="C314" s="179">
        <v>14.47</v>
      </c>
      <c r="D314" s="179">
        <v>13.64</v>
      </c>
      <c r="E314" s="179">
        <v>13.64</v>
      </c>
    </row>
    <row r="315" spans="1:5">
      <c r="A315" s="180">
        <v>38442</v>
      </c>
      <c r="B315" s="179">
        <v>13.71</v>
      </c>
      <c r="C315" s="179">
        <v>14.1</v>
      </c>
      <c r="D315" s="179">
        <v>13.57</v>
      </c>
      <c r="E315" s="179">
        <v>14.02</v>
      </c>
    </row>
    <row r="316" spans="1:5">
      <c r="A316" s="180">
        <v>38443</v>
      </c>
      <c r="B316" s="179">
        <v>13.64</v>
      </c>
      <c r="C316" s="179">
        <v>14.38</v>
      </c>
      <c r="D316" s="179">
        <v>12.92</v>
      </c>
      <c r="E316" s="179">
        <v>14.09</v>
      </c>
    </row>
    <row r="317" spans="1:5">
      <c r="A317" s="180">
        <v>38446</v>
      </c>
      <c r="B317" s="179">
        <v>14.53</v>
      </c>
      <c r="C317" s="179">
        <v>14.76</v>
      </c>
      <c r="D317" s="179">
        <v>13.96</v>
      </c>
      <c r="E317" s="179">
        <v>14.11</v>
      </c>
    </row>
    <row r="318" spans="1:5">
      <c r="A318" s="180">
        <v>38447</v>
      </c>
      <c r="B318" s="179">
        <v>14.1</v>
      </c>
      <c r="C318" s="179">
        <v>14.11</v>
      </c>
      <c r="D318" s="179">
        <v>13.66</v>
      </c>
      <c r="E318" s="179">
        <v>13.68</v>
      </c>
    </row>
    <row r="319" spans="1:5">
      <c r="A319" s="180">
        <v>38448</v>
      </c>
      <c r="B319" s="179">
        <v>13.75</v>
      </c>
      <c r="C319" s="179">
        <v>13.76</v>
      </c>
      <c r="D319" s="179">
        <v>12.89</v>
      </c>
      <c r="E319" s="179">
        <v>13.15</v>
      </c>
    </row>
    <row r="320" spans="1:5">
      <c r="A320" s="180">
        <v>38449</v>
      </c>
      <c r="B320" s="179">
        <v>12.92</v>
      </c>
      <c r="C320" s="179">
        <v>12.96</v>
      </c>
      <c r="D320" s="179">
        <v>12.3</v>
      </c>
      <c r="E320" s="179">
        <v>12.33</v>
      </c>
    </row>
    <row r="321" spans="1:5">
      <c r="A321" s="180">
        <v>38450</v>
      </c>
      <c r="B321" s="179">
        <v>12.06</v>
      </c>
      <c r="C321" s="179">
        <v>12.65</v>
      </c>
      <c r="D321" s="179">
        <v>11.52</v>
      </c>
      <c r="E321" s="179">
        <v>12.62</v>
      </c>
    </row>
    <row r="322" spans="1:5">
      <c r="A322" s="180">
        <v>38453</v>
      </c>
      <c r="B322" s="179">
        <v>12.09</v>
      </c>
      <c r="C322" s="179">
        <v>12.46</v>
      </c>
      <c r="D322" s="179">
        <v>11.82</v>
      </c>
      <c r="E322" s="179">
        <v>11.98</v>
      </c>
    </row>
    <row r="323" spans="1:5">
      <c r="A323" s="180">
        <v>38454</v>
      </c>
      <c r="B323" s="179">
        <v>12.12</v>
      </c>
      <c r="C323" s="179">
        <v>12.83</v>
      </c>
      <c r="D323" s="179">
        <v>11.2</v>
      </c>
      <c r="E323" s="179">
        <v>11.3</v>
      </c>
    </row>
    <row r="324" spans="1:5">
      <c r="A324" s="180">
        <v>38455</v>
      </c>
      <c r="B324" s="179">
        <v>11.68</v>
      </c>
      <c r="C324" s="179">
        <v>13.44</v>
      </c>
      <c r="D324" s="179">
        <v>11.27</v>
      </c>
      <c r="E324" s="179">
        <v>13.31</v>
      </c>
    </row>
    <row r="325" spans="1:5">
      <c r="A325" s="180">
        <v>38456</v>
      </c>
      <c r="B325" s="179">
        <v>13.4</v>
      </c>
      <c r="C325" s="179">
        <v>14.6</v>
      </c>
      <c r="D325" s="179">
        <v>12.67</v>
      </c>
      <c r="E325" s="179">
        <v>14.53</v>
      </c>
    </row>
    <row r="326" spans="1:5">
      <c r="A326" s="180">
        <v>38457</v>
      </c>
      <c r="B326" s="179">
        <v>14.92</v>
      </c>
      <c r="C326" s="179">
        <v>18.05</v>
      </c>
      <c r="D326" s="179">
        <v>14.71</v>
      </c>
      <c r="E326" s="179">
        <v>17.739999999999998</v>
      </c>
    </row>
    <row r="327" spans="1:5">
      <c r="A327" s="180">
        <v>38460</v>
      </c>
      <c r="B327" s="179">
        <v>18.329999999999998</v>
      </c>
      <c r="C327" s="179">
        <v>18.59</v>
      </c>
      <c r="D327" s="179">
        <v>16.41</v>
      </c>
      <c r="E327" s="179">
        <v>16.559999999999999</v>
      </c>
    </row>
    <row r="328" spans="1:5">
      <c r="A328" s="180">
        <v>38461</v>
      </c>
      <c r="B328" s="179">
        <v>15.28</v>
      </c>
      <c r="C328" s="179">
        <v>15.97</v>
      </c>
      <c r="D328" s="179">
        <v>14.81</v>
      </c>
      <c r="E328" s="179">
        <v>14.96</v>
      </c>
    </row>
    <row r="329" spans="1:5">
      <c r="A329" s="180">
        <v>38462</v>
      </c>
      <c r="B329" s="179">
        <v>14.86</v>
      </c>
      <c r="C329" s="179">
        <v>17.25</v>
      </c>
      <c r="D329" s="179">
        <v>14.52</v>
      </c>
      <c r="E329" s="179">
        <v>16.920000000000002</v>
      </c>
    </row>
    <row r="330" spans="1:5">
      <c r="A330" s="180">
        <v>38463</v>
      </c>
      <c r="B330" s="179">
        <v>16.22</v>
      </c>
      <c r="C330" s="179">
        <v>16.22</v>
      </c>
      <c r="D330" s="179">
        <v>14.26</v>
      </c>
      <c r="E330" s="179">
        <v>14.41</v>
      </c>
    </row>
    <row r="331" spans="1:5">
      <c r="A331" s="180">
        <v>38464</v>
      </c>
      <c r="B331" s="179">
        <v>14.54</v>
      </c>
      <c r="C331" s="179">
        <v>16.32</v>
      </c>
      <c r="D331" s="179">
        <v>14.2</v>
      </c>
      <c r="E331" s="179">
        <v>15.38</v>
      </c>
    </row>
    <row r="332" spans="1:5">
      <c r="A332" s="180">
        <v>38467</v>
      </c>
      <c r="B332" s="179">
        <v>15.29</v>
      </c>
      <c r="C332" s="179">
        <v>15.47</v>
      </c>
      <c r="D332" s="179">
        <v>14.6</v>
      </c>
      <c r="E332" s="179">
        <v>14.62</v>
      </c>
    </row>
    <row r="333" spans="1:5">
      <c r="A333" s="180">
        <v>38468</v>
      </c>
      <c r="B333" s="179">
        <v>14.27</v>
      </c>
      <c r="C333" s="179">
        <v>15.15</v>
      </c>
      <c r="D333" s="179">
        <v>14.27</v>
      </c>
      <c r="E333" s="179">
        <v>14.91</v>
      </c>
    </row>
    <row r="334" spans="1:5">
      <c r="A334" s="180">
        <v>38469</v>
      </c>
      <c r="B334" s="179">
        <v>14.62</v>
      </c>
      <c r="C334" s="179">
        <v>15.93</v>
      </c>
      <c r="D334" s="179">
        <v>14.43</v>
      </c>
      <c r="E334" s="179">
        <v>14.87</v>
      </c>
    </row>
    <row r="335" spans="1:5">
      <c r="A335" s="180">
        <v>38470</v>
      </c>
      <c r="B335" s="179">
        <v>14.19</v>
      </c>
      <c r="C335" s="179">
        <v>16.87</v>
      </c>
      <c r="D335" s="179">
        <v>14.19</v>
      </c>
      <c r="E335" s="179">
        <v>16.86</v>
      </c>
    </row>
    <row r="336" spans="1:5">
      <c r="A336" s="180">
        <v>38471</v>
      </c>
      <c r="B336" s="179">
        <v>15.75</v>
      </c>
      <c r="C336" s="179">
        <v>16.920000000000002</v>
      </c>
      <c r="D336" s="179">
        <v>15.26</v>
      </c>
      <c r="E336" s="179">
        <v>15.31</v>
      </c>
    </row>
    <row r="337" spans="1:5">
      <c r="A337" s="180">
        <v>38474</v>
      </c>
      <c r="B337" s="179">
        <v>15.45</v>
      </c>
      <c r="C337" s="179">
        <v>16.010000000000002</v>
      </c>
      <c r="D337" s="179">
        <v>15.08</v>
      </c>
      <c r="E337" s="179">
        <v>15.12</v>
      </c>
    </row>
    <row r="338" spans="1:5">
      <c r="A338" s="180">
        <v>38475</v>
      </c>
      <c r="B338" s="179">
        <v>15.19</v>
      </c>
      <c r="C338" s="179">
        <v>15.31</v>
      </c>
      <c r="D338" s="179">
        <v>14.53</v>
      </c>
      <c r="E338" s="179">
        <v>14.53</v>
      </c>
    </row>
    <row r="339" spans="1:5">
      <c r="A339" s="180">
        <v>38476</v>
      </c>
      <c r="B339" s="179">
        <v>14.44</v>
      </c>
      <c r="C339" s="179">
        <v>15.38</v>
      </c>
      <c r="D339" s="179">
        <v>13.7</v>
      </c>
      <c r="E339" s="179">
        <v>13.85</v>
      </c>
    </row>
    <row r="340" spans="1:5">
      <c r="A340" s="180">
        <v>38477</v>
      </c>
      <c r="B340" s="179">
        <v>13.48</v>
      </c>
      <c r="C340" s="179">
        <v>15.82</v>
      </c>
      <c r="D340" s="179">
        <v>13.43</v>
      </c>
      <c r="E340" s="179">
        <v>13.98</v>
      </c>
    </row>
    <row r="341" spans="1:5">
      <c r="A341" s="180">
        <v>38478</v>
      </c>
      <c r="B341" s="179">
        <v>13.29</v>
      </c>
      <c r="C341" s="179">
        <v>14.06</v>
      </c>
      <c r="D341" s="179">
        <v>13.11</v>
      </c>
      <c r="E341" s="179">
        <v>14.05</v>
      </c>
    </row>
    <row r="342" spans="1:5">
      <c r="A342" s="180">
        <v>38481</v>
      </c>
      <c r="B342" s="179">
        <v>14.11</v>
      </c>
      <c r="C342" s="179">
        <v>14.56</v>
      </c>
      <c r="D342" s="179">
        <v>13.53</v>
      </c>
      <c r="E342" s="179">
        <v>13.75</v>
      </c>
    </row>
    <row r="343" spans="1:5">
      <c r="A343" s="180">
        <v>38482</v>
      </c>
      <c r="B343" s="179">
        <v>14.05</v>
      </c>
      <c r="C343" s="179">
        <v>15.11</v>
      </c>
      <c r="D343" s="179">
        <v>14.03</v>
      </c>
      <c r="E343" s="179">
        <v>14.91</v>
      </c>
    </row>
    <row r="344" spans="1:5">
      <c r="A344" s="180">
        <v>38483</v>
      </c>
      <c r="B344" s="179">
        <v>14.69</v>
      </c>
      <c r="C344" s="179">
        <v>15.8</v>
      </c>
      <c r="D344" s="179">
        <v>14.31</v>
      </c>
      <c r="E344" s="179">
        <v>14.45</v>
      </c>
    </row>
    <row r="345" spans="1:5">
      <c r="A345" s="180">
        <v>38484</v>
      </c>
      <c r="B345" s="179">
        <v>14.43</v>
      </c>
      <c r="C345" s="179">
        <v>16.23</v>
      </c>
      <c r="D345" s="179">
        <v>14.16</v>
      </c>
      <c r="E345" s="179">
        <v>16.12</v>
      </c>
    </row>
    <row r="346" spans="1:5">
      <c r="A346" s="180">
        <v>38485</v>
      </c>
      <c r="B346" s="179">
        <v>15.88</v>
      </c>
      <c r="C346" s="179">
        <v>17.7</v>
      </c>
      <c r="D346" s="179">
        <v>15.4</v>
      </c>
      <c r="E346" s="179">
        <v>16.32</v>
      </c>
    </row>
    <row r="347" spans="1:5">
      <c r="A347" s="180">
        <v>38488</v>
      </c>
      <c r="B347" s="179">
        <v>16.87</v>
      </c>
      <c r="C347" s="179">
        <v>16.87</v>
      </c>
      <c r="D347" s="179">
        <v>15.67</v>
      </c>
      <c r="E347" s="179">
        <v>15.68</v>
      </c>
    </row>
    <row r="348" spans="1:5">
      <c r="A348" s="180">
        <v>38489</v>
      </c>
      <c r="B348" s="179">
        <v>15.92</v>
      </c>
      <c r="C348" s="179">
        <v>16.21</v>
      </c>
      <c r="D348" s="179">
        <v>14.45</v>
      </c>
      <c r="E348" s="179">
        <v>14.57</v>
      </c>
    </row>
    <row r="349" spans="1:5">
      <c r="A349" s="180">
        <v>38490</v>
      </c>
      <c r="B349" s="179">
        <v>14.11</v>
      </c>
      <c r="C349" s="179">
        <v>14.13</v>
      </c>
      <c r="D349" s="179">
        <v>13.3</v>
      </c>
      <c r="E349" s="179">
        <v>13.63</v>
      </c>
    </row>
    <row r="350" spans="1:5">
      <c r="A350" s="180">
        <v>38491</v>
      </c>
      <c r="B350" s="179">
        <v>13.35</v>
      </c>
      <c r="C350" s="179">
        <v>14.02</v>
      </c>
      <c r="D350" s="179">
        <v>13.25</v>
      </c>
      <c r="E350" s="179">
        <v>13.32</v>
      </c>
    </row>
    <row r="351" spans="1:5">
      <c r="A351" s="180">
        <v>38492</v>
      </c>
      <c r="B351" s="179">
        <v>13.57</v>
      </c>
      <c r="C351" s="179">
        <v>13.73</v>
      </c>
      <c r="D351" s="179">
        <v>13.07</v>
      </c>
      <c r="E351" s="179">
        <v>13.14</v>
      </c>
    </row>
    <row r="352" spans="1:5">
      <c r="A352" s="180">
        <v>38495</v>
      </c>
      <c r="B352" s="179">
        <v>13.38</v>
      </c>
      <c r="C352" s="179">
        <v>13.45</v>
      </c>
      <c r="D352" s="179">
        <v>12.75</v>
      </c>
      <c r="E352" s="179">
        <v>12.95</v>
      </c>
    </row>
    <row r="353" spans="1:5">
      <c r="A353" s="180">
        <v>38496</v>
      </c>
      <c r="B353" s="179">
        <v>13.12</v>
      </c>
      <c r="C353" s="179">
        <v>13.3</v>
      </c>
      <c r="D353" s="179">
        <v>12.53</v>
      </c>
      <c r="E353" s="179">
        <v>12.69</v>
      </c>
    </row>
    <row r="354" spans="1:5">
      <c r="A354" s="180">
        <v>38497</v>
      </c>
      <c r="B354" s="179">
        <v>12.83</v>
      </c>
      <c r="C354" s="179">
        <v>13.11</v>
      </c>
      <c r="D354" s="179">
        <v>12.58</v>
      </c>
      <c r="E354" s="179">
        <v>12.58</v>
      </c>
    </row>
    <row r="355" spans="1:5">
      <c r="A355" s="180">
        <v>38498</v>
      </c>
      <c r="B355" s="179">
        <v>12.23</v>
      </c>
      <c r="C355" s="179">
        <v>12.38</v>
      </c>
      <c r="D355" s="179">
        <v>11.65</v>
      </c>
      <c r="E355" s="179">
        <v>12.24</v>
      </c>
    </row>
    <row r="356" spans="1:5">
      <c r="A356" s="180">
        <v>38499</v>
      </c>
      <c r="B356" s="179">
        <v>12.06</v>
      </c>
      <c r="C356" s="179">
        <v>12.43</v>
      </c>
      <c r="D356" s="179">
        <v>12.06</v>
      </c>
      <c r="E356" s="179">
        <v>12.15</v>
      </c>
    </row>
    <row r="357" spans="1:5">
      <c r="A357" s="180">
        <v>38503</v>
      </c>
      <c r="B357" s="179">
        <v>12.69</v>
      </c>
      <c r="C357" s="179">
        <v>13.45</v>
      </c>
      <c r="D357" s="179">
        <v>12.67</v>
      </c>
      <c r="E357" s="179">
        <v>13.29</v>
      </c>
    </row>
    <row r="358" spans="1:5">
      <c r="A358" s="180">
        <v>38504</v>
      </c>
      <c r="B358" s="179">
        <v>13.34</v>
      </c>
      <c r="C358" s="179">
        <v>13.34</v>
      </c>
      <c r="D358" s="179">
        <v>12.17</v>
      </c>
      <c r="E358" s="179">
        <v>12.36</v>
      </c>
    </row>
    <row r="359" spans="1:5">
      <c r="A359" s="180">
        <v>38505</v>
      </c>
      <c r="B359" s="179">
        <v>12.35</v>
      </c>
      <c r="C359" s="179">
        <v>12.43</v>
      </c>
      <c r="D359" s="179">
        <v>11.8</v>
      </c>
      <c r="E359" s="179">
        <v>11.84</v>
      </c>
    </row>
    <row r="360" spans="1:5">
      <c r="A360" s="180">
        <v>38506</v>
      </c>
      <c r="B360" s="179">
        <v>11.78</v>
      </c>
      <c r="C360" s="179">
        <v>12.49</v>
      </c>
      <c r="D360" s="179">
        <v>11.52</v>
      </c>
      <c r="E360" s="179">
        <v>12.15</v>
      </c>
    </row>
    <row r="361" spans="1:5">
      <c r="A361" s="180">
        <v>38509</v>
      </c>
      <c r="B361" s="179">
        <v>12.68</v>
      </c>
      <c r="C361" s="179">
        <v>13</v>
      </c>
      <c r="D361" s="179">
        <v>12.21</v>
      </c>
      <c r="E361" s="179">
        <v>12.28</v>
      </c>
    </row>
    <row r="362" spans="1:5">
      <c r="A362" s="180">
        <v>38510</v>
      </c>
      <c r="B362" s="179">
        <v>12.22</v>
      </c>
      <c r="C362" s="179">
        <v>12.43</v>
      </c>
      <c r="D362" s="179">
        <v>11.47</v>
      </c>
      <c r="E362" s="179">
        <v>12.39</v>
      </c>
    </row>
    <row r="363" spans="1:5">
      <c r="A363" s="180">
        <v>38511</v>
      </c>
      <c r="B363" s="179">
        <v>12.05</v>
      </c>
      <c r="C363" s="179">
        <v>12.83</v>
      </c>
      <c r="D363" s="179">
        <v>12.05</v>
      </c>
      <c r="E363" s="179">
        <v>12.7</v>
      </c>
    </row>
    <row r="364" spans="1:5">
      <c r="A364" s="180">
        <v>38512</v>
      </c>
      <c r="B364" s="179">
        <v>12.69</v>
      </c>
      <c r="C364" s="179">
        <v>13.07</v>
      </c>
      <c r="D364" s="179">
        <v>12.06</v>
      </c>
      <c r="E364" s="179">
        <v>12.08</v>
      </c>
    </row>
    <row r="365" spans="1:5">
      <c r="A365" s="180">
        <v>38513</v>
      </c>
      <c r="B365" s="179">
        <v>12.16</v>
      </c>
      <c r="C365" s="179">
        <v>12.4</v>
      </c>
      <c r="D365" s="179">
        <v>11.9</v>
      </c>
      <c r="E365" s="179">
        <v>11.96</v>
      </c>
    </row>
    <row r="366" spans="1:5">
      <c r="A366" s="180">
        <v>38516</v>
      </c>
      <c r="B366" s="179">
        <v>12.12</v>
      </c>
      <c r="C366" s="179">
        <v>12.12</v>
      </c>
      <c r="D366" s="179">
        <v>11.31</v>
      </c>
      <c r="E366" s="179">
        <v>11.65</v>
      </c>
    </row>
    <row r="367" spans="1:5">
      <c r="A367" s="180">
        <v>38517</v>
      </c>
      <c r="B367" s="179">
        <v>11.65</v>
      </c>
      <c r="C367" s="179">
        <v>12.02</v>
      </c>
      <c r="D367" s="179">
        <v>11.52</v>
      </c>
      <c r="E367" s="179">
        <v>11.79</v>
      </c>
    </row>
    <row r="368" spans="1:5">
      <c r="A368" s="180">
        <v>38518</v>
      </c>
      <c r="B368" s="179">
        <v>11.22</v>
      </c>
      <c r="C368" s="179">
        <v>11.96</v>
      </c>
      <c r="D368" s="179">
        <v>11.05</v>
      </c>
      <c r="E368" s="179">
        <v>11.46</v>
      </c>
    </row>
    <row r="369" spans="1:5">
      <c r="A369" s="180">
        <v>38519</v>
      </c>
      <c r="B369" s="179">
        <v>11.24</v>
      </c>
      <c r="C369" s="179">
        <v>11.36</v>
      </c>
      <c r="D369" s="179">
        <v>11.04</v>
      </c>
      <c r="E369" s="179">
        <v>11.15</v>
      </c>
    </row>
    <row r="370" spans="1:5">
      <c r="A370" s="180">
        <v>38520</v>
      </c>
      <c r="B370" s="179">
        <v>10.83</v>
      </c>
      <c r="C370" s="179">
        <v>11.64</v>
      </c>
      <c r="D370" s="179">
        <v>10.78</v>
      </c>
      <c r="E370" s="179">
        <v>11.48</v>
      </c>
    </row>
    <row r="371" spans="1:5">
      <c r="A371" s="180">
        <v>38523</v>
      </c>
      <c r="B371" s="179">
        <v>12.51</v>
      </c>
      <c r="C371" s="179">
        <v>12.53</v>
      </c>
      <c r="D371" s="179">
        <v>11.31</v>
      </c>
      <c r="E371" s="179">
        <v>11.47</v>
      </c>
    </row>
    <row r="372" spans="1:5">
      <c r="A372" s="180">
        <v>38524</v>
      </c>
      <c r="B372" s="179">
        <v>11.52</v>
      </c>
      <c r="C372" s="179">
        <v>11.67</v>
      </c>
      <c r="D372" s="179">
        <v>11.01</v>
      </c>
      <c r="E372" s="179">
        <v>11.08</v>
      </c>
    </row>
    <row r="373" spans="1:5">
      <c r="A373" s="180">
        <v>38525</v>
      </c>
      <c r="B373" s="179">
        <v>10.96</v>
      </c>
      <c r="C373" s="179">
        <v>11.31</v>
      </c>
      <c r="D373" s="179">
        <v>10.81</v>
      </c>
      <c r="E373" s="179">
        <v>11.05</v>
      </c>
    </row>
    <row r="374" spans="1:5">
      <c r="A374" s="180">
        <v>38526</v>
      </c>
      <c r="B374" s="179">
        <v>11.19</v>
      </c>
      <c r="C374" s="179">
        <v>12.13</v>
      </c>
      <c r="D374" s="179">
        <v>10.96</v>
      </c>
      <c r="E374" s="179">
        <v>12.13</v>
      </c>
    </row>
    <row r="375" spans="1:5">
      <c r="A375" s="180">
        <v>38527</v>
      </c>
      <c r="B375" s="179">
        <v>12.27</v>
      </c>
      <c r="C375" s="179">
        <v>12.32</v>
      </c>
      <c r="D375" s="179">
        <v>11.95</v>
      </c>
      <c r="E375" s="179">
        <v>12.18</v>
      </c>
    </row>
    <row r="376" spans="1:5">
      <c r="A376" s="180">
        <v>38530</v>
      </c>
      <c r="B376" s="179">
        <v>12.73</v>
      </c>
      <c r="C376" s="179">
        <v>12.78</v>
      </c>
      <c r="D376" s="179">
        <v>12.38</v>
      </c>
      <c r="E376" s="179">
        <v>12.52</v>
      </c>
    </row>
    <row r="377" spans="1:5">
      <c r="A377" s="180">
        <v>38531</v>
      </c>
      <c r="B377" s="179">
        <v>12.31</v>
      </c>
      <c r="C377" s="179">
        <v>12.31</v>
      </c>
      <c r="D377" s="179">
        <v>11.55</v>
      </c>
      <c r="E377" s="179">
        <v>11.58</v>
      </c>
    </row>
    <row r="378" spans="1:5">
      <c r="A378" s="180">
        <v>38532</v>
      </c>
      <c r="B378" s="179">
        <v>11.54</v>
      </c>
      <c r="C378" s="179">
        <v>11.78</v>
      </c>
      <c r="D378" s="179">
        <v>11.44</v>
      </c>
      <c r="E378" s="179">
        <v>11.77</v>
      </c>
    </row>
    <row r="379" spans="1:5">
      <c r="A379" s="180">
        <v>38533</v>
      </c>
      <c r="B379" s="179">
        <v>11.72</v>
      </c>
      <c r="C379" s="179">
        <v>12.1</v>
      </c>
      <c r="D379" s="179">
        <v>11.5</v>
      </c>
      <c r="E379" s="179">
        <v>12.04</v>
      </c>
    </row>
    <row r="380" spans="1:5">
      <c r="A380" s="180">
        <v>38534</v>
      </c>
      <c r="B380" s="179">
        <v>11.75</v>
      </c>
      <c r="C380" s="179">
        <v>11.92</v>
      </c>
      <c r="D380" s="179">
        <v>11.38</v>
      </c>
      <c r="E380" s="179">
        <v>11.4</v>
      </c>
    </row>
    <row r="381" spans="1:5">
      <c r="A381" s="180">
        <v>38538</v>
      </c>
      <c r="B381" s="179">
        <v>12.41</v>
      </c>
      <c r="C381" s="179">
        <v>12.41</v>
      </c>
      <c r="D381" s="179">
        <v>11.53</v>
      </c>
      <c r="E381" s="179">
        <v>11.68</v>
      </c>
    </row>
    <row r="382" spans="1:5">
      <c r="A382" s="180">
        <v>38539</v>
      </c>
      <c r="B382" s="179">
        <v>11.67</v>
      </c>
      <c r="C382" s="179">
        <v>12.33</v>
      </c>
      <c r="D382" s="179">
        <v>11.54</v>
      </c>
      <c r="E382" s="179">
        <v>12.27</v>
      </c>
    </row>
    <row r="383" spans="1:5">
      <c r="A383" s="180">
        <v>38540</v>
      </c>
      <c r="B383" s="179">
        <v>13.91</v>
      </c>
      <c r="C383" s="179">
        <v>13.92</v>
      </c>
      <c r="D383" s="179">
        <v>12.48</v>
      </c>
      <c r="E383" s="179">
        <v>12.49</v>
      </c>
    </row>
    <row r="384" spans="1:5">
      <c r="A384" s="180">
        <v>38541</v>
      </c>
      <c r="B384" s="179">
        <v>12.24</v>
      </c>
      <c r="C384" s="179">
        <v>12.29</v>
      </c>
      <c r="D384" s="179">
        <v>11.09</v>
      </c>
      <c r="E384" s="179">
        <v>11.45</v>
      </c>
    </row>
    <row r="385" spans="1:5">
      <c r="A385" s="180">
        <v>38544</v>
      </c>
      <c r="B385" s="179">
        <v>10.96</v>
      </c>
      <c r="C385" s="179">
        <v>11.41</v>
      </c>
      <c r="D385" s="179">
        <v>10.53</v>
      </c>
      <c r="E385" s="179">
        <v>11.28</v>
      </c>
    </row>
    <row r="386" spans="1:5">
      <c r="A386" s="180">
        <v>38545</v>
      </c>
      <c r="B386" s="179">
        <v>11.03</v>
      </c>
      <c r="C386" s="179">
        <v>11.37</v>
      </c>
      <c r="D386" s="179">
        <v>10.85</v>
      </c>
      <c r="E386" s="179">
        <v>10.95</v>
      </c>
    </row>
    <row r="387" spans="1:5">
      <c r="A387" s="180">
        <v>38546</v>
      </c>
      <c r="B387" s="179">
        <v>11.09</v>
      </c>
      <c r="C387" s="179">
        <v>11.44</v>
      </c>
      <c r="D387" s="179">
        <v>10.8</v>
      </c>
      <c r="E387" s="179">
        <v>10.84</v>
      </c>
    </row>
    <row r="388" spans="1:5">
      <c r="A388" s="180">
        <v>38547</v>
      </c>
      <c r="B388" s="179">
        <v>10.87</v>
      </c>
      <c r="C388" s="179">
        <v>11.13</v>
      </c>
      <c r="D388" s="179">
        <v>10.5</v>
      </c>
      <c r="E388" s="179">
        <v>10.81</v>
      </c>
    </row>
    <row r="389" spans="1:5">
      <c r="A389" s="180">
        <v>38548</v>
      </c>
      <c r="B389" s="179">
        <v>10.61</v>
      </c>
      <c r="C389" s="179">
        <v>10.9</v>
      </c>
      <c r="D389" s="179">
        <v>10.130000000000001</v>
      </c>
      <c r="E389" s="179">
        <v>10.33</v>
      </c>
    </row>
    <row r="390" spans="1:5">
      <c r="A390" s="180">
        <v>38551</v>
      </c>
      <c r="B390" s="179">
        <v>11.09</v>
      </c>
      <c r="C390" s="179">
        <v>11.09</v>
      </c>
      <c r="D390" s="179">
        <v>10.77</v>
      </c>
      <c r="E390" s="179">
        <v>10.77</v>
      </c>
    </row>
    <row r="391" spans="1:5">
      <c r="A391" s="180">
        <v>38552</v>
      </c>
      <c r="B391" s="179">
        <v>10.63</v>
      </c>
      <c r="C391" s="179">
        <v>10.79</v>
      </c>
      <c r="D391" s="179">
        <v>10.36</v>
      </c>
      <c r="E391" s="179">
        <v>10.45</v>
      </c>
    </row>
    <row r="392" spans="1:5">
      <c r="A392" s="180">
        <v>38553</v>
      </c>
      <c r="B392" s="179">
        <v>10.8</v>
      </c>
      <c r="C392" s="179">
        <v>10.94</v>
      </c>
      <c r="D392" s="179">
        <v>9.8800000000000008</v>
      </c>
      <c r="E392" s="179">
        <v>10.23</v>
      </c>
    </row>
    <row r="393" spans="1:5">
      <c r="A393" s="180">
        <v>38554</v>
      </c>
      <c r="B393" s="179">
        <v>10.23</v>
      </c>
      <c r="C393" s="179">
        <v>11.21</v>
      </c>
      <c r="D393" s="179">
        <v>10.23</v>
      </c>
      <c r="E393" s="179">
        <v>10.97</v>
      </c>
    </row>
    <row r="394" spans="1:5">
      <c r="A394" s="180">
        <v>38555</v>
      </c>
      <c r="B394" s="179">
        <v>11.01</v>
      </c>
      <c r="C394" s="179">
        <v>11.05</v>
      </c>
      <c r="D394" s="179">
        <v>10.51</v>
      </c>
      <c r="E394" s="179">
        <v>10.52</v>
      </c>
    </row>
    <row r="395" spans="1:5">
      <c r="A395" s="180">
        <v>38558</v>
      </c>
      <c r="B395" s="179">
        <v>11.12</v>
      </c>
      <c r="C395" s="179">
        <v>11.28</v>
      </c>
      <c r="D395" s="179">
        <v>10.7</v>
      </c>
      <c r="E395" s="179">
        <v>11.1</v>
      </c>
    </row>
    <row r="396" spans="1:5">
      <c r="A396" s="180">
        <v>38559</v>
      </c>
      <c r="B396" s="179">
        <v>11.11</v>
      </c>
      <c r="C396" s="179">
        <v>11.25</v>
      </c>
      <c r="D396" s="179">
        <v>10.92</v>
      </c>
      <c r="E396" s="179">
        <v>10.99</v>
      </c>
    </row>
    <row r="397" spans="1:5">
      <c r="A397" s="180">
        <v>38560</v>
      </c>
      <c r="B397" s="179">
        <v>11.03</v>
      </c>
      <c r="C397" s="179">
        <v>11.03</v>
      </c>
      <c r="D397" s="179">
        <v>10.34</v>
      </c>
      <c r="E397" s="179">
        <v>10.36</v>
      </c>
    </row>
    <row r="398" spans="1:5">
      <c r="A398" s="180">
        <v>38561</v>
      </c>
      <c r="B398" s="179">
        <v>10.4</v>
      </c>
      <c r="C398" s="179">
        <v>10.58</v>
      </c>
      <c r="D398" s="179">
        <v>10.27</v>
      </c>
      <c r="E398" s="179">
        <v>10.52</v>
      </c>
    </row>
    <row r="399" spans="1:5">
      <c r="A399" s="180">
        <v>38562</v>
      </c>
      <c r="B399" s="179">
        <v>10.24</v>
      </c>
      <c r="C399" s="179">
        <v>11.73</v>
      </c>
      <c r="D399" s="179">
        <v>10.24</v>
      </c>
      <c r="E399" s="179">
        <v>11.57</v>
      </c>
    </row>
    <row r="400" spans="1:5">
      <c r="A400" s="180">
        <v>38565</v>
      </c>
      <c r="B400" s="179">
        <v>11.75</v>
      </c>
      <c r="C400" s="179">
        <v>12.23</v>
      </c>
      <c r="D400" s="179">
        <v>11.36</v>
      </c>
      <c r="E400" s="179">
        <v>12.08</v>
      </c>
    </row>
    <row r="401" spans="1:5">
      <c r="A401" s="180">
        <v>38566</v>
      </c>
      <c r="B401" s="179">
        <v>12</v>
      </c>
      <c r="C401" s="179">
        <v>12.03</v>
      </c>
      <c r="D401" s="179">
        <v>11.69</v>
      </c>
      <c r="E401" s="179">
        <v>11.75</v>
      </c>
    </row>
    <row r="402" spans="1:5">
      <c r="A402" s="180">
        <v>38567</v>
      </c>
      <c r="B402" s="179">
        <v>11.9</v>
      </c>
      <c r="C402" s="179">
        <v>12.01</v>
      </c>
      <c r="D402" s="179">
        <v>11.62</v>
      </c>
      <c r="E402" s="179">
        <v>11.83</v>
      </c>
    </row>
    <row r="403" spans="1:5">
      <c r="A403" s="180">
        <v>38568</v>
      </c>
      <c r="B403" s="179">
        <v>12.12</v>
      </c>
      <c r="C403" s="179">
        <v>12.57</v>
      </c>
      <c r="D403" s="179">
        <v>11.99</v>
      </c>
      <c r="E403" s="179">
        <v>12.52</v>
      </c>
    </row>
    <row r="404" spans="1:5">
      <c r="A404" s="180">
        <v>38569</v>
      </c>
      <c r="B404" s="179">
        <v>11.82</v>
      </c>
      <c r="C404" s="179">
        <v>12.92</v>
      </c>
      <c r="D404" s="179">
        <v>11.82</v>
      </c>
      <c r="E404" s="179">
        <v>12.48</v>
      </c>
    </row>
    <row r="405" spans="1:5">
      <c r="A405" s="180">
        <v>38572</v>
      </c>
      <c r="B405" s="179">
        <v>12.56</v>
      </c>
      <c r="C405" s="179">
        <v>13.29</v>
      </c>
      <c r="D405" s="179">
        <v>12.56</v>
      </c>
      <c r="E405" s="179">
        <v>13.21</v>
      </c>
    </row>
    <row r="406" spans="1:5">
      <c r="A406" s="180">
        <v>38573</v>
      </c>
      <c r="B406" s="179">
        <v>12.25</v>
      </c>
      <c r="C406" s="179">
        <v>12.78</v>
      </c>
      <c r="D406" s="179">
        <v>12.24</v>
      </c>
      <c r="E406" s="179">
        <v>12.4</v>
      </c>
    </row>
    <row r="407" spans="1:5">
      <c r="A407" s="180">
        <v>38574</v>
      </c>
      <c r="B407" s="179">
        <v>12.03</v>
      </c>
      <c r="C407" s="179">
        <v>12.56</v>
      </c>
      <c r="D407" s="179">
        <v>11.51</v>
      </c>
      <c r="E407" s="179">
        <v>12.38</v>
      </c>
    </row>
    <row r="408" spans="1:5">
      <c r="A408" s="180">
        <v>38575</v>
      </c>
      <c r="B408" s="179">
        <v>12.34</v>
      </c>
      <c r="C408" s="179">
        <v>12.94</v>
      </c>
      <c r="D408" s="179">
        <v>11.88</v>
      </c>
      <c r="E408" s="179">
        <v>12.42</v>
      </c>
    </row>
    <row r="409" spans="1:5">
      <c r="A409" s="180">
        <v>38576</v>
      </c>
      <c r="B409" s="179">
        <v>12.36</v>
      </c>
      <c r="C409" s="179">
        <v>12.98</v>
      </c>
      <c r="D409" s="179">
        <v>12.18</v>
      </c>
      <c r="E409" s="179">
        <v>12.74</v>
      </c>
    </row>
    <row r="410" spans="1:5">
      <c r="A410" s="180">
        <v>38579</v>
      </c>
      <c r="B410" s="179">
        <v>12.87</v>
      </c>
      <c r="C410" s="179">
        <v>12.99</v>
      </c>
      <c r="D410" s="179">
        <v>12.08</v>
      </c>
      <c r="E410" s="179">
        <v>12.26</v>
      </c>
    </row>
    <row r="411" spans="1:5">
      <c r="A411" s="180">
        <v>38580</v>
      </c>
      <c r="B411" s="179">
        <v>12.37</v>
      </c>
      <c r="C411" s="179">
        <v>13.89</v>
      </c>
      <c r="D411" s="179">
        <v>12.28</v>
      </c>
      <c r="E411" s="179">
        <v>13.52</v>
      </c>
    </row>
    <row r="412" spans="1:5">
      <c r="A412" s="180">
        <v>38581</v>
      </c>
      <c r="B412" s="179">
        <v>13.35</v>
      </c>
      <c r="C412" s="179">
        <v>13.76</v>
      </c>
      <c r="D412" s="179">
        <v>12.78</v>
      </c>
      <c r="E412" s="179">
        <v>13.3</v>
      </c>
    </row>
    <row r="413" spans="1:5">
      <c r="A413" s="180">
        <v>38582</v>
      </c>
      <c r="B413" s="179">
        <v>13.47</v>
      </c>
      <c r="C413" s="179">
        <v>13.88</v>
      </c>
      <c r="D413" s="179">
        <v>13.01</v>
      </c>
      <c r="E413" s="179">
        <v>13.42</v>
      </c>
    </row>
    <row r="414" spans="1:5">
      <c r="A414" s="180">
        <v>38583</v>
      </c>
      <c r="B414" s="179">
        <v>12.84</v>
      </c>
      <c r="C414" s="179">
        <v>13.85</v>
      </c>
      <c r="D414" s="179">
        <v>12.61</v>
      </c>
      <c r="E414" s="179">
        <v>13.42</v>
      </c>
    </row>
    <row r="415" spans="1:5">
      <c r="A415" s="180">
        <v>38586</v>
      </c>
      <c r="B415" s="179">
        <v>13.67</v>
      </c>
      <c r="C415" s="179">
        <v>13.89</v>
      </c>
      <c r="D415" s="179">
        <v>13.2</v>
      </c>
      <c r="E415" s="179">
        <v>13.42</v>
      </c>
    </row>
    <row r="416" spans="1:5">
      <c r="A416" s="180">
        <v>38587</v>
      </c>
      <c r="B416" s="179">
        <v>13.63</v>
      </c>
      <c r="C416" s="179">
        <v>14.05</v>
      </c>
      <c r="D416" s="179">
        <v>13.3</v>
      </c>
      <c r="E416" s="179">
        <v>13.34</v>
      </c>
    </row>
    <row r="417" spans="1:5">
      <c r="A417" s="180">
        <v>38588</v>
      </c>
      <c r="B417" s="179">
        <v>13.56</v>
      </c>
      <c r="C417" s="179">
        <v>14.18</v>
      </c>
      <c r="D417" s="179">
        <v>13</v>
      </c>
      <c r="E417" s="179">
        <v>14.17</v>
      </c>
    </row>
    <row r="418" spans="1:5">
      <c r="A418" s="180">
        <v>38589</v>
      </c>
      <c r="B418" s="179">
        <v>13.92</v>
      </c>
      <c r="C418" s="179">
        <v>14.12</v>
      </c>
      <c r="D418" s="179">
        <v>13.66</v>
      </c>
      <c r="E418" s="179">
        <v>13.73</v>
      </c>
    </row>
    <row r="419" spans="1:5">
      <c r="A419" s="180">
        <v>38590</v>
      </c>
      <c r="B419" s="179">
        <v>13.79</v>
      </c>
      <c r="C419" s="179">
        <v>14.2</v>
      </c>
      <c r="D419" s="179">
        <v>13.65</v>
      </c>
      <c r="E419" s="179">
        <v>13.72</v>
      </c>
    </row>
    <row r="420" spans="1:5">
      <c r="A420" s="180">
        <v>38593</v>
      </c>
      <c r="B420" s="179">
        <v>14.34</v>
      </c>
      <c r="C420" s="179">
        <v>14.41</v>
      </c>
      <c r="D420" s="179">
        <v>13.38</v>
      </c>
      <c r="E420" s="179">
        <v>13.52</v>
      </c>
    </row>
    <row r="421" spans="1:5">
      <c r="A421" s="180">
        <v>38594</v>
      </c>
      <c r="B421" s="179">
        <v>13.49</v>
      </c>
      <c r="C421" s="179">
        <v>14.18</v>
      </c>
      <c r="D421" s="179">
        <v>13.47</v>
      </c>
      <c r="E421" s="179">
        <v>13.65</v>
      </c>
    </row>
    <row r="422" spans="1:5">
      <c r="A422" s="180">
        <v>38595</v>
      </c>
      <c r="B422" s="179">
        <v>13.37</v>
      </c>
      <c r="C422" s="179">
        <v>13.63</v>
      </c>
      <c r="D422" s="179">
        <v>12.56</v>
      </c>
      <c r="E422" s="179">
        <v>12.6</v>
      </c>
    </row>
    <row r="423" spans="1:5">
      <c r="A423" s="180">
        <v>38596</v>
      </c>
      <c r="B423" s="179">
        <v>12.86</v>
      </c>
      <c r="C423" s="179">
        <v>13.37</v>
      </c>
      <c r="D423" s="179">
        <v>12.31</v>
      </c>
      <c r="E423" s="179">
        <v>13.15</v>
      </c>
    </row>
    <row r="424" spans="1:5">
      <c r="A424" s="180">
        <v>38597</v>
      </c>
      <c r="B424" s="179">
        <v>13.21</v>
      </c>
      <c r="C424" s="179">
        <v>13.72</v>
      </c>
      <c r="D424" s="179">
        <v>13.03</v>
      </c>
      <c r="E424" s="179">
        <v>13.57</v>
      </c>
    </row>
    <row r="425" spans="1:5">
      <c r="A425" s="180">
        <v>38601</v>
      </c>
      <c r="B425" s="179">
        <v>14.17</v>
      </c>
      <c r="C425" s="179">
        <v>14.18</v>
      </c>
      <c r="D425" s="179">
        <v>12.9</v>
      </c>
      <c r="E425" s="179">
        <v>12.93</v>
      </c>
    </row>
    <row r="426" spans="1:5">
      <c r="A426" s="180">
        <v>38602</v>
      </c>
      <c r="B426" s="179">
        <v>13.06</v>
      </c>
      <c r="C426" s="179">
        <v>13.2</v>
      </c>
      <c r="D426" s="179">
        <v>12.44</v>
      </c>
      <c r="E426" s="179">
        <v>12.52</v>
      </c>
    </row>
    <row r="427" spans="1:5">
      <c r="A427" s="180">
        <v>38603</v>
      </c>
      <c r="B427" s="179">
        <v>12.72</v>
      </c>
      <c r="C427" s="179">
        <v>12.94</v>
      </c>
      <c r="D427" s="179">
        <v>12.37</v>
      </c>
      <c r="E427" s="179">
        <v>12.93</v>
      </c>
    </row>
    <row r="428" spans="1:5">
      <c r="A428" s="180">
        <v>38604</v>
      </c>
      <c r="B428" s="179">
        <v>12.46</v>
      </c>
      <c r="C428" s="179">
        <v>12.65</v>
      </c>
      <c r="D428" s="179">
        <v>11.96</v>
      </c>
      <c r="E428" s="179">
        <v>11.98</v>
      </c>
    </row>
    <row r="429" spans="1:5">
      <c r="A429" s="180">
        <v>38607</v>
      </c>
      <c r="B429" s="179">
        <v>11.66</v>
      </c>
      <c r="C429" s="179">
        <v>11.89</v>
      </c>
      <c r="D429" s="179">
        <v>11.45</v>
      </c>
      <c r="E429" s="179">
        <v>11.65</v>
      </c>
    </row>
    <row r="430" spans="1:5">
      <c r="A430" s="180">
        <v>38608</v>
      </c>
      <c r="B430" s="179">
        <v>11.76</v>
      </c>
      <c r="C430" s="179">
        <v>12.48</v>
      </c>
      <c r="D430" s="179">
        <v>11.75</v>
      </c>
      <c r="E430" s="179">
        <v>12.39</v>
      </c>
    </row>
    <row r="431" spans="1:5">
      <c r="A431" s="180">
        <v>38609</v>
      </c>
      <c r="B431" s="179">
        <v>12.79</v>
      </c>
      <c r="C431" s="179">
        <v>13.26</v>
      </c>
      <c r="D431" s="179">
        <v>12.67</v>
      </c>
      <c r="E431" s="179">
        <v>12.91</v>
      </c>
    </row>
    <row r="432" spans="1:5">
      <c r="A432" s="180">
        <v>38610</v>
      </c>
      <c r="B432" s="179">
        <v>12.72</v>
      </c>
      <c r="C432" s="179">
        <v>13.17</v>
      </c>
      <c r="D432" s="179">
        <v>12.28</v>
      </c>
      <c r="E432" s="179">
        <v>12.49</v>
      </c>
    </row>
    <row r="433" spans="1:5">
      <c r="A433" s="180">
        <v>38611</v>
      </c>
      <c r="B433" s="179">
        <v>11.89</v>
      </c>
      <c r="C433" s="179">
        <v>11.93</v>
      </c>
      <c r="D433" s="179">
        <v>11.07</v>
      </c>
      <c r="E433" s="179">
        <v>11.22</v>
      </c>
    </row>
    <row r="434" spans="1:5">
      <c r="A434" s="180">
        <v>38614</v>
      </c>
      <c r="B434" s="179">
        <v>12.17</v>
      </c>
      <c r="C434" s="179">
        <v>12.46</v>
      </c>
      <c r="D434" s="179">
        <v>12.04</v>
      </c>
      <c r="E434" s="179">
        <v>12.14</v>
      </c>
    </row>
    <row r="435" spans="1:5">
      <c r="A435" s="180">
        <v>38615</v>
      </c>
      <c r="B435" s="179">
        <v>12.23</v>
      </c>
      <c r="C435" s="179">
        <v>12.96</v>
      </c>
      <c r="D435" s="179">
        <v>11.83</v>
      </c>
      <c r="E435" s="179">
        <v>12.64</v>
      </c>
    </row>
    <row r="436" spans="1:5">
      <c r="A436" s="180">
        <v>38616</v>
      </c>
      <c r="B436" s="179">
        <v>13.07</v>
      </c>
      <c r="C436" s="179">
        <v>13.91</v>
      </c>
      <c r="D436" s="179">
        <v>12.96</v>
      </c>
      <c r="E436" s="179">
        <v>13.79</v>
      </c>
    </row>
    <row r="437" spans="1:5">
      <c r="A437" s="180">
        <v>38617</v>
      </c>
      <c r="B437" s="179">
        <v>13.85</v>
      </c>
      <c r="C437" s="179">
        <v>14.39</v>
      </c>
      <c r="D437" s="179">
        <v>13.31</v>
      </c>
      <c r="E437" s="179">
        <v>13.33</v>
      </c>
    </row>
    <row r="438" spans="1:5">
      <c r="A438" s="180">
        <v>38618</v>
      </c>
      <c r="B438" s="179">
        <v>13.64</v>
      </c>
      <c r="C438" s="179">
        <v>13.88</v>
      </c>
      <c r="D438" s="179">
        <v>12.75</v>
      </c>
      <c r="E438" s="179">
        <v>12.96</v>
      </c>
    </row>
    <row r="439" spans="1:5">
      <c r="A439" s="180">
        <v>38621</v>
      </c>
      <c r="B439" s="179">
        <v>13.27</v>
      </c>
      <c r="C439" s="179">
        <v>13.47</v>
      </c>
      <c r="D439" s="179">
        <v>12.64</v>
      </c>
      <c r="E439" s="179">
        <v>13.04</v>
      </c>
    </row>
    <row r="440" spans="1:5">
      <c r="A440" s="180">
        <v>38622</v>
      </c>
      <c r="B440" s="179">
        <v>13.06</v>
      </c>
      <c r="C440" s="179">
        <v>13.46</v>
      </c>
      <c r="D440" s="179">
        <v>12.51</v>
      </c>
      <c r="E440" s="179">
        <v>12.76</v>
      </c>
    </row>
    <row r="441" spans="1:5">
      <c r="A441" s="180">
        <v>38623</v>
      </c>
      <c r="B441" s="179">
        <v>12.6</v>
      </c>
      <c r="C441" s="179">
        <v>12.98</v>
      </c>
      <c r="D441" s="179">
        <v>12.37</v>
      </c>
      <c r="E441" s="179">
        <v>12.63</v>
      </c>
    </row>
    <row r="442" spans="1:5">
      <c r="A442" s="180">
        <v>38624</v>
      </c>
      <c r="B442" s="179">
        <v>12.92</v>
      </c>
      <c r="C442" s="179">
        <v>13.23</v>
      </c>
      <c r="D442" s="179">
        <v>12.15</v>
      </c>
      <c r="E442" s="179">
        <v>12.24</v>
      </c>
    </row>
    <row r="443" spans="1:5">
      <c r="A443" s="180">
        <v>38625</v>
      </c>
      <c r="B443" s="179">
        <v>12.42</v>
      </c>
      <c r="C443" s="179">
        <v>12.44</v>
      </c>
      <c r="D443" s="179">
        <v>11.92</v>
      </c>
      <c r="E443" s="179">
        <v>11.92</v>
      </c>
    </row>
    <row r="444" spans="1:5">
      <c r="A444" s="180">
        <v>38628</v>
      </c>
      <c r="B444" s="179">
        <v>12.37</v>
      </c>
      <c r="C444" s="179">
        <v>12.62</v>
      </c>
      <c r="D444" s="179">
        <v>11.98</v>
      </c>
      <c r="E444" s="179">
        <v>12.46</v>
      </c>
    </row>
    <row r="445" spans="1:5">
      <c r="A445" s="180">
        <v>38629</v>
      </c>
      <c r="B445" s="179">
        <v>12.5</v>
      </c>
      <c r="C445" s="179">
        <v>13.21</v>
      </c>
      <c r="D445" s="179">
        <v>12.11</v>
      </c>
      <c r="E445" s="179">
        <v>13.2</v>
      </c>
    </row>
    <row r="446" spans="1:5">
      <c r="A446" s="180">
        <v>38630</v>
      </c>
      <c r="B446" s="179">
        <v>13.15</v>
      </c>
      <c r="C446" s="179">
        <v>14.58</v>
      </c>
      <c r="D446" s="179">
        <v>12.97</v>
      </c>
      <c r="E446" s="179">
        <v>14.55</v>
      </c>
    </row>
    <row r="447" spans="1:5">
      <c r="A447" s="180">
        <v>38631</v>
      </c>
      <c r="B447" s="179">
        <v>14.53</v>
      </c>
      <c r="C447" s="179">
        <v>15.63</v>
      </c>
      <c r="D447" s="179">
        <v>14.04</v>
      </c>
      <c r="E447" s="179">
        <v>14.96</v>
      </c>
    </row>
    <row r="448" spans="1:5">
      <c r="A448" s="180">
        <v>38632</v>
      </c>
      <c r="B448" s="179">
        <v>14.56</v>
      </c>
      <c r="C448" s="179">
        <v>14.82</v>
      </c>
      <c r="D448" s="179">
        <v>14.3</v>
      </c>
      <c r="E448" s="179">
        <v>14.59</v>
      </c>
    </row>
    <row r="449" spans="1:5">
      <c r="A449" s="180">
        <v>38635</v>
      </c>
      <c r="B449" s="179">
        <v>14.93</v>
      </c>
      <c r="C449" s="179">
        <v>15.61</v>
      </c>
      <c r="D449" s="179">
        <v>14.87</v>
      </c>
      <c r="E449" s="179">
        <v>15.55</v>
      </c>
    </row>
    <row r="450" spans="1:5">
      <c r="A450" s="180">
        <v>38636</v>
      </c>
      <c r="B450" s="179">
        <v>15.35</v>
      </c>
      <c r="C450" s="179">
        <v>15.7</v>
      </c>
      <c r="D450" s="179">
        <v>15.06</v>
      </c>
      <c r="E450" s="179">
        <v>15.63</v>
      </c>
    </row>
    <row r="451" spans="1:5">
      <c r="A451" s="180">
        <v>38637</v>
      </c>
      <c r="B451" s="179">
        <v>15.56</v>
      </c>
      <c r="C451" s="179">
        <v>16.27</v>
      </c>
      <c r="D451" s="179">
        <v>15.04</v>
      </c>
      <c r="E451" s="179">
        <v>16.22</v>
      </c>
    </row>
    <row r="452" spans="1:5">
      <c r="A452" s="180">
        <v>38638</v>
      </c>
      <c r="B452" s="179">
        <v>16.32</v>
      </c>
      <c r="C452" s="179">
        <v>17.190000000000001</v>
      </c>
      <c r="D452" s="179">
        <v>15.98</v>
      </c>
      <c r="E452" s="179">
        <v>16.47</v>
      </c>
    </row>
    <row r="453" spans="1:5">
      <c r="A453" s="180">
        <v>38639</v>
      </c>
      <c r="B453" s="179">
        <v>15.99</v>
      </c>
      <c r="C453" s="179">
        <v>16.03</v>
      </c>
      <c r="D453" s="179">
        <v>14.83</v>
      </c>
      <c r="E453" s="179">
        <v>14.87</v>
      </c>
    </row>
    <row r="454" spans="1:5">
      <c r="A454" s="180">
        <v>38642</v>
      </c>
      <c r="B454" s="179">
        <v>15.3</v>
      </c>
      <c r="C454" s="179">
        <v>15.3</v>
      </c>
      <c r="D454" s="179">
        <v>14.58</v>
      </c>
      <c r="E454" s="179">
        <v>14.67</v>
      </c>
    </row>
    <row r="455" spans="1:5">
      <c r="A455" s="180">
        <v>38643</v>
      </c>
      <c r="B455" s="179">
        <v>14.92</v>
      </c>
      <c r="C455" s="179">
        <v>15.4</v>
      </c>
      <c r="D455" s="179">
        <v>14.79</v>
      </c>
      <c r="E455" s="179">
        <v>15.33</v>
      </c>
    </row>
    <row r="456" spans="1:5">
      <c r="A456" s="180">
        <v>38644</v>
      </c>
      <c r="B456" s="179">
        <v>15.63</v>
      </c>
      <c r="C456" s="179">
        <v>15.86</v>
      </c>
      <c r="D456" s="179">
        <v>13.47</v>
      </c>
      <c r="E456" s="179">
        <v>13.5</v>
      </c>
    </row>
    <row r="457" spans="1:5">
      <c r="A457" s="180">
        <v>38645</v>
      </c>
      <c r="B457" s="179">
        <v>14.18</v>
      </c>
      <c r="C457" s="179">
        <v>16.190000000000001</v>
      </c>
      <c r="D457" s="179">
        <v>13.98</v>
      </c>
      <c r="E457" s="179">
        <v>16.11</v>
      </c>
    </row>
    <row r="458" spans="1:5">
      <c r="A458" s="180">
        <v>38646</v>
      </c>
      <c r="B458" s="179">
        <v>15.53</v>
      </c>
      <c r="C458" s="179">
        <v>16.27</v>
      </c>
      <c r="D458" s="179">
        <v>15.26</v>
      </c>
      <c r="E458" s="179">
        <v>16.13</v>
      </c>
    </row>
    <row r="459" spans="1:5">
      <c r="A459" s="180">
        <v>38649</v>
      </c>
      <c r="B459" s="179">
        <v>16.18</v>
      </c>
      <c r="C459" s="179">
        <v>16.440000000000001</v>
      </c>
      <c r="D459" s="179">
        <v>14.61</v>
      </c>
      <c r="E459" s="179">
        <v>14.74</v>
      </c>
    </row>
    <row r="460" spans="1:5">
      <c r="A460" s="180">
        <v>38650</v>
      </c>
      <c r="B460" s="179">
        <v>14.96</v>
      </c>
      <c r="C460" s="179">
        <v>15.3</v>
      </c>
      <c r="D460" s="179">
        <v>14.2</v>
      </c>
      <c r="E460" s="179">
        <v>14.53</v>
      </c>
    </row>
    <row r="461" spans="1:5">
      <c r="A461" s="180">
        <v>38651</v>
      </c>
      <c r="B461" s="179">
        <v>14.8</v>
      </c>
      <c r="C461" s="179">
        <v>14.88</v>
      </c>
      <c r="D461" s="179">
        <v>13.72</v>
      </c>
      <c r="E461" s="179">
        <v>14.59</v>
      </c>
    </row>
    <row r="462" spans="1:5">
      <c r="A462" s="180">
        <v>38652</v>
      </c>
      <c r="B462" s="179">
        <v>14.73</v>
      </c>
      <c r="C462" s="179">
        <v>16.3</v>
      </c>
      <c r="D462" s="179">
        <v>14.57</v>
      </c>
      <c r="E462" s="179">
        <v>16.02</v>
      </c>
    </row>
    <row r="463" spans="1:5">
      <c r="A463" s="180">
        <v>38653</v>
      </c>
      <c r="B463" s="179">
        <v>15.45</v>
      </c>
      <c r="C463" s="179">
        <v>15.61</v>
      </c>
      <c r="D463" s="179">
        <v>14.11</v>
      </c>
      <c r="E463" s="179">
        <v>14.25</v>
      </c>
    </row>
    <row r="464" spans="1:5">
      <c r="A464" s="180">
        <v>38656</v>
      </c>
      <c r="B464" s="179">
        <v>14.04</v>
      </c>
      <c r="C464" s="179">
        <v>15.39</v>
      </c>
      <c r="D464" s="179">
        <v>13.93</v>
      </c>
      <c r="E464" s="179">
        <v>15.32</v>
      </c>
    </row>
    <row r="465" spans="1:5">
      <c r="A465" s="180">
        <v>38657</v>
      </c>
      <c r="B465" s="179">
        <v>14.85</v>
      </c>
      <c r="C465" s="179">
        <v>15.66</v>
      </c>
      <c r="D465" s="179">
        <v>14.65</v>
      </c>
      <c r="E465" s="179">
        <v>14.85</v>
      </c>
    </row>
    <row r="466" spans="1:5">
      <c r="A466" s="180">
        <v>38658</v>
      </c>
      <c r="B466" s="179">
        <v>14.99</v>
      </c>
      <c r="C466" s="179">
        <v>14.99</v>
      </c>
      <c r="D466" s="179">
        <v>13.38</v>
      </c>
      <c r="E466" s="179">
        <v>13.48</v>
      </c>
    </row>
    <row r="467" spans="1:5">
      <c r="A467" s="180">
        <v>38659</v>
      </c>
      <c r="B467" s="179">
        <v>13.12</v>
      </c>
      <c r="C467" s="179">
        <v>13.23</v>
      </c>
      <c r="D467" s="179">
        <v>12.5</v>
      </c>
      <c r="E467" s="179">
        <v>13</v>
      </c>
    </row>
    <row r="468" spans="1:5">
      <c r="A468" s="180">
        <v>38660</v>
      </c>
      <c r="B468" s="179">
        <v>12.88</v>
      </c>
      <c r="C468" s="179">
        <v>13.62</v>
      </c>
      <c r="D468" s="179">
        <v>12.69</v>
      </c>
      <c r="E468" s="179">
        <v>13.17</v>
      </c>
    </row>
    <row r="469" spans="1:5">
      <c r="A469" s="180">
        <v>38663</v>
      </c>
      <c r="B469" s="179">
        <v>13.11</v>
      </c>
      <c r="C469" s="179">
        <v>13.65</v>
      </c>
      <c r="D469" s="179">
        <v>12.76</v>
      </c>
      <c r="E469" s="179">
        <v>13.1</v>
      </c>
    </row>
    <row r="470" spans="1:5">
      <c r="A470" s="180">
        <v>38664</v>
      </c>
      <c r="B470" s="179">
        <v>13.61</v>
      </c>
      <c r="C470" s="179">
        <v>13.61</v>
      </c>
      <c r="D470" s="179">
        <v>13.04</v>
      </c>
      <c r="E470" s="179">
        <v>13.08</v>
      </c>
    </row>
    <row r="471" spans="1:5">
      <c r="A471" s="180">
        <v>38665</v>
      </c>
      <c r="B471" s="179">
        <v>13.14</v>
      </c>
      <c r="C471" s="179">
        <v>13.36</v>
      </c>
      <c r="D471" s="179">
        <v>12.42</v>
      </c>
      <c r="E471" s="179">
        <v>12.8</v>
      </c>
    </row>
    <row r="472" spans="1:5">
      <c r="A472" s="180">
        <v>38666</v>
      </c>
      <c r="B472" s="179">
        <v>12.68</v>
      </c>
      <c r="C472" s="179">
        <v>13.17</v>
      </c>
      <c r="D472" s="179">
        <v>11.73</v>
      </c>
      <c r="E472" s="179">
        <v>11.9</v>
      </c>
    </row>
    <row r="473" spans="1:5">
      <c r="A473" s="180">
        <v>38667</v>
      </c>
      <c r="B473" s="179">
        <v>11.82</v>
      </c>
      <c r="C473" s="179">
        <v>11.96</v>
      </c>
      <c r="D473" s="179">
        <v>11.63</v>
      </c>
      <c r="E473" s="179">
        <v>11.63</v>
      </c>
    </row>
    <row r="474" spans="1:5">
      <c r="A474" s="180">
        <v>38670</v>
      </c>
      <c r="B474" s="179">
        <v>11.99</v>
      </c>
      <c r="C474" s="179">
        <v>12.34</v>
      </c>
      <c r="D474" s="179">
        <v>11.77</v>
      </c>
      <c r="E474" s="179">
        <v>12.18</v>
      </c>
    </row>
    <row r="475" spans="1:5">
      <c r="A475" s="180">
        <v>38671</v>
      </c>
      <c r="B475" s="179">
        <v>12.16</v>
      </c>
      <c r="C475" s="179">
        <v>12.69</v>
      </c>
      <c r="D475" s="179">
        <v>11.7</v>
      </c>
      <c r="E475" s="179">
        <v>12.23</v>
      </c>
    </row>
    <row r="476" spans="1:5">
      <c r="A476" s="180">
        <v>38672</v>
      </c>
      <c r="B476" s="179">
        <v>12.22</v>
      </c>
      <c r="C476" s="179">
        <v>12.68</v>
      </c>
      <c r="D476" s="179">
        <v>12.17</v>
      </c>
      <c r="E476" s="179">
        <v>12.26</v>
      </c>
    </row>
    <row r="477" spans="1:5">
      <c r="A477" s="180">
        <v>38673</v>
      </c>
      <c r="B477" s="179">
        <v>11.92</v>
      </c>
      <c r="C477" s="179">
        <v>12.2</v>
      </c>
      <c r="D477" s="179">
        <v>11.25</v>
      </c>
      <c r="E477" s="179">
        <v>11.25</v>
      </c>
    </row>
    <row r="478" spans="1:5">
      <c r="A478" s="180">
        <v>38674</v>
      </c>
      <c r="B478" s="179">
        <v>11.19</v>
      </c>
      <c r="C478" s="179">
        <v>11.67</v>
      </c>
      <c r="D478" s="179">
        <v>10.96</v>
      </c>
      <c r="E478" s="179">
        <v>11.12</v>
      </c>
    </row>
    <row r="479" spans="1:5">
      <c r="A479" s="180">
        <v>38677</v>
      </c>
      <c r="B479" s="179">
        <v>11.18</v>
      </c>
      <c r="C479" s="179">
        <v>11.38</v>
      </c>
      <c r="D479" s="179">
        <v>10.71</v>
      </c>
      <c r="E479" s="179">
        <v>10.82</v>
      </c>
    </row>
    <row r="480" spans="1:5">
      <c r="A480" s="180">
        <v>38678</v>
      </c>
      <c r="B480" s="179">
        <v>11.01</v>
      </c>
      <c r="C480" s="179">
        <v>11.1</v>
      </c>
      <c r="D480" s="179">
        <v>10.5</v>
      </c>
      <c r="E480" s="179">
        <v>10.6</v>
      </c>
    </row>
    <row r="481" spans="1:5">
      <c r="A481" s="180">
        <v>38679</v>
      </c>
      <c r="B481" s="179">
        <v>10.96</v>
      </c>
      <c r="C481" s="179">
        <v>11.03</v>
      </c>
      <c r="D481" s="179">
        <v>10.67</v>
      </c>
      <c r="E481" s="179">
        <v>10.96</v>
      </c>
    </row>
    <row r="482" spans="1:5">
      <c r="A482" s="180">
        <v>38681</v>
      </c>
      <c r="B482" s="179">
        <v>11.04</v>
      </c>
      <c r="C482" s="179">
        <v>11.24</v>
      </c>
      <c r="D482" s="179">
        <v>10.88</v>
      </c>
      <c r="E482" s="179">
        <v>10.88</v>
      </c>
    </row>
    <row r="483" spans="1:5">
      <c r="A483" s="180">
        <v>38684</v>
      </c>
      <c r="B483" s="179">
        <v>11.34</v>
      </c>
      <c r="C483" s="179">
        <v>11.99</v>
      </c>
      <c r="D483" s="179">
        <v>11.33</v>
      </c>
      <c r="E483" s="179">
        <v>11.84</v>
      </c>
    </row>
    <row r="484" spans="1:5">
      <c r="A484" s="180">
        <v>38685</v>
      </c>
      <c r="B484" s="179">
        <v>11.77</v>
      </c>
      <c r="C484" s="179">
        <v>11.96</v>
      </c>
      <c r="D484" s="179">
        <v>11.61</v>
      </c>
      <c r="E484" s="179">
        <v>11.89</v>
      </c>
    </row>
    <row r="485" spans="1:5">
      <c r="A485" s="180">
        <v>38686</v>
      </c>
      <c r="B485" s="179">
        <v>11.84</v>
      </c>
      <c r="C485" s="179">
        <v>12.13</v>
      </c>
      <c r="D485" s="179">
        <v>11.55</v>
      </c>
      <c r="E485" s="179">
        <v>12.06</v>
      </c>
    </row>
    <row r="486" spans="1:5">
      <c r="A486" s="180">
        <v>38687</v>
      </c>
      <c r="B486" s="179">
        <v>12.09</v>
      </c>
      <c r="C486" s="179">
        <v>12.23</v>
      </c>
      <c r="D486" s="179">
        <v>11.14</v>
      </c>
      <c r="E486" s="179">
        <v>11.24</v>
      </c>
    </row>
    <row r="487" spans="1:5">
      <c r="A487" s="180">
        <v>38688</v>
      </c>
      <c r="B487" s="179">
        <v>11.1</v>
      </c>
      <c r="C487" s="179">
        <v>11.23</v>
      </c>
      <c r="D487" s="179">
        <v>10.94</v>
      </c>
      <c r="E487" s="179">
        <v>11.01</v>
      </c>
    </row>
    <row r="488" spans="1:5">
      <c r="A488" s="180">
        <v>38691</v>
      </c>
      <c r="B488" s="179">
        <v>11.45</v>
      </c>
      <c r="C488" s="179">
        <v>11.68</v>
      </c>
      <c r="D488" s="179">
        <v>11.4</v>
      </c>
      <c r="E488" s="179">
        <v>11.6</v>
      </c>
    </row>
    <row r="489" spans="1:5">
      <c r="A489" s="180">
        <v>38692</v>
      </c>
      <c r="B489" s="179">
        <v>11.16</v>
      </c>
      <c r="C489" s="179">
        <v>11.59</v>
      </c>
      <c r="D489" s="179">
        <v>10.96</v>
      </c>
      <c r="E489" s="179">
        <v>11.52</v>
      </c>
    </row>
    <row r="490" spans="1:5">
      <c r="A490" s="180">
        <v>38693</v>
      </c>
      <c r="B490" s="179">
        <v>11.49</v>
      </c>
      <c r="C490" s="179">
        <v>12.44</v>
      </c>
      <c r="D490" s="179">
        <v>11.45</v>
      </c>
      <c r="E490" s="179">
        <v>12.18</v>
      </c>
    </row>
    <row r="491" spans="1:5">
      <c r="A491" s="180">
        <v>38694</v>
      </c>
      <c r="B491" s="179">
        <v>11.88</v>
      </c>
      <c r="C491" s="179">
        <v>12.41</v>
      </c>
      <c r="D491" s="179">
        <v>11.73</v>
      </c>
      <c r="E491" s="179">
        <v>12.21</v>
      </c>
    </row>
    <row r="492" spans="1:5">
      <c r="A492" s="180">
        <v>38695</v>
      </c>
      <c r="B492" s="179">
        <v>11.91</v>
      </c>
      <c r="C492" s="179">
        <v>12.2</v>
      </c>
      <c r="D492" s="179">
        <v>11.56</v>
      </c>
      <c r="E492" s="179">
        <v>11.69</v>
      </c>
    </row>
    <row r="493" spans="1:5">
      <c r="A493" s="180">
        <v>38698</v>
      </c>
      <c r="B493" s="179">
        <v>10.86</v>
      </c>
      <c r="C493" s="179">
        <v>11.81</v>
      </c>
      <c r="D493" s="179">
        <v>10.83</v>
      </c>
      <c r="E493" s="179">
        <v>11.47</v>
      </c>
    </row>
    <row r="494" spans="1:5">
      <c r="A494" s="180">
        <v>38699</v>
      </c>
      <c r="B494" s="179">
        <v>10.57</v>
      </c>
      <c r="C494" s="179">
        <v>11.42</v>
      </c>
      <c r="D494" s="179">
        <v>10.57</v>
      </c>
      <c r="E494" s="179">
        <v>11.11</v>
      </c>
    </row>
    <row r="495" spans="1:5">
      <c r="A495" s="180">
        <v>38700</v>
      </c>
      <c r="B495" s="179">
        <v>10.75</v>
      </c>
      <c r="C495" s="179">
        <v>10.79</v>
      </c>
      <c r="D495" s="179">
        <v>10.39</v>
      </c>
      <c r="E495" s="179">
        <v>10.48</v>
      </c>
    </row>
    <row r="496" spans="1:5">
      <c r="A496" s="180">
        <v>38701</v>
      </c>
      <c r="B496" s="179">
        <v>10.66</v>
      </c>
      <c r="C496" s="179">
        <v>11.11</v>
      </c>
      <c r="D496" s="179">
        <v>10.37</v>
      </c>
      <c r="E496" s="179">
        <v>10.73</v>
      </c>
    </row>
    <row r="497" spans="1:5">
      <c r="A497" s="180">
        <v>38702</v>
      </c>
      <c r="B497" s="179">
        <v>10.7</v>
      </c>
      <c r="C497" s="179">
        <v>10.75</v>
      </c>
      <c r="D497" s="179">
        <v>10.15</v>
      </c>
      <c r="E497" s="179">
        <v>10.68</v>
      </c>
    </row>
    <row r="498" spans="1:5">
      <c r="A498" s="180">
        <v>38705</v>
      </c>
      <c r="B498" s="179">
        <v>11.11</v>
      </c>
      <c r="C498" s="179">
        <v>11.38</v>
      </c>
      <c r="D498" s="179">
        <v>10.65</v>
      </c>
      <c r="E498" s="179">
        <v>11.38</v>
      </c>
    </row>
    <row r="499" spans="1:5">
      <c r="A499" s="180">
        <v>38706</v>
      </c>
      <c r="B499" s="179">
        <v>11.32</v>
      </c>
      <c r="C499" s="179">
        <v>11.45</v>
      </c>
      <c r="D499" s="179">
        <v>11</v>
      </c>
      <c r="E499" s="179">
        <v>11.19</v>
      </c>
    </row>
    <row r="500" spans="1:5">
      <c r="A500" s="180">
        <v>38707</v>
      </c>
      <c r="B500" s="179">
        <v>10.71</v>
      </c>
      <c r="C500" s="179">
        <v>11.07</v>
      </c>
      <c r="D500" s="179">
        <v>10.34</v>
      </c>
      <c r="E500" s="179">
        <v>10.81</v>
      </c>
    </row>
    <row r="501" spans="1:5">
      <c r="A501" s="180">
        <v>38708</v>
      </c>
      <c r="B501" s="179">
        <v>10.82</v>
      </c>
      <c r="C501" s="179">
        <v>10.89</v>
      </c>
      <c r="D501" s="179">
        <v>10.28</v>
      </c>
      <c r="E501" s="179">
        <v>10.29</v>
      </c>
    </row>
    <row r="502" spans="1:5">
      <c r="A502" s="180">
        <v>38709</v>
      </c>
      <c r="B502" s="179">
        <v>10.37</v>
      </c>
      <c r="C502" s="179">
        <v>10.48</v>
      </c>
      <c r="D502" s="179">
        <v>10.24</v>
      </c>
      <c r="E502" s="179">
        <v>10.27</v>
      </c>
    </row>
    <row r="503" spans="1:5">
      <c r="A503" s="180">
        <v>38713</v>
      </c>
      <c r="B503" s="179">
        <v>10.97</v>
      </c>
      <c r="C503" s="179">
        <v>11.65</v>
      </c>
      <c r="D503" s="179">
        <v>10.83</v>
      </c>
      <c r="E503" s="179">
        <v>11.57</v>
      </c>
    </row>
    <row r="504" spans="1:5">
      <c r="A504" s="180">
        <v>38714</v>
      </c>
      <c r="B504" s="179">
        <v>11.55</v>
      </c>
      <c r="C504" s="179">
        <v>11.64</v>
      </c>
      <c r="D504" s="179">
        <v>11.26</v>
      </c>
      <c r="E504" s="179">
        <v>11.35</v>
      </c>
    </row>
    <row r="505" spans="1:5">
      <c r="A505" s="180">
        <v>38715</v>
      </c>
      <c r="B505" s="179">
        <v>11.36</v>
      </c>
      <c r="C505" s="179">
        <v>11.67</v>
      </c>
      <c r="D505" s="179">
        <v>11.14</v>
      </c>
      <c r="E505" s="179">
        <v>11.61</v>
      </c>
    </row>
    <row r="506" spans="1:5">
      <c r="A506" s="180">
        <v>38716</v>
      </c>
      <c r="B506" s="179">
        <v>11.96</v>
      </c>
      <c r="C506" s="179">
        <v>12.07</v>
      </c>
      <c r="D506" s="179">
        <v>11.55</v>
      </c>
      <c r="E506" s="179">
        <v>12.07</v>
      </c>
    </row>
    <row r="507" spans="1:5">
      <c r="A507" s="180">
        <v>38720</v>
      </c>
      <c r="B507" s="179">
        <v>12.25</v>
      </c>
      <c r="C507" s="179">
        <v>12.51</v>
      </c>
      <c r="D507" s="179">
        <v>10.99</v>
      </c>
      <c r="E507" s="179">
        <v>11.14</v>
      </c>
    </row>
    <row r="508" spans="1:5">
      <c r="A508" s="180">
        <v>38721</v>
      </c>
      <c r="B508" s="179">
        <v>11.22</v>
      </c>
      <c r="C508" s="179">
        <v>11.71</v>
      </c>
      <c r="D508" s="179">
        <v>10.97</v>
      </c>
      <c r="E508" s="179">
        <v>11.37</v>
      </c>
    </row>
    <row r="509" spans="1:5">
      <c r="A509" s="180">
        <v>38722</v>
      </c>
      <c r="B509" s="179">
        <v>11.43</v>
      </c>
      <c r="C509" s="179">
        <v>11.84</v>
      </c>
      <c r="D509" s="179">
        <v>11.31</v>
      </c>
      <c r="E509" s="179">
        <v>11.31</v>
      </c>
    </row>
    <row r="510" spans="1:5">
      <c r="A510" s="180">
        <v>38723</v>
      </c>
      <c r="B510" s="179">
        <v>11.23</v>
      </c>
      <c r="C510" s="179">
        <v>11.5</v>
      </c>
      <c r="D510" s="179">
        <v>10.81</v>
      </c>
      <c r="E510" s="179">
        <v>11</v>
      </c>
    </row>
    <row r="511" spans="1:5">
      <c r="A511" s="180">
        <v>38726</v>
      </c>
      <c r="B511" s="179">
        <v>11.35</v>
      </c>
      <c r="C511" s="179">
        <v>11.35</v>
      </c>
      <c r="D511" s="179">
        <v>10.98</v>
      </c>
      <c r="E511" s="179">
        <v>11.13</v>
      </c>
    </row>
    <row r="512" spans="1:5">
      <c r="A512" s="180">
        <v>38727</v>
      </c>
      <c r="B512" s="179">
        <v>11.39</v>
      </c>
      <c r="C512" s="179">
        <v>11.39</v>
      </c>
      <c r="D512" s="179">
        <v>10.84</v>
      </c>
      <c r="E512" s="179">
        <v>10.86</v>
      </c>
    </row>
    <row r="513" spans="1:5">
      <c r="A513" s="180">
        <v>38728</v>
      </c>
      <c r="B513" s="179">
        <v>11.03</v>
      </c>
      <c r="C513" s="179">
        <v>11.16</v>
      </c>
      <c r="D513" s="179">
        <v>10.83</v>
      </c>
      <c r="E513" s="179">
        <v>10.94</v>
      </c>
    </row>
    <row r="514" spans="1:5">
      <c r="A514" s="180">
        <v>38729</v>
      </c>
      <c r="B514" s="179">
        <v>10.98</v>
      </c>
      <c r="C514" s="179">
        <v>11.38</v>
      </c>
      <c r="D514" s="179">
        <v>10.94</v>
      </c>
      <c r="E514" s="179">
        <v>11.2</v>
      </c>
    </row>
    <row r="515" spans="1:5">
      <c r="A515" s="180">
        <v>38730</v>
      </c>
      <c r="B515" s="179">
        <v>11.4</v>
      </c>
      <c r="C515" s="179">
        <v>11.61</v>
      </c>
      <c r="D515" s="179">
        <v>11.11</v>
      </c>
      <c r="E515" s="179">
        <v>11.23</v>
      </c>
    </row>
    <row r="516" spans="1:5">
      <c r="A516" s="180">
        <v>38734</v>
      </c>
      <c r="B516" s="179">
        <v>12.13</v>
      </c>
      <c r="C516" s="179">
        <v>12.46</v>
      </c>
      <c r="D516" s="179">
        <v>11.87</v>
      </c>
      <c r="E516" s="179">
        <v>11.91</v>
      </c>
    </row>
    <row r="517" spans="1:5">
      <c r="A517" s="180">
        <v>38735</v>
      </c>
      <c r="B517" s="179">
        <v>12.62</v>
      </c>
      <c r="C517" s="179">
        <v>12.7</v>
      </c>
      <c r="D517" s="179">
        <v>12.2</v>
      </c>
      <c r="E517" s="179">
        <v>12.25</v>
      </c>
    </row>
    <row r="518" spans="1:5">
      <c r="A518" s="180">
        <v>38736</v>
      </c>
      <c r="B518" s="179">
        <v>12.12</v>
      </c>
      <c r="C518" s="179">
        <v>12.34</v>
      </c>
      <c r="D518" s="179">
        <v>11.65</v>
      </c>
      <c r="E518" s="179">
        <v>11.98</v>
      </c>
    </row>
    <row r="519" spans="1:5">
      <c r="A519" s="180">
        <v>38737</v>
      </c>
      <c r="B519" s="179">
        <v>12.1</v>
      </c>
      <c r="C519" s="179">
        <v>14.56</v>
      </c>
      <c r="D519" s="179">
        <v>11.89</v>
      </c>
      <c r="E519" s="179">
        <v>14.56</v>
      </c>
    </row>
    <row r="520" spans="1:5">
      <c r="A520" s="180">
        <v>38740</v>
      </c>
      <c r="B520" s="179">
        <v>14.44</v>
      </c>
      <c r="C520" s="179">
        <v>14.48</v>
      </c>
      <c r="D520" s="179">
        <v>13.58</v>
      </c>
      <c r="E520" s="179">
        <v>13.93</v>
      </c>
    </row>
    <row r="521" spans="1:5">
      <c r="A521" s="180">
        <v>38741</v>
      </c>
      <c r="B521" s="179">
        <v>13.79</v>
      </c>
      <c r="C521" s="179">
        <v>13.83</v>
      </c>
      <c r="D521" s="179">
        <v>13.14</v>
      </c>
      <c r="E521" s="179">
        <v>13.31</v>
      </c>
    </row>
    <row r="522" spans="1:5">
      <c r="A522" s="180">
        <v>38742</v>
      </c>
      <c r="B522" s="179">
        <v>12.95</v>
      </c>
      <c r="C522" s="179">
        <v>13.38</v>
      </c>
      <c r="D522" s="179">
        <v>12.62</v>
      </c>
      <c r="E522" s="179">
        <v>12.87</v>
      </c>
    </row>
    <row r="523" spans="1:5">
      <c r="A523" s="180">
        <v>38743</v>
      </c>
      <c r="B523" s="179">
        <v>12.89</v>
      </c>
      <c r="C523" s="179">
        <v>12.91</v>
      </c>
      <c r="D523" s="179">
        <v>12.19</v>
      </c>
      <c r="E523" s="179">
        <v>12.42</v>
      </c>
    </row>
    <row r="524" spans="1:5">
      <c r="A524" s="180">
        <v>38744</v>
      </c>
      <c r="B524" s="179">
        <v>12.27</v>
      </c>
      <c r="C524" s="179">
        <v>12.33</v>
      </c>
      <c r="D524" s="179">
        <v>11.72</v>
      </c>
      <c r="E524" s="179">
        <v>11.97</v>
      </c>
    </row>
    <row r="525" spans="1:5">
      <c r="A525" s="180">
        <v>38747</v>
      </c>
      <c r="B525" s="179">
        <v>12.22</v>
      </c>
      <c r="C525" s="179">
        <v>12.46</v>
      </c>
      <c r="D525" s="179">
        <v>12.07</v>
      </c>
      <c r="E525" s="179">
        <v>12.39</v>
      </c>
    </row>
    <row r="526" spans="1:5">
      <c r="A526" s="180">
        <v>38748</v>
      </c>
      <c r="B526" s="179">
        <v>12.45</v>
      </c>
      <c r="C526" s="179">
        <v>13.06</v>
      </c>
      <c r="D526" s="179">
        <v>12.45</v>
      </c>
      <c r="E526" s="179">
        <v>12.95</v>
      </c>
    </row>
    <row r="527" spans="1:5">
      <c r="A527" s="180">
        <v>38749</v>
      </c>
      <c r="B527" s="179">
        <v>13.03</v>
      </c>
      <c r="C527" s="179">
        <v>13.03</v>
      </c>
      <c r="D527" s="179">
        <v>12.34</v>
      </c>
      <c r="E527" s="179">
        <v>12.36</v>
      </c>
    </row>
    <row r="528" spans="1:5">
      <c r="A528" s="180">
        <v>38750</v>
      </c>
      <c r="B528" s="179">
        <v>12.54</v>
      </c>
      <c r="C528" s="179">
        <v>13.47</v>
      </c>
      <c r="D528" s="179">
        <v>12.48</v>
      </c>
      <c r="E528" s="179">
        <v>13.23</v>
      </c>
    </row>
    <row r="529" spans="1:5">
      <c r="A529" s="180">
        <v>38751</v>
      </c>
      <c r="B529" s="179">
        <v>13.37</v>
      </c>
      <c r="C529" s="179">
        <v>13.7</v>
      </c>
      <c r="D529" s="179">
        <v>12.64</v>
      </c>
      <c r="E529" s="179">
        <v>12.96</v>
      </c>
    </row>
    <row r="530" spans="1:5">
      <c r="A530" s="180">
        <v>38754</v>
      </c>
      <c r="B530" s="179">
        <v>13.43</v>
      </c>
      <c r="C530" s="179">
        <v>13.43</v>
      </c>
      <c r="D530" s="179">
        <v>12.99</v>
      </c>
      <c r="E530" s="179">
        <v>13.04</v>
      </c>
    </row>
    <row r="531" spans="1:5">
      <c r="A531" s="180">
        <v>38755</v>
      </c>
      <c r="B531" s="179">
        <v>13.2</v>
      </c>
      <c r="C531" s="179">
        <v>13.67</v>
      </c>
      <c r="D531" s="179">
        <v>12.97</v>
      </c>
      <c r="E531" s="179">
        <v>13.59</v>
      </c>
    </row>
    <row r="532" spans="1:5">
      <c r="A532" s="180">
        <v>38756</v>
      </c>
      <c r="B532" s="179">
        <v>13.41</v>
      </c>
      <c r="C532" s="179">
        <v>13.61</v>
      </c>
      <c r="D532" s="179">
        <v>12.76</v>
      </c>
      <c r="E532" s="179">
        <v>12.83</v>
      </c>
    </row>
    <row r="533" spans="1:5">
      <c r="A533" s="180">
        <v>38757</v>
      </c>
      <c r="B533" s="179">
        <v>12.56</v>
      </c>
      <c r="C533" s="179">
        <v>13.15</v>
      </c>
      <c r="D533" s="179">
        <v>12.27</v>
      </c>
      <c r="E533" s="179">
        <v>13.12</v>
      </c>
    </row>
    <row r="534" spans="1:5">
      <c r="A534" s="180">
        <v>38758</v>
      </c>
      <c r="B534" s="179">
        <v>13.35</v>
      </c>
      <c r="C534" s="179">
        <v>13.73</v>
      </c>
      <c r="D534" s="179">
        <v>12.69</v>
      </c>
      <c r="E534" s="179">
        <v>12.87</v>
      </c>
    </row>
    <row r="535" spans="1:5">
      <c r="A535" s="180">
        <v>38761</v>
      </c>
      <c r="B535" s="179">
        <v>13.34</v>
      </c>
      <c r="C535" s="179">
        <v>13.7</v>
      </c>
      <c r="D535" s="179">
        <v>13.05</v>
      </c>
      <c r="E535" s="179">
        <v>13.35</v>
      </c>
    </row>
    <row r="536" spans="1:5">
      <c r="A536" s="180">
        <v>38762</v>
      </c>
      <c r="B536" s="179">
        <v>13.09</v>
      </c>
      <c r="C536" s="179">
        <v>13.15</v>
      </c>
      <c r="D536" s="179">
        <v>12.01</v>
      </c>
      <c r="E536" s="179">
        <v>12.25</v>
      </c>
    </row>
    <row r="537" spans="1:5">
      <c r="A537" s="180">
        <v>38763</v>
      </c>
      <c r="B537" s="179">
        <v>12.43</v>
      </c>
      <c r="C537" s="179">
        <v>12.95</v>
      </c>
      <c r="D537" s="179">
        <v>12.21</v>
      </c>
      <c r="E537" s="179">
        <v>12.31</v>
      </c>
    </row>
    <row r="538" spans="1:5">
      <c r="A538" s="180">
        <v>38764</v>
      </c>
      <c r="B538" s="179">
        <v>12.19</v>
      </c>
      <c r="C538" s="179">
        <v>12.29</v>
      </c>
      <c r="D538" s="179">
        <v>11.13</v>
      </c>
      <c r="E538" s="179">
        <v>11.48</v>
      </c>
    </row>
    <row r="539" spans="1:5">
      <c r="A539" s="180">
        <v>38765</v>
      </c>
      <c r="B539" s="179">
        <v>11.64</v>
      </c>
      <c r="C539" s="179">
        <v>12.21</v>
      </c>
      <c r="D539" s="179">
        <v>11.52</v>
      </c>
      <c r="E539" s="179">
        <v>12.01</v>
      </c>
    </row>
    <row r="540" spans="1:5">
      <c r="A540" s="180">
        <v>38769</v>
      </c>
      <c r="B540" s="179">
        <v>12.36</v>
      </c>
      <c r="C540" s="179">
        <v>12.64</v>
      </c>
      <c r="D540" s="179">
        <v>12.28</v>
      </c>
      <c r="E540" s="179">
        <v>12.41</v>
      </c>
    </row>
    <row r="541" spans="1:5">
      <c r="A541" s="180">
        <v>38770</v>
      </c>
      <c r="B541" s="179">
        <v>12.27</v>
      </c>
      <c r="C541" s="179">
        <v>12.3</v>
      </c>
      <c r="D541" s="179">
        <v>11.68</v>
      </c>
      <c r="E541" s="179">
        <v>11.88</v>
      </c>
    </row>
    <row r="542" spans="1:5">
      <c r="A542" s="180">
        <v>38771</v>
      </c>
      <c r="B542" s="179">
        <v>11.86</v>
      </c>
      <c r="C542" s="179">
        <v>11.97</v>
      </c>
      <c r="D542" s="179">
        <v>11.58</v>
      </c>
      <c r="E542" s="179">
        <v>11.87</v>
      </c>
    </row>
    <row r="543" spans="1:5">
      <c r="A543" s="180">
        <v>38772</v>
      </c>
      <c r="B543" s="179">
        <v>11.94</v>
      </c>
      <c r="C543" s="179">
        <v>12.06</v>
      </c>
      <c r="D543" s="179">
        <v>11.42</v>
      </c>
      <c r="E543" s="179">
        <v>11.46</v>
      </c>
    </row>
    <row r="544" spans="1:5">
      <c r="A544" s="180">
        <v>38775</v>
      </c>
      <c r="B544" s="179">
        <v>11.79</v>
      </c>
      <c r="C544" s="179">
        <v>11.83</v>
      </c>
      <c r="D544" s="179">
        <v>11.4</v>
      </c>
      <c r="E544" s="179">
        <v>11.59</v>
      </c>
    </row>
    <row r="545" spans="1:5">
      <c r="A545" s="180">
        <v>38776</v>
      </c>
      <c r="B545" s="179">
        <v>11.74</v>
      </c>
      <c r="C545" s="179">
        <v>12.36</v>
      </c>
      <c r="D545" s="179">
        <v>11.71</v>
      </c>
      <c r="E545" s="179">
        <v>12.34</v>
      </c>
    </row>
    <row r="546" spans="1:5">
      <c r="A546" s="180">
        <v>38777</v>
      </c>
      <c r="B546" s="179">
        <v>12.05</v>
      </c>
      <c r="C546" s="179">
        <v>12.07</v>
      </c>
      <c r="D546" s="179">
        <v>11.52</v>
      </c>
      <c r="E546" s="179">
        <v>11.54</v>
      </c>
    </row>
    <row r="547" spans="1:5">
      <c r="A547" s="180">
        <v>38778</v>
      </c>
      <c r="B547" s="179">
        <v>11.79</v>
      </c>
      <c r="C547" s="179">
        <v>11.95</v>
      </c>
      <c r="D547" s="179">
        <v>11.56</v>
      </c>
      <c r="E547" s="179">
        <v>11.72</v>
      </c>
    </row>
    <row r="548" spans="1:5">
      <c r="A548" s="180">
        <v>38779</v>
      </c>
      <c r="B548" s="179">
        <v>12.03</v>
      </c>
      <c r="C548" s="179">
        <v>12.1</v>
      </c>
      <c r="D548" s="179">
        <v>11.36</v>
      </c>
      <c r="E548" s="179">
        <v>11.96</v>
      </c>
    </row>
    <row r="549" spans="1:5">
      <c r="A549" s="180">
        <v>38782</v>
      </c>
      <c r="B549" s="179">
        <v>12.22</v>
      </c>
      <c r="C549" s="179">
        <v>12.91</v>
      </c>
      <c r="D549" s="179">
        <v>12.22</v>
      </c>
      <c r="E549" s="179">
        <v>12.74</v>
      </c>
    </row>
    <row r="550" spans="1:5">
      <c r="A550" s="180">
        <v>38783</v>
      </c>
      <c r="B550" s="179">
        <v>12.92</v>
      </c>
      <c r="C550" s="179">
        <v>13.34</v>
      </c>
      <c r="D550" s="179">
        <v>12.64</v>
      </c>
      <c r="E550" s="179">
        <v>12.66</v>
      </c>
    </row>
    <row r="551" spans="1:5">
      <c r="A551" s="180">
        <v>38784</v>
      </c>
      <c r="B551" s="179">
        <v>12.83</v>
      </c>
      <c r="C551" s="179">
        <v>13.34</v>
      </c>
      <c r="D551" s="179">
        <v>12.26</v>
      </c>
      <c r="E551" s="179">
        <v>12.32</v>
      </c>
    </row>
    <row r="552" spans="1:5">
      <c r="A552" s="180">
        <v>38785</v>
      </c>
      <c r="B552" s="179">
        <v>12.21</v>
      </c>
      <c r="C552" s="179">
        <v>12.69</v>
      </c>
      <c r="D552" s="179">
        <v>12.01</v>
      </c>
      <c r="E552" s="179">
        <v>12.68</v>
      </c>
    </row>
    <row r="553" spans="1:5">
      <c r="A553" s="180">
        <v>38786</v>
      </c>
      <c r="B553" s="179">
        <v>12.52</v>
      </c>
      <c r="C553" s="179">
        <v>12.6</v>
      </c>
      <c r="D553" s="179">
        <v>11.79</v>
      </c>
      <c r="E553" s="179">
        <v>11.85</v>
      </c>
    </row>
    <row r="554" spans="1:5">
      <c r="A554" s="180">
        <v>38789</v>
      </c>
      <c r="B554" s="179">
        <v>11.72</v>
      </c>
      <c r="C554" s="179">
        <v>11.75</v>
      </c>
      <c r="D554" s="179">
        <v>10.89</v>
      </c>
      <c r="E554" s="179">
        <v>11.37</v>
      </c>
    </row>
    <row r="555" spans="1:5">
      <c r="A555" s="180">
        <v>38790</v>
      </c>
      <c r="B555" s="179">
        <v>11.61</v>
      </c>
      <c r="C555" s="179">
        <v>11.72</v>
      </c>
      <c r="D555" s="179">
        <v>10.53</v>
      </c>
      <c r="E555" s="179">
        <v>10.74</v>
      </c>
    </row>
    <row r="556" spans="1:5">
      <c r="A556" s="180">
        <v>38791</v>
      </c>
      <c r="B556" s="179">
        <v>11.17</v>
      </c>
      <c r="C556" s="179">
        <v>11.54</v>
      </c>
      <c r="D556" s="179">
        <v>10.98</v>
      </c>
      <c r="E556" s="179">
        <v>11.35</v>
      </c>
    </row>
    <row r="557" spans="1:5">
      <c r="A557" s="180">
        <v>38792</v>
      </c>
      <c r="B557" s="179">
        <v>10.59</v>
      </c>
      <c r="C557" s="179">
        <v>12.05</v>
      </c>
      <c r="D557" s="179">
        <v>10.57</v>
      </c>
      <c r="E557" s="179">
        <v>11.98</v>
      </c>
    </row>
    <row r="558" spans="1:5">
      <c r="A558" s="180">
        <v>38793</v>
      </c>
      <c r="B558" s="179">
        <v>11.56</v>
      </c>
      <c r="C558" s="179">
        <v>12.2</v>
      </c>
      <c r="D558" s="179">
        <v>11.53</v>
      </c>
      <c r="E558" s="179">
        <v>12.12</v>
      </c>
    </row>
    <row r="559" spans="1:5">
      <c r="A559" s="180">
        <v>38796</v>
      </c>
      <c r="B559" s="179">
        <v>12.11</v>
      </c>
      <c r="C559" s="179">
        <v>12.21</v>
      </c>
      <c r="D559" s="179">
        <v>10.79</v>
      </c>
      <c r="E559" s="179">
        <v>11.79</v>
      </c>
    </row>
    <row r="560" spans="1:5">
      <c r="A560" s="180">
        <v>38797</v>
      </c>
      <c r="B560" s="179">
        <v>11.71</v>
      </c>
      <c r="C560" s="179">
        <v>11.89</v>
      </c>
      <c r="D560" s="179">
        <v>11.17</v>
      </c>
      <c r="E560" s="179">
        <v>11.62</v>
      </c>
    </row>
    <row r="561" spans="1:5">
      <c r="A561" s="180">
        <v>38798</v>
      </c>
      <c r="B561" s="179">
        <v>11.71</v>
      </c>
      <c r="C561" s="179">
        <v>11.79</v>
      </c>
      <c r="D561" s="179">
        <v>11.11</v>
      </c>
      <c r="E561" s="179">
        <v>11.21</v>
      </c>
    </row>
    <row r="562" spans="1:5">
      <c r="A562" s="180">
        <v>38799</v>
      </c>
      <c r="B562" s="179">
        <v>11.19</v>
      </c>
      <c r="C562" s="179">
        <v>11.57</v>
      </c>
      <c r="D562" s="179">
        <v>11.11</v>
      </c>
      <c r="E562" s="179">
        <v>11.17</v>
      </c>
    </row>
    <row r="563" spans="1:5">
      <c r="A563" s="180">
        <v>38800</v>
      </c>
      <c r="B563" s="179">
        <v>11.23</v>
      </c>
      <c r="C563" s="179">
        <v>11.48</v>
      </c>
      <c r="D563" s="179">
        <v>11.09</v>
      </c>
      <c r="E563" s="179">
        <v>11.19</v>
      </c>
    </row>
    <row r="564" spans="1:5">
      <c r="A564" s="180">
        <v>38803</v>
      </c>
      <c r="B564" s="179">
        <v>11.46</v>
      </c>
      <c r="C564" s="179">
        <v>11.72</v>
      </c>
      <c r="D564" s="179">
        <v>11.41</v>
      </c>
      <c r="E564" s="179">
        <v>11.46</v>
      </c>
    </row>
    <row r="565" spans="1:5">
      <c r="A565" s="180">
        <v>38804</v>
      </c>
      <c r="B565" s="179">
        <v>11.69</v>
      </c>
      <c r="C565" s="179">
        <v>11.9</v>
      </c>
      <c r="D565" s="179">
        <v>11.38</v>
      </c>
      <c r="E565" s="179">
        <v>11.58</v>
      </c>
    </row>
    <row r="566" spans="1:5">
      <c r="A566" s="180">
        <v>38805</v>
      </c>
      <c r="B566" s="179">
        <v>11.46</v>
      </c>
      <c r="C566" s="179">
        <v>11.57</v>
      </c>
      <c r="D566" s="179">
        <v>10.79</v>
      </c>
      <c r="E566" s="179">
        <v>10.95</v>
      </c>
    </row>
    <row r="567" spans="1:5">
      <c r="A567" s="180">
        <v>38806</v>
      </c>
      <c r="B567" s="179">
        <v>11.03</v>
      </c>
      <c r="C567" s="179">
        <v>11.73</v>
      </c>
      <c r="D567" s="179">
        <v>10.7</v>
      </c>
      <c r="E567" s="179">
        <v>11.57</v>
      </c>
    </row>
    <row r="568" spans="1:5">
      <c r="A568" s="180">
        <v>38807</v>
      </c>
      <c r="B568" s="179">
        <v>11.42</v>
      </c>
      <c r="C568" s="179">
        <v>11.65</v>
      </c>
      <c r="D568" s="179">
        <v>11.27</v>
      </c>
      <c r="E568" s="179">
        <v>11.39</v>
      </c>
    </row>
    <row r="569" spans="1:5">
      <c r="A569" s="180">
        <v>38810</v>
      </c>
      <c r="B569" s="179">
        <v>11.47</v>
      </c>
      <c r="C569" s="179">
        <v>11.62</v>
      </c>
      <c r="D569" s="179">
        <v>11.03</v>
      </c>
      <c r="E569" s="179">
        <v>11.57</v>
      </c>
    </row>
    <row r="570" spans="1:5">
      <c r="A570" s="180">
        <v>38811</v>
      </c>
      <c r="B570" s="179">
        <v>11.66</v>
      </c>
      <c r="C570" s="179">
        <v>11.8</v>
      </c>
      <c r="D570" s="179">
        <v>11.09</v>
      </c>
      <c r="E570" s="179">
        <v>11.14</v>
      </c>
    </row>
    <row r="571" spans="1:5">
      <c r="A571" s="180">
        <v>38812</v>
      </c>
      <c r="B571" s="179">
        <v>11.24</v>
      </c>
      <c r="C571" s="179">
        <v>11.36</v>
      </c>
      <c r="D571" s="179">
        <v>11.06</v>
      </c>
      <c r="E571" s="179">
        <v>11.13</v>
      </c>
    </row>
    <row r="572" spans="1:5">
      <c r="A572" s="180">
        <v>38813</v>
      </c>
      <c r="B572" s="179">
        <v>11.34</v>
      </c>
      <c r="C572" s="179">
        <v>11.74</v>
      </c>
      <c r="D572" s="179">
        <v>11.25</v>
      </c>
      <c r="E572" s="179">
        <v>11.45</v>
      </c>
    </row>
    <row r="573" spans="1:5">
      <c r="A573" s="180">
        <v>38814</v>
      </c>
      <c r="B573" s="179">
        <v>11.44</v>
      </c>
      <c r="C573" s="179">
        <v>12.31</v>
      </c>
      <c r="D573" s="179">
        <v>11.2</v>
      </c>
      <c r="E573" s="179">
        <v>12.26</v>
      </c>
    </row>
    <row r="574" spans="1:5">
      <c r="A574" s="180">
        <v>38817</v>
      </c>
      <c r="B574" s="179">
        <v>12.44</v>
      </c>
      <c r="C574" s="179">
        <v>12.49</v>
      </c>
      <c r="D574" s="179">
        <v>12.04</v>
      </c>
      <c r="E574" s="179">
        <v>12.19</v>
      </c>
    </row>
    <row r="575" spans="1:5">
      <c r="A575" s="180">
        <v>38818</v>
      </c>
      <c r="B575" s="179">
        <v>12.09</v>
      </c>
      <c r="C575" s="179">
        <v>13.06</v>
      </c>
      <c r="D575" s="179">
        <v>12.06</v>
      </c>
      <c r="E575" s="179">
        <v>13</v>
      </c>
    </row>
    <row r="576" spans="1:5">
      <c r="A576" s="180">
        <v>38819</v>
      </c>
      <c r="B576" s="179">
        <v>13.08</v>
      </c>
      <c r="C576" s="179">
        <v>13.09</v>
      </c>
      <c r="D576" s="179">
        <v>12.66</v>
      </c>
      <c r="E576" s="179">
        <v>12.76</v>
      </c>
    </row>
    <row r="577" spans="1:5">
      <c r="A577" s="180">
        <v>38820</v>
      </c>
      <c r="B577" s="179">
        <v>12.93</v>
      </c>
      <c r="C577" s="179">
        <v>13</v>
      </c>
      <c r="D577" s="179">
        <v>12.28</v>
      </c>
      <c r="E577" s="179">
        <v>12.38</v>
      </c>
    </row>
    <row r="578" spans="1:5">
      <c r="A578" s="180">
        <v>38824</v>
      </c>
      <c r="B578" s="179">
        <v>12.8</v>
      </c>
      <c r="C578" s="179">
        <v>13.02</v>
      </c>
      <c r="D578" s="179">
        <v>12.27</v>
      </c>
      <c r="E578" s="179">
        <v>12.58</v>
      </c>
    </row>
    <row r="579" spans="1:5">
      <c r="A579" s="180">
        <v>38825</v>
      </c>
      <c r="B579" s="179">
        <v>12.55</v>
      </c>
      <c r="C579" s="179">
        <v>12.55</v>
      </c>
      <c r="D579" s="179">
        <v>11.31</v>
      </c>
      <c r="E579" s="179">
        <v>11.4</v>
      </c>
    </row>
    <row r="580" spans="1:5">
      <c r="A580" s="180">
        <v>38826</v>
      </c>
      <c r="B580" s="179">
        <v>11.52</v>
      </c>
      <c r="C580" s="179">
        <v>11.8</v>
      </c>
      <c r="D580" s="179">
        <v>11.23</v>
      </c>
      <c r="E580" s="179">
        <v>11.32</v>
      </c>
    </row>
    <row r="581" spans="1:5">
      <c r="A581" s="180">
        <v>38827</v>
      </c>
      <c r="B581" s="179">
        <v>11.3</v>
      </c>
      <c r="C581" s="179">
        <v>11.67</v>
      </c>
      <c r="D581" s="179">
        <v>11.02</v>
      </c>
      <c r="E581" s="179">
        <v>11.64</v>
      </c>
    </row>
    <row r="582" spans="1:5">
      <c r="A582" s="180">
        <v>38828</v>
      </c>
      <c r="B582" s="179">
        <v>11.24</v>
      </c>
      <c r="C582" s="179">
        <v>11.98</v>
      </c>
      <c r="D582" s="179">
        <v>11.19</v>
      </c>
      <c r="E582" s="179">
        <v>11.59</v>
      </c>
    </row>
    <row r="583" spans="1:5">
      <c r="A583" s="180">
        <v>38831</v>
      </c>
      <c r="B583" s="179">
        <v>12.26</v>
      </c>
      <c r="C583" s="179">
        <v>12.42</v>
      </c>
      <c r="D583" s="179">
        <v>11.67</v>
      </c>
      <c r="E583" s="179">
        <v>11.75</v>
      </c>
    </row>
    <row r="584" spans="1:5">
      <c r="A584" s="180">
        <v>38832</v>
      </c>
      <c r="B584" s="179">
        <v>11.71</v>
      </c>
      <c r="C584" s="179">
        <v>12.19</v>
      </c>
      <c r="D584" s="179">
        <v>11.59</v>
      </c>
      <c r="E584" s="179">
        <v>11.75</v>
      </c>
    </row>
    <row r="585" spans="1:5">
      <c r="A585" s="180">
        <v>38833</v>
      </c>
      <c r="B585" s="179">
        <v>11.76</v>
      </c>
      <c r="C585" s="179">
        <v>11.79</v>
      </c>
      <c r="D585" s="179">
        <v>11.34</v>
      </c>
      <c r="E585" s="179">
        <v>11.76</v>
      </c>
    </row>
    <row r="586" spans="1:5">
      <c r="A586" s="180">
        <v>38834</v>
      </c>
      <c r="B586" s="179">
        <v>12.27</v>
      </c>
      <c r="C586" s="179">
        <v>12.52</v>
      </c>
      <c r="D586" s="179">
        <v>11.55</v>
      </c>
      <c r="E586" s="179">
        <v>11.84</v>
      </c>
    </row>
    <row r="587" spans="1:5">
      <c r="A587" s="180">
        <v>38835</v>
      </c>
      <c r="B587" s="179">
        <v>12.13</v>
      </c>
      <c r="C587" s="179">
        <v>12.13</v>
      </c>
      <c r="D587" s="179">
        <v>11.42</v>
      </c>
      <c r="E587" s="179">
        <v>11.59</v>
      </c>
    </row>
    <row r="588" spans="1:5">
      <c r="A588" s="180">
        <v>38838</v>
      </c>
      <c r="B588" s="179">
        <v>11.83</v>
      </c>
      <c r="C588" s="179">
        <v>12.59</v>
      </c>
      <c r="D588" s="179">
        <v>11.75</v>
      </c>
      <c r="E588" s="179">
        <v>12.54</v>
      </c>
    </row>
    <row r="589" spans="1:5">
      <c r="A589" s="180">
        <v>38839</v>
      </c>
      <c r="B589" s="179">
        <v>12.2</v>
      </c>
      <c r="C589" s="179">
        <v>12.27</v>
      </c>
      <c r="D589" s="179">
        <v>11.93</v>
      </c>
      <c r="E589" s="179">
        <v>11.99</v>
      </c>
    </row>
    <row r="590" spans="1:5">
      <c r="A590" s="180">
        <v>38840</v>
      </c>
      <c r="B590" s="179">
        <v>12.21</v>
      </c>
      <c r="C590" s="179">
        <v>12.45</v>
      </c>
      <c r="D590" s="179">
        <v>11.95</v>
      </c>
      <c r="E590" s="179">
        <v>11.99</v>
      </c>
    </row>
    <row r="591" spans="1:5">
      <c r="A591" s="180">
        <v>38841</v>
      </c>
      <c r="B591" s="179">
        <v>11.92</v>
      </c>
      <c r="C591" s="179">
        <v>12.16</v>
      </c>
      <c r="D591" s="179">
        <v>11.71</v>
      </c>
      <c r="E591" s="179">
        <v>11.86</v>
      </c>
    </row>
    <row r="592" spans="1:5">
      <c r="A592" s="180">
        <v>38842</v>
      </c>
      <c r="B592" s="179">
        <v>11.39</v>
      </c>
      <c r="C592" s="179">
        <v>11.62</v>
      </c>
      <c r="D592" s="179">
        <v>11.18</v>
      </c>
      <c r="E592" s="179">
        <v>11.62</v>
      </c>
    </row>
    <row r="593" spans="1:5">
      <c r="A593" s="180">
        <v>38845</v>
      </c>
      <c r="B593" s="179">
        <v>11.98</v>
      </c>
      <c r="C593" s="179">
        <v>12.06</v>
      </c>
      <c r="D593" s="179">
        <v>11.81</v>
      </c>
      <c r="E593" s="179">
        <v>12</v>
      </c>
    </row>
    <row r="594" spans="1:5">
      <c r="A594" s="180">
        <v>38846</v>
      </c>
      <c r="B594" s="179">
        <v>12.1</v>
      </c>
      <c r="C594" s="179">
        <v>12.15</v>
      </c>
      <c r="D594" s="179">
        <v>11.88</v>
      </c>
      <c r="E594" s="179">
        <v>11.99</v>
      </c>
    </row>
    <row r="595" spans="1:5">
      <c r="A595" s="180">
        <v>38847</v>
      </c>
      <c r="B595" s="179">
        <v>12.22</v>
      </c>
      <c r="C595" s="179">
        <v>12.32</v>
      </c>
      <c r="D595" s="179">
        <v>11.78</v>
      </c>
      <c r="E595" s="179">
        <v>11.78</v>
      </c>
    </row>
    <row r="596" spans="1:5">
      <c r="A596" s="180">
        <v>38848</v>
      </c>
      <c r="B596" s="179">
        <v>12.33</v>
      </c>
      <c r="C596" s="179">
        <v>12.92</v>
      </c>
      <c r="D596" s="179">
        <v>11.99</v>
      </c>
      <c r="E596" s="179">
        <v>12.49</v>
      </c>
    </row>
    <row r="597" spans="1:5">
      <c r="A597" s="180">
        <v>38849</v>
      </c>
      <c r="B597" s="179">
        <v>12.71</v>
      </c>
      <c r="C597" s="179">
        <v>14.26</v>
      </c>
      <c r="D597" s="179">
        <v>12.71</v>
      </c>
      <c r="E597" s="179">
        <v>14.19</v>
      </c>
    </row>
    <row r="598" spans="1:5">
      <c r="A598" s="180">
        <v>38852</v>
      </c>
      <c r="B598" s="179">
        <v>15.12</v>
      </c>
      <c r="C598" s="179">
        <v>15.13</v>
      </c>
      <c r="D598" s="179">
        <v>13.44</v>
      </c>
      <c r="E598" s="179">
        <v>13.57</v>
      </c>
    </row>
    <row r="599" spans="1:5">
      <c r="A599" s="180">
        <v>38853</v>
      </c>
      <c r="B599" s="179">
        <v>13.49</v>
      </c>
      <c r="C599" s="179">
        <v>13.61</v>
      </c>
      <c r="D599" s="179">
        <v>12.98</v>
      </c>
      <c r="E599" s="179">
        <v>13.35</v>
      </c>
    </row>
    <row r="600" spans="1:5">
      <c r="A600" s="180">
        <v>38854</v>
      </c>
      <c r="B600" s="179">
        <v>13.83</v>
      </c>
      <c r="C600" s="179">
        <v>16.260000000000002</v>
      </c>
      <c r="D600" s="179">
        <v>13.39</v>
      </c>
      <c r="E600" s="179">
        <v>16.260000000000002</v>
      </c>
    </row>
    <row r="601" spans="1:5">
      <c r="A601" s="180">
        <v>38855</v>
      </c>
      <c r="B601" s="179">
        <v>15.54</v>
      </c>
      <c r="C601" s="179">
        <v>17.09</v>
      </c>
      <c r="D601" s="179">
        <v>14.96</v>
      </c>
      <c r="E601" s="179">
        <v>16.989999999999998</v>
      </c>
    </row>
    <row r="602" spans="1:5">
      <c r="A602" s="180">
        <v>38856</v>
      </c>
      <c r="B602" s="179">
        <v>16.16</v>
      </c>
      <c r="C602" s="179">
        <v>18.010000000000002</v>
      </c>
      <c r="D602" s="179">
        <v>15.9</v>
      </c>
      <c r="E602" s="179">
        <v>17.18</v>
      </c>
    </row>
    <row r="603" spans="1:5">
      <c r="A603" s="180">
        <v>38859</v>
      </c>
      <c r="B603" s="179">
        <v>18.55</v>
      </c>
      <c r="C603" s="179">
        <v>19.62</v>
      </c>
      <c r="D603" s="179">
        <v>16.73</v>
      </c>
      <c r="E603" s="179">
        <v>17.72</v>
      </c>
    </row>
    <row r="604" spans="1:5">
      <c r="A604" s="180">
        <v>38860</v>
      </c>
      <c r="B604" s="179">
        <v>16.7</v>
      </c>
      <c r="C604" s="179">
        <v>18.260000000000002</v>
      </c>
      <c r="D604" s="179">
        <v>15.36</v>
      </c>
      <c r="E604" s="179">
        <v>18.260000000000002</v>
      </c>
    </row>
    <row r="605" spans="1:5">
      <c r="A605" s="180">
        <v>38861</v>
      </c>
      <c r="B605" s="179">
        <v>17.87</v>
      </c>
      <c r="C605" s="179">
        <v>19.87</v>
      </c>
      <c r="D605" s="179">
        <v>17.13</v>
      </c>
      <c r="E605" s="179">
        <v>17.36</v>
      </c>
    </row>
    <row r="606" spans="1:5">
      <c r="A606" s="180">
        <v>38862</v>
      </c>
      <c r="B606" s="179">
        <v>16.670000000000002</v>
      </c>
      <c r="C606" s="179">
        <v>16.670000000000002</v>
      </c>
      <c r="D606" s="179">
        <v>15.31</v>
      </c>
      <c r="E606" s="179">
        <v>15.5</v>
      </c>
    </row>
    <row r="607" spans="1:5">
      <c r="A607" s="180">
        <v>38863</v>
      </c>
      <c r="B607" s="179">
        <v>14.92</v>
      </c>
      <c r="C607" s="179">
        <v>15.04</v>
      </c>
      <c r="D607" s="179">
        <v>14.26</v>
      </c>
      <c r="E607" s="179">
        <v>14.26</v>
      </c>
    </row>
    <row r="608" spans="1:5">
      <c r="A608" s="180">
        <v>38867</v>
      </c>
      <c r="B608" s="179">
        <v>15.39</v>
      </c>
      <c r="C608" s="179">
        <v>18.72</v>
      </c>
      <c r="D608" s="179">
        <v>15.39</v>
      </c>
      <c r="E608" s="179">
        <v>18.66</v>
      </c>
    </row>
    <row r="609" spans="1:5">
      <c r="A609" s="180">
        <v>38868</v>
      </c>
      <c r="B609" s="179">
        <v>18.09</v>
      </c>
      <c r="C609" s="179">
        <v>18.09</v>
      </c>
      <c r="D609" s="179">
        <v>16.41</v>
      </c>
      <c r="E609" s="179">
        <v>16.440000000000001</v>
      </c>
    </row>
    <row r="610" spans="1:5">
      <c r="A610" s="180">
        <v>38869</v>
      </c>
      <c r="B610" s="179">
        <v>16.47</v>
      </c>
      <c r="C610" s="179">
        <v>16.559999999999999</v>
      </c>
      <c r="D610" s="179">
        <v>14.48</v>
      </c>
      <c r="E610" s="179">
        <v>14.52</v>
      </c>
    </row>
    <row r="611" spans="1:5">
      <c r="A611" s="180">
        <v>38870</v>
      </c>
      <c r="B611" s="179">
        <v>14.17</v>
      </c>
      <c r="C611" s="179">
        <v>14.97</v>
      </c>
      <c r="D611" s="179">
        <v>13.92</v>
      </c>
      <c r="E611" s="179">
        <v>14.32</v>
      </c>
    </row>
    <row r="612" spans="1:5">
      <c r="A612" s="180">
        <v>38873</v>
      </c>
      <c r="B612" s="179">
        <v>14.97</v>
      </c>
      <c r="C612" s="179">
        <v>17.14</v>
      </c>
      <c r="D612" s="179">
        <v>14.97</v>
      </c>
      <c r="E612" s="179">
        <v>16.649999999999999</v>
      </c>
    </row>
    <row r="613" spans="1:5">
      <c r="A613" s="180">
        <v>38874</v>
      </c>
      <c r="B613" s="179">
        <v>16.72</v>
      </c>
      <c r="C613" s="179">
        <v>18.559999999999999</v>
      </c>
      <c r="D613" s="179">
        <v>16.649999999999999</v>
      </c>
      <c r="E613" s="179">
        <v>17.34</v>
      </c>
    </row>
    <row r="614" spans="1:5">
      <c r="A614" s="180">
        <v>38875</v>
      </c>
      <c r="B614" s="179">
        <v>17.21</v>
      </c>
      <c r="C614" s="179">
        <v>17.86</v>
      </c>
      <c r="D614" s="179">
        <v>16.07</v>
      </c>
      <c r="E614" s="179">
        <v>17.8</v>
      </c>
    </row>
    <row r="615" spans="1:5">
      <c r="A615" s="180">
        <v>38876</v>
      </c>
      <c r="B615" s="179">
        <v>17.920000000000002</v>
      </c>
      <c r="C615" s="179">
        <v>20.75</v>
      </c>
      <c r="D615" s="179">
        <v>17.88</v>
      </c>
      <c r="E615" s="179">
        <v>18.350000000000001</v>
      </c>
    </row>
    <row r="616" spans="1:5">
      <c r="A616" s="180">
        <v>38877</v>
      </c>
      <c r="B616" s="179">
        <v>17.899999999999999</v>
      </c>
      <c r="C616" s="179">
        <v>18.45</v>
      </c>
      <c r="D616" s="179">
        <v>17.07</v>
      </c>
      <c r="E616" s="179">
        <v>18.12</v>
      </c>
    </row>
    <row r="617" spans="1:5">
      <c r="A617" s="180">
        <v>38880</v>
      </c>
      <c r="B617" s="179">
        <v>18.13</v>
      </c>
      <c r="C617" s="179">
        <v>21.25</v>
      </c>
      <c r="D617" s="179">
        <v>17.89</v>
      </c>
      <c r="E617" s="179">
        <v>20.96</v>
      </c>
    </row>
    <row r="618" spans="1:5">
      <c r="A618" s="180">
        <v>38881</v>
      </c>
      <c r="B618" s="179">
        <v>20.95</v>
      </c>
      <c r="C618" s="179">
        <v>23.81</v>
      </c>
      <c r="D618" s="179">
        <v>20.27</v>
      </c>
      <c r="E618" s="179">
        <v>23.81</v>
      </c>
    </row>
    <row r="619" spans="1:5">
      <c r="A619" s="180">
        <v>38882</v>
      </c>
      <c r="B619" s="179">
        <v>23.45</v>
      </c>
      <c r="C619" s="179">
        <v>23.49</v>
      </c>
      <c r="D619" s="179">
        <v>21.45</v>
      </c>
      <c r="E619" s="179">
        <v>21.46</v>
      </c>
    </row>
    <row r="620" spans="1:5">
      <c r="A620" s="180">
        <v>38883</v>
      </c>
      <c r="B620" s="179">
        <v>21.05</v>
      </c>
      <c r="C620" s="179">
        <v>21.14</v>
      </c>
      <c r="D620" s="179">
        <v>15.65</v>
      </c>
      <c r="E620" s="179">
        <v>15.9</v>
      </c>
    </row>
    <row r="621" spans="1:5">
      <c r="A621" s="180">
        <v>38884</v>
      </c>
      <c r="B621" s="179">
        <v>16.559999999999999</v>
      </c>
      <c r="C621" s="179">
        <v>18.13</v>
      </c>
      <c r="D621" s="179">
        <v>16.52</v>
      </c>
      <c r="E621" s="179">
        <v>17.25</v>
      </c>
    </row>
    <row r="622" spans="1:5">
      <c r="A622" s="180">
        <v>38887</v>
      </c>
      <c r="B622" s="179">
        <v>16.059999999999999</v>
      </c>
      <c r="C622" s="179">
        <v>18.100000000000001</v>
      </c>
      <c r="D622" s="179">
        <v>15.73</v>
      </c>
      <c r="E622" s="179">
        <v>17.829999999999998</v>
      </c>
    </row>
    <row r="623" spans="1:5">
      <c r="A623" s="180">
        <v>38888</v>
      </c>
      <c r="B623" s="179">
        <v>17.52</v>
      </c>
      <c r="C623" s="179">
        <v>17.649999999999999</v>
      </c>
      <c r="D623" s="179">
        <v>16.39</v>
      </c>
      <c r="E623" s="179">
        <v>16.690000000000001</v>
      </c>
    </row>
    <row r="624" spans="1:5">
      <c r="A624" s="180">
        <v>38889</v>
      </c>
      <c r="B624" s="179">
        <v>16.670000000000002</v>
      </c>
      <c r="C624" s="179">
        <v>16.72</v>
      </c>
      <c r="D624" s="179">
        <v>14.88</v>
      </c>
      <c r="E624" s="179">
        <v>15.52</v>
      </c>
    </row>
    <row r="625" spans="1:5">
      <c r="A625" s="180">
        <v>38890</v>
      </c>
      <c r="B625" s="179">
        <v>15.95</v>
      </c>
      <c r="C625" s="179">
        <v>16.66</v>
      </c>
      <c r="D625" s="179">
        <v>15.56</v>
      </c>
      <c r="E625" s="179">
        <v>15.88</v>
      </c>
    </row>
    <row r="626" spans="1:5">
      <c r="A626" s="180">
        <v>38891</v>
      </c>
      <c r="B626" s="179">
        <v>16.41</v>
      </c>
      <c r="C626" s="179">
        <v>16.579999999999998</v>
      </c>
      <c r="D626" s="179">
        <v>14.94</v>
      </c>
      <c r="E626" s="179">
        <v>15.89</v>
      </c>
    </row>
    <row r="627" spans="1:5">
      <c r="A627" s="180">
        <v>38894</v>
      </c>
      <c r="B627" s="179">
        <v>16.55</v>
      </c>
      <c r="C627" s="179">
        <v>16.61</v>
      </c>
      <c r="D627" s="179">
        <v>15.49</v>
      </c>
      <c r="E627" s="179">
        <v>15.62</v>
      </c>
    </row>
    <row r="628" spans="1:5">
      <c r="A628" s="180">
        <v>38895</v>
      </c>
      <c r="B628" s="179">
        <v>15.58</v>
      </c>
      <c r="C628" s="179">
        <v>16.55</v>
      </c>
      <c r="D628" s="179">
        <v>15.27</v>
      </c>
      <c r="E628" s="179">
        <v>16.399999999999999</v>
      </c>
    </row>
    <row r="629" spans="1:5">
      <c r="A629" s="180">
        <v>38896</v>
      </c>
      <c r="B629" s="179">
        <v>16.02</v>
      </c>
      <c r="C629" s="179">
        <v>17</v>
      </c>
      <c r="D629" s="179">
        <v>15.78</v>
      </c>
      <c r="E629" s="179">
        <v>15.79</v>
      </c>
    </row>
    <row r="630" spans="1:5">
      <c r="A630" s="180">
        <v>38897</v>
      </c>
      <c r="B630" s="179">
        <v>15.28</v>
      </c>
      <c r="C630" s="179">
        <v>15.3</v>
      </c>
      <c r="D630" s="179">
        <v>12.93</v>
      </c>
      <c r="E630" s="179">
        <v>13.03</v>
      </c>
    </row>
    <row r="631" spans="1:5">
      <c r="A631" s="180">
        <v>38898</v>
      </c>
      <c r="B631" s="179">
        <v>12.9</v>
      </c>
      <c r="C631" s="179">
        <v>13.47</v>
      </c>
      <c r="D631" s="179">
        <v>12.74</v>
      </c>
      <c r="E631" s="179">
        <v>13.08</v>
      </c>
    </row>
    <row r="632" spans="1:5">
      <c r="A632" s="180">
        <v>38901</v>
      </c>
      <c r="B632" s="179">
        <v>13.29</v>
      </c>
      <c r="C632" s="179">
        <v>13.51</v>
      </c>
      <c r="D632" s="179">
        <v>12.77</v>
      </c>
      <c r="E632" s="179">
        <v>13.05</v>
      </c>
    </row>
    <row r="633" spans="1:5">
      <c r="A633" s="180">
        <v>38903</v>
      </c>
      <c r="B633" s="179">
        <v>13.92</v>
      </c>
      <c r="C633" s="179">
        <v>14.77</v>
      </c>
      <c r="D633" s="179">
        <v>13.86</v>
      </c>
      <c r="E633" s="179">
        <v>14.15</v>
      </c>
    </row>
    <row r="634" spans="1:5">
      <c r="A634" s="180">
        <v>38904</v>
      </c>
      <c r="B634" s="179">
        <v>14.04</v>
      </c>
      <c r="C634" s="179">
        <v>14.04</v>
      </c>
      <c r="D634" s="179">
        <v>13.25</v>
      </c>
      <c r="E634" s="179">
        <v>13.65</v>
      </c>
    </row>
    <row r="635" spans="1:5">
      <c r="A635" s="180">
        <v>38905</v>
      </c>
      <c r="B635" s="179">
        <v>13.9</v>
      </c>
      <c r="C635" s="179">
        <v>14.45</v>
      </c>
      <c r="D635" s="179">
        <v>13.43</v>
      </c>
      <c r="E635" s="179">
        <v>13.97</v>
      </c>
    </row>
    <row r="636" spans="1:5">
      <c r="A636" s="180">
        <v>38908</v>
      </c>
      <c r="B636" s="179">
        <v>14.17</v>
      </c>
      <c r="C636" s="179">
        <v>14.5</v>
      </c>
      <c r="D636" s="179">
        <v>13.67</v>
      </c>
      <c r="E636" s="179">
        <v>14.02</v>
      </c>
    </row>
    <row r="637" spans="1:5">
      <c r="A637" s="180">
        <v>38909</v>
      </c>
      <c r="B637" s="179">
        <v>14.31</v>
      </c>
      <c r="C637" s="179">
        <v>14.68</v>
      </c>
      <c r="D637" s="179">
        <v>13.1</v>
      </c>
      <c r="E637" s="179">
        <v>13.14</v>
      </c>
    </row>
    <row r="638" spans="1:5">
      <c r="A638" s="180">
        <v>38910</v>
      </c>
      <c r="B638" s="179">
        <v>13.39</v>
      </c>
      <c r="C638" s="179">
        <v>14.85</v>
      </c>
      <c r="D638" s="179">
        <v>13.26</v>
      </c>
      <c r="E638" s="179">
        <v>14.49</v>
      </c>
    </row>
    <row r="639" spans="1:5">
      <c r="A639" s="180">
        <v>38911</v>
      </c>
      <c r="B639" s="179">
        <v>15.17</v>
      </c>
      <c r="C639" s="179">
        <v>17.829999999999998</v>
      </c>
      <c r="D639" s="179">
        <v>15.17</v>
      </c>
      <c r="E639" s="179">
        <v>17.79</v>
      </c>
    </row>
    <row r="640" spans="1:5">
      <c r="A640" s="180">
        <v>38912</v>
      </c>
      <c r="B640" s="179">
        <v>17.57</v>
      </c>
      <c r="C640" s="179">
        <v>18.79</v>
      </c>
      <c r="D640" s="179">
        <v>17.28</v>
      </c>
      <c r="E640" s="179">
        <v>18.05</v>
      </c>
    </row>
    <row r="641" spans="1:5">
      <c r="A641" s="180">
        <v>38915</v>
      </c>
      <c r="B641" s="179">
        <v>18.73</v>
      </c>
      <c r="C641" s="179">
        <v>18.760000000000002</v>
      </c>
      <c r="D641" s="179">
        <v>17.75</v>
      </c>
      <c r="E641" s="179">
        <v>18.64</v>
      </c>
    </row>
    <row r="642" spans="1:5">
      <c r="A642" s="180">
        <v>38916</v>
      </c>
      <c r="B642" s="179">
        <v>18.2</v>
      </c>
      <c r="C642" s="179">
        <v>19.579999999999998</v>
      </c>
      <c r="D642" s="179">
        <v>17.66</v>
      </c>
      <c r="E642" s="179">
        <v>17.739999999999998</v>
      </c>
    </row>
    <row r="643" spans="1:5">
      <c r="A643" s="180">
        <v>38917</v>
      </c>
      <c r="B643" s="179">
        <v>17.62</v>
      </c>
      <c r="C643" s="179">
        <v>17.62</v>
      </c>
      <c r="D643" s="179">
        <v>14.47</v>
      </c>
      <c r="E643" s="179">
        <v>15.55</v>
      </c>
    </row>
    <row r="644" spans="1:5">
      <c r="A644" s="180">
        <v>38918</v>
      </c>
      <c r="B644" s="179">
        <v>15.1</v>
      </c>
      <c r="C644" s="179">
        <v>16.37</v>
      </c>
      <c r="D644" s="179">
        <v>14.87</v>
      </c>
      <c r="E644" s="179">
        <v>16.21</v>
      </c>
    </row>
    <row r="645" spans="1:5">
      <c r="A645" s="180">
        <v>38919</v>
      </c>
      <c r="B645" s="179">
        <v>16.23</v>
      </c>
      <c r="C645" s="179">
        <v>17.559999999999999</v>
      </c>
      <c r="D645" s="179">
        <v>16.23</v>
      </c>
      <c r="E645" s="179">
        <v>17.399999999999999</v>
      </c>
    </row>
    <row r="646" spans="1:5">
      <c r="A646" s="180">
        <v>38922</v>
      </c>
      <c r="B646" s="179">
        <v>17.079999999999998</v>
      </c>
      <c r="C646" s="179">
        <v>17.079999999999998</v>
      </c>
      <c r="D646" s="179">
        <v>14.89</v>
      </c>
      <c r="E646" s="179">
        <v>14.98</v>
      </c>
    </row>
    <row r="647" spans="1:5">
      <c r="A647" s="180">
        <v>38923</v>
      </c>
      <c r="B647" s="179">
        <v>15.44</v>
      </c>
      <c r="C647" s="179">
        <v>15.68</v>
      </c>
      <c r="D647" s="179">
        <v>14.31</v>
      </c>
      <c r="E647" s="179">
        <v>14.85</v>
      </c>
    </row>
    <row r="648" spans="1:5">
      <c r="A648" s="180">
        <v>38924</v>
      </c>
      <c r="B648" s="179">
        <v>15.04</v>
      </c>
      <c r="C648" s="179">
        <v>15.21</v>
      </c>
      <c r="D648" s="179">
        <v>14.09</v>
      </c>
      <c r="E648" s="179">
        <v>14.62</v>
      </c>
    </row>
    <row r="649" spans="1:5">
      <c r="A649" s="180">
        <v>38925</v>
      </c>
      <c r="B649" s="179">
        <v>14.26</v>
      </c>
      <c r="C649" s="179">
        <v>15.39</v>
      </c>
      <c r="D649" s="179">
        <v>14.07</v>
      </c>
      <c r="E649" s="179">
        <v>14.94</v>
      </c>
    </row>
    <row r="650" spans="1:5">
      <c r="A650" s="180">
        <v>38926</v>
      </c>
      <c r="B650" s="179">
        <v>14.73</v>
      </c>
      <c r="C650" s="179">
        <v>14.75</v>
      </c>
      <c r="D650" s="179">
        <v>14.06</v>
      </c>
      <c r="E650" s="179">
        <v>14.33</v>
      </c>
    </row>
    <row r="651" spans="1:5">
      <c r="A651" s="180">
        <v>38929</v>
      </c>
      <c r="B651" s="179">
        <v>15.01</v>
      </c>
      <c r="C651" s="179">
        <v>15.13</v>
      </c>
      <c r="D651" s="179">
        <v>14.86</v>
      </c>
      <c r="E651" s="179">
        <v>14.95</v>
      </c>
    </row>
    <row r="652" spans="1:5">
      <c r="A652" s="180">
        <v>38930</v>
      </c>
      <c r="B652" s="179">
        <v>15.49</v>
      </c>
      <c r="C652" s="179">
        <v>16.149999999999999</v>
      </c>
      <c r="D652" s="179">
        <v>15.03</v>
      </c>
      <c r="E652" s="179">
        <v>15.05</v>
      </c>
    </row>
    <row r="653" spans="1:5">
      <c r="A653" s="180">
        <v>38931</v>
      </c>
      <c r="B653" s="179">
        <v>14.93</v>
      </c>
      <c r="C653" s="179">
        <v>14.93</v>
      </c>
      <c r="D653" s="179">
        <v>13.92</v>
      </c>
      <c r="E653" s="179">
        <v>14.34</v>
      </c>
    </row>
    <row r="654" spans="1:5">
      <c r="A654" s="180">
        <v>38932</v>
      </c>
      <c r="B654" s="179">
        <v>15.1</v>
      </c>
      <c r="C654" s="179">
        <v>15.19</v>
      </c>
      <c r="D654" s="179">
        <v>14.2</v>
      </c>
      <c r="E654" s="179">
        <v>14.46</v>
      </c>
    </row>
    <row r="655" spans="1:5">
      <c r="A655" s="180">
        <v>38933</v>
      </c>
      <c r="B655" s="179">
        <v>14.03</v>
      </c>
      <c r="C655" s="179">
        <v>14.91</v>
      </c>
      <c r="D655" s="179">
        <v>13.65</v>
      </c>
      <c r="E655" s="179">
        <v>14.34</v>
      </c>
    </row>
    <row r="656" spans="1:5">
      <c r="A656" s="180">
        <v>38936</v>
      </c>
      <c r="B656" s="179">
        <v>14.98</v>
      </c>
      <c r="C656" s="179">
        <v>15.53</v>
      </c>
      <c r="D656" s="179">
        <v>14.97</v>
      </c>
      <c r="E656" s="179">
        <v>15.23</v>
      </c>
    </row>
    <row r="657" spans="1:5">
      <c r="A657" s="180">
        <v>38937</v>
      </c>
      <c r="B657" s="179">
        <v>15.2</v>
      </c>
      <c r="C657" s="179">
        <v>15.55</v>
      </c>
      <c r="D657" s="179">
        <v>14.86</v>
      </c>
      <c r="E657" s="179">
        <v>15.23</v>
      </c>
    </row>
    <row r="658" spans="1:5">
      <c r="A658" s="180">
        <v>38938</v>
      </c>
      <c r="B658" s="179">
        <v>14.76</v>
      </c>
      <c r="C658" s="179">
        <v>15.41</v>
      </c>
      <c r="D658" s="179">
        <v>14.07</v>
      </c>
      <c r="E658" s="179">
        <v>15.2</v>
      </c>
    </row>
    <row r="659" spans="1:5">
      <c r="A659" s="180">
        <v>38939</v>
      </c>
      <c r="B659" s="179">
        <v>15.56</v>
      </c>
      <c r="C659" s="179">
        <v>15.73</v>
      </c>
      <c r="D659" s="179">
        <v>14.45</v>
      </c>
      <c r="E659" s="179">
        <v>14.46</v>
      </c>
    </row>
    <row r="660" spans="1:5">
      <c r="A660" s="180">
        <v>38940</v>
      </c>
      <c r="B660" s="179">
        <v>14.72</v>
      </c>
      <c r="C660" s="179">
        <v>14.85</v>
      </c>
      <c r="D660" s="179">
        <v>14.3</v>
      </c>
      <c r="E660" s="179">
        <v>14.3</v>
      </c>
    </row>
    <row r="661" spans="1:5">
      <c r="A661" s="180">
        <v>38943</v>
      </c>
      <c r="B661" s="179">
        <v>14.15</v>
      </c>
      <c r="C661" s="179">
        <v>14.43</v>
      </c>
      <c r="D661" s="179">
        <v>13.41</v>
      </c>
      <c r="E661" s="179">
        <v>14.26</v>
      </c>
    </row>
    <row r="662" spans="1:5">
      <c r="A662" s="180">
        <v>38944</v>
      </c>
      <c r="B662" s="179">
        <v>13.57</v>
      </c>
      <c r="C662" s="179">
        <v>13.72</v>
      </c>
      <c r="D662" s="179">
        <v>13.15</v>
      </c>
      <c r="E662" s="179">
        <v>13.42</v>
      </c>
    </row>
    <row r="663" spans="1:5">
      <c r="A663" s="180">
        <v>38945</v>
      </c>
      <c r="B663" s="179">
        <v>12.69</v>
      </c>
      <c r="C663" s="179">
        <v>12.95</v>
      </c>
      <c r="D663" s="179">
        <v>12.11</v>
      </c>
      <c r="E663" s="179">
        <v>12.41</v>
      </c>
    </row>
    <row r="664" spans="1:5">
      <c r="A664" s="180">
        <v>38946</v>
      </c>
      <c r="B664" s="179">
        <v>12.69</v>
      </c>
      <c r="C664" s="179">
        <v>12.72</v>
      </c>
      <c r="D664" s="179">
        <v>12.21</v>
      </c>
      <c r="E664" s="179">
        <v>12.24</v>
      </c>
    </row>
    <row r="665" spans="1:5">
      <c r="A665" s="180">
        <v>38947</v>
      </c>
      <c r="B665" s="179">
        <v>12.11</v>
      </c>
      <c r="C665" s="179">
        <v>12.52</v>
      </c>
      <c r="D665" s="179">
        <v>11.57</v>
      </c>
      <c r="E665" s="179">
        <v>11.64</v>
      </c>
    </row>
    <row r="666" spans="1:5">
      <c r="A666" s="180">
        <v>38950</v>
      </c>
      <c r="B666" s="179">
        <v>12.4</v>
      </c>
      <c r="C666" s="179">
        <v>12.62</v>
      </c>
      <c r="D666" s="179">
        <v>12.21</v>
      </c>
      <c r="E666" s="179">
        <v>12.22</v>
      </c>
    </row>
    <row r="667" spans="1:5">
      <c r="A667" s="180">
        <v>38951</v>
      </c>
      <c r="B667" s="179">
        <v>12.42</v>
      </c>
      <c r="C667" s="179">
        <v>12.42</v>
      </c>
      <c r="D667" s="179">
        <v>11.93</v>
      </c>
      <c r="E667" s="179">
        <v>12.19</v>
      </c>
    </row>
    <row r="668" spans="1:5">
      <c r="A668" s="180">
        <v>38952</v>
      </c>
      <c r="B668" s="179">
        <v>12.26</v>
      </c>
      <c r="C668" s="179">
        <v>12.73</v>
      </c>
      <c r="D668" s="179">
        <v>12.16</v>
      </c>
      <c r="E668" s="179">
        <v>12.4</v>
      </c>
    </row>
    <row r="669" spans="1:5">
      <c r="A669" s="180">
        <v>38953</v>
      </c>
      <c r="B669" s="179">
        <v>12.24</v>
      </c>
      <c r="C669" s="179">
        <v>12.58</v>
      </c>
      <c r="D669" s="179">
        <v>12.21</v>
      </c>
      <c r="E669" s="179">
        <v>12.4</v>
      </c>
    </row>
    <row r="670" spans="1:5">
      <c r="A670" s="180">
        <v>38954</v>
      </c>
      <c r="B670" s="179">
        <v>12.41</v>
      </c>
      <c r="C670" s="179">
        <v>12.47</v>
      </c>
      <c r="D670" s="179">
        <v>12.08</v>
      </c>
      <c r="E670" s="179">
        <v>12.31</v>
      </c>
    </row>
    <row r="671" spans="1:5">
      <c r="A671" s="180">
        <v>38957</v>
      </c>
      <c r="B671" s="179">
        <v>12.92</v>
      </c>
      <c r="C671" s="179">
        <v>12.92</v>
      </c>
      <c r="D671" s="179">
        <v>12.07</v>
      </c>
      <c r="E671" s="179">
        <v>12.18</v>
      </c>
    </row>
    <row r="672" spans="1:5">
      <c r="A672" s="180">
        <v>38958</v>
      </c>
      <c r="B672" s="179">
        <v>12.27</v>
      </c>
      <c r="C672" s="179">
        <v>12.83</v>
      </c>
      <c r="D672" s="179">
        <v>12.21</v>
      </c>
      <c r="E672" s="179">
        <v>12.28</v>
      </c>
    </row>
    <row r="673" spans="1:5">
      <c r="A673" s="180">
        <v>38959</v>
      </c>
      <c r="B673" s="179">
        <v>12.14</v>
      </c>
      <c r="C673" s="179">
        <v>12.35</v>
      </c>
      <c r="D673" s="179">
        <v>12.1</v>
      </c>
      <c r="E673" s="179">
        <v>12.22</v>
      </c>
    </row>
    <row r="674" spans="1:5">
      <c r="A674" s="180">
        <v>38960</v>
      </c>
      <c r="B674" s="179">
        <v>12.23</v>
      </c>
      <c r="C674" s="179">
        <v>12.33</v>
      </c>
      <c r="D674" s="179">
        <v>12.07</v>
      </c>
      <c r="E674" s="179">
        <v>12.31</v>
      </c>
    </row>
    <row r="675" spans="1:5">
      <c r="A675" s="180">
        <v>38961</v>
      </c>
      <c r="B675" s="179">
        <v>12.14</v>
      </c>
      <c r="C675" s="179">
        <v>12.33</v>
      </c>
      <c r="D675" s="179">
        <v>11.91</v>
      </c>
      <c r="E675" s="179">
        <v>11.96</v>
      </c>
    </row>
    <row r="676" spans="1:5">
      <c r="A676" s="180">
        <v>38965</v>
      </c>
      <c r="B676" s="179">
        <v>12.8</v>
      </c>
      <c r="C676" s="179">
        <v>12.86</v>
      </c>
      <c r="D676" s="179">
        <v>12.43</v>
      </c>
      <c r="E676" s="179">
        <v>12.63</v>
      </c>
    </row>
    <row r="677" spans="1:5">
      <c r="A677" s="180">
        <v>38966</v>
      </c>
      <c r="B677" s="179">
        <v>13.06</v>
      </c>
      <c r="C677" s="179">
        <v>13.88</v>
      </c>
      <c r="D677" s="179">
        <v>13.06</v>
      </c>
      <c r="E677" s="179">
        <v>13.74</v>
      </c>
    </row>
    <row r="678" spans="1:5">
      <c r="A678" s="180">
        <v>38967</v>
      </c>
      <c r="B678" s="179">
        <v>14.07</v>
      </c>
      <c r="C678" s="179">
        <v>14.49</v>
      </c>
      <c r="D678" s="179">
        <v>13.67</v>
      </c>
      <c r="E678" s="179">
        <v>13.88</v>
      </c>
    </row>
    <row r="679" spans="1:5">
      <c r="A679" s="180">
        <v>38968</v>
      </c>
      <c r="B679" s="179">
        <v>13.79</v>
      </c>
      <c r="C679" s="179">
        <v>13.8</v>
      </c>
      <c r="D679" s="179">
        <v>13.05</v>
      </c>
      <c r="E679" s="179">
        <v>13.16</v>
      </c>
    </row>
    <row r="680" spans="1:5">
      <c r="A680" s="180">
        <v>38971</v>
      </c>
      <c r="B680" s="179">
        <v>13.95</v>
      </c>
      <c r="C680" s="179">
        <v>13.95</v>
      </c>
      <c r="D680" s="179">
        <v>12.75</v>
      </c>
      <c r="E680" s="179">
        <v>12.99</v>
      </c>
    </row>
    <row r="681" spans="1:5">
      <c r="A681" s="180">
        <v>38972</v>
      </c>
      <c r="B681" s="179">
        <v>13.04</v>
      </c>
      <c r="C681" s="179">
        <v>13.14</v>
      </c>
      <c r="D681" s="179">
        <v>11.55</v>
      </c>
      <c r="E681" s="179">
        <v>11.92</v>
      </c>
    </row>
    <row r="682" spans="1:5">
      <c r="A682" s="180">
        <v>38973</v>
      </c>
      <c r="B682" s="179">
        <v>11.4</v>
      </c>
      <c r="C682" s="179">
        <v>11.56</v>
      </c>
      <c r="D682" s="179">
        <v>10.99</v>
      </c>
      <c r="E682" s="179">
        <v>11.18</v>
      </c>
    </row>
    <row r="683" spans="1:5">
      <c r="A683" s="180">
        <v>38974</v>
      </c>
      <c r="B683" s="179">
        <v>11.36</v>
      </c>
      <c r="C683" s="179">
        <v>12.02</v>
      </c>
      <c r="D683" s="179">
        <v>10.74</v>
      </c>
      <c r="E683" s="179">
        <v>11.55</v>
      </c>
    </row>
    <row r="684" spans="1:5">
      <c r="A684" s="180">
        <v>38975</v>
      </c>
      <c r="B684" s="179">
        <v>11.49</v>
      </c>
      <c r="C684" s="179">
        <v>12.54</v>
      </c>
      <c r="D684" s="179">
        <v>11.4</v>
      </c>
      <c r="E684" s="179">
        <v>11.76</v>
      </c>
    </row>
    <row r="685" spans="1:5">
      <c r="A685" s="180">
        <v>38978</v>
      </c>
      <c r="B685" s="179">
        <v>12.28</v>
      </c>
      <c r="C685" s="179">
        <v>12.41</v>
      </c>
      <c r="D685" s="179">
        <v>11.58</v>
      </c>
      <c r="E685" s="179">
        <v>11.78</v>
      </c>
    </row>
    <row r="686" spans="1:5">
      <c r="A686" s="180">
        <v>38979</v>
      </c>
      <c r="B686" s="179">
        <v>11.96</v>
      </c>
      <c r="C686" s="179">
        <v>12.69</v>
      </c>
      <c r="D686" s="179">
        <v>11.86</v>
      </c>
      <c r="E686" s="179">
        <v>11.98</v>
      </c>
    </row>
    <row r="687" spans="1:5">
      <c r="A687" s="180">
        <v>38980</v>
      </c>
      <c r="B687" s="179">
        <v>11.75</v>
      </c>
      <c r="C687" s="179">
        <v>11.75</v>
      </c>
      <c r="D687" s="179">
        <v>11.34</v>
      </c>
      <c r="E687" s="179">
        <v>11.39</v>
      </c>
    </row>
    <row r="688" spans="1:5">
      <c r="A688" s="180">
        <v>38981</v>
      </c>
      <c r="B688" s="179">
        <v>11.43</v>
      </c>
      <c r="C688" s="179">
        <v>12.6</v>
      </c>
      <c r="D688" s="179">
        <v>11.28</v>
      </c>
      <c r="E688" s="179">
        <v>12.25</v>
      </c>
    </row>
    <row r="689" spans="1:5">
      <c r="A689" s="180">
        <v>38982</v>
      </c>
      <c r="B689" s="179">
        <v>12.47</v>
      </c>
      <c r="C689" s="179">
        <v>13.28</v>
      </c>
      <c r="D689" s="179">
        <v>12.47</v>
      </c>
      <c r="E689" s="179">
        <v>12.59</v>
      </c>
    </row>
    <row r="690" spans="1:5">
      <c r="A690" s="180">
        <v>38985</v>
      </c>
      <c r="B690" s="179">
        <v>12.97</v>
      </c>
      <c r="C690" s="179">
        <v>13.41</v>
      </c>
      <c r="D690" s="179">
        <v>11.93</v>
      </c>
      <c r="E690" s="179">
        <v>12.12</v>
      </c>
    </row>
    <row r="691" spans="1:5">
      <c r="A691" s="180">
        <v>38986</v>
      </c>
      <c r="B691" s="179">
        <v>12.23</v>
      </c>
      <c r="C691" s="179">
        <v>12.23</v>
      </c>
      <c r="D691" s="179">
        <v>11.51</v>
      </c>
      <c r="E691" s="179">
        <v>11.53</v>
      </c>
    </row>
    <row r="692" spans="1:5">
      <c r="A692" s="180">
        <v>38987</v>
      </c>
      <c r="B692" s="179">
        <v>11.65</v>
      </c>
      <c r="C692" s="179">
        <v>11.9</v>
      </c>
      <c r="D692" s="179">
        <v>11.42</v>
      </c>
      <c r="E692" s="179">
        <v>11.58</v>
      </c>
    </row>
    <row r="693" spans="1:5">
      <c r="A693" s="180">
        <v>38988</v>
      </c>
      <c r="B693" s="179">
        <v>11.64</v>
      </c>
      <c r="C693" s="179">
        <v>12.06</v>
      </c>
      <c r="D693" s="179">
        <v>11.59</v>
      </c>
      <c r="E693" s="179">
        <v>11.72</v>
      </c>
    </row>
    <row r="694" spans="1:5">
      <c r="A694" s="180">
        <v>38989</v>
      </c>
      <c r="B694" s="179">
        <v>11.75</v>
      </c>
      <c r="C694" s="179">
        <v>12.1</v>
      </c>
      <c r="D694" s="179">
        <v>11.72</v>
      </c>
      <c r="E694" s="179">
        <v>11.98</v>
      </c>
    </row>
    <row r="695" spans="1:5">
      <c r="A695" s="180">
        <v>38992</v>
      </c>
      <c r="B695" s="179">
        <v>12.45</v>
      </c>
      <c r="C695" s="179">
        <v>12.72</v>
      </c>
      <c r="D695" s="179">
        <v>12.11</v>
      </c>
      <c r="E695" s="179">
        <v>12.57</v>
      </c>
    </row>
    <row r="696" spans="1:5">
      <c r="A696" s="180">
        <v>38993</v>
      </c>
      <c r="B696" s="179">
        <v>12.68</v>
      </c>
      <c r="C696" s="179">
        <v>12.91</v>
      </c>
      <c r="D696" s="179">
        <v>11.97</v>
      </c>
      <c r="E696" s="179">
        <v>12.24</v>
      </c>
    </row>
    <row r="697" spans="1:5">
      <c r="A697" s="180">
        <v>38994</v>
      </c>
      <c r="B697" s="179">
        <v>12.64</v>
      </c>
      <c r="C697" s="179">
        <v>12.64</v>
      </c>
      <c r="D697" s="179">
        <v>11.62</v>
      </c>
      <c r="E697" s="179">
        <v>11.86</v>
      </c>
    </row>
    <row r="698" spans="1:5">
      <c r="A698" s="180">
        <v>38995</v>
      </c>
      <c r="B698" s="179">
        <v>11.94</v>
      </c>
      <c r="C698" s="179">
        <v>12.06</v>
      </c>
      <c r="D698" s="179">
        <v>11.65</v>
      </c>
      <c r="E698" s="179">
        <v>11.98</v>
      </c>
    </row>
    <row r="699" spans="1:5">
      <c r="A699" s="180">
        <v>38996</v>
      </c>
      <c r="B699" s="179">
        <v>11.99</v>
      </c>
      <c r="C699" s="179">
        <v>12.17</v>
      </c>
      <c r="D699" s="179">
        <v>11.55</v>
      </c>
      <c r="E699" s="179">
        <v>11.56</v>
      </c>
    </row>
    <row r="700" spans="1:5">
      <c r="A700" s="180">
        <v>38999</v>
      </c>
      <c r="B700" s="179">
        <v>12.07</v>
      </c>
      <c r="C700" s="179">
        <v>12.09</v>
      </c>
      <c r="D700" s="179">
        <v>11.58</v>
      </c>
      <c r="E700" s="179">
        <v>11.68</v>
      </c>
    </row>
    <row r="701" spans="1:5">
      <c r="A701" s="180">
        <v>39000</v>
      </c>
      <c r="B701" s="179">
        <v>11.77</v>
      </c>
      <c r="C701" s="179">
        <v>11.89</v>
      </c>
      <c r="D701" s="179">
        <v>11.47</v>
      </c>
      <c r="E701" s="179">
        <v>11.52</v>
      </c>
    </row>
    <row r="702" spans="1:5">
      <c r="A702" s="180">
        <v>39001</v>
      </c>
      <c r="B702" s="179">
        <v>11.75</v>
      </c>
      <c r="C702" s="179">
        <v>12.03</v>
      </c>
      <c r="D702" s="179">
        <v>11.31</v>
      </c>
      <c r="E702" s="179">
        <v>11.62</v>
      </c>
    </row>
    <row r="703" spans="1:5">
      <c r="A703" s="180">
        <v>39002</v>
      </c>
      <c r="B703" s="179">
        <v>11.5</v>
      </c>
      <c r="C703" s="179">
        <v>11.51</v>
      </c>
      <c r="D703" s="179">
        <v>11.09</v>
      </c>
      <c r="E703" s="179">
        <v>11.09</v>
      </c>
    </row>
    <row r="704" spans="1:5">
      <c r="A704" s="180">
        <v>39003</v>
      </c>
      <c r="B704" s="179">
        <v>11.17</v>
      </c>
      <c r="C704" s="179">
        <v>11.35</v>
      </c>
      <c r="D704" s="179">
        <v>10.75</v>
      </c>
      <c r="E704" s="179">
        <v>10.75</v>
      </c>
    </row>
    <row r="705" spans="1:5">
      <c r="A705" s="180">
        <v>39006</v>
      </c>
      <c r="B705" s="179">
        <v>11.07</v>
      </c>
      <c r="C705" s="179">
        <v>11.2</v>
      </c>
      <c r="D705" s="179">
        <v>10.91</v>
      </c>
      <c r="E705" s="179">
        <v>11.09</v>
      </c>
    </row>
    <row r="706" spans="1:5">
      <c r="A706" s="180">
        <v>39007</v>
      </c>
      <c r="B706" s="179">
        <v>11.36</v>
      </c>
      <c r="C706" s="179">
        <v>12.03</v>
      </c>
      <c r="D706" s="179">
        <v>11.35</v>
      </c>
      <c r="E706" s="179">
        <v>11.73</v>
      </c>
    </row>
    <row r="707" spans="1:5">
      <c r="A707" s="180">
        <v>39008</v>
      </c>
      <c r="B707" s="179">
        <v>11.44</v>
      </c>
      <c r="C707" s="179">
        <v>11.83</v>
      </c>
      <c r="D707" s="179">
        <v>11.33</v>
      </c>
      <c r="E707" s="179">
        <v>11.34</v>
      </c>
    </row>
    <row r="708" spans="1:5">
      <c r="A708" s="180">
        <v>39009</v>
      </c>
      <c r="B708" s="179">
        <v>11.51</v>
      </c>
      <c r="C708" s="179">
        <v>11.57</v>
      </c>
      <c r="D708" s="179">
        <v>10.78</v>
      </c>
      <c r="E708" s="179">
        <v>10.9</v>
      </c>
    </row>
    <row r="709" spans="1:5">
      <c r="A709" s="180">
        <v>39010</v>
      </c>
      <c r="B709" s="179">
        <v>11.06</v>
      </c>
      <c r="C709" s="179">
        <v>11.23</v>
      </c>
      <c r="D709" s="179">
        <v>10.44</v>
      </c>
      <c r="E709" s="179">
        <v>10.63</v>
      </c>
    </row>
    <row r="710" spans="1:5">
      <c r="A710" s="180">
        <v>39013</v>
      </c>
      <c r="B710" s="179">
        <v>11.15</v>
      </c>
      <c r="C710" s="179">
        <v>11.25</v>
      </c>
      <c r="D710" s="179">
        <v>10.62</v>
      </c>
      <c r="E710" s="179">
        <v>11.08</v>
      </c>
    </row>
    <row r="711" spans="1:5">
      <c r="A711" s="180">
        <v>39014</v>
      </c>
      <c r="B711" s="179">
        <v>11.25</v>
      </c>
      <c r="C711" s="179">
        <v>11.27</v>
      </c>
      <c r="D711" s="179">
        <v>10.78</v>
      </c>
      <c r="E711" s="179">
        <v>10.78</v>
      </c>
    </row>
    <row r="712" spans="1:5">
      <c r="A712" s="180">
        <v>39015</v>
      </c>
      <c r="B712" s="179">
        <v>10.88</v>
      </c>
      <c r="C712" s="179">
        <v>10.88</v>
      </c>
      <c r="D712" s="179">
        <v>10.6</v>
      </c>
      <c r="E712" s="179">
        <v>10.66</v>
      </c>
    </row>
    <row r="713" spans="1:5">
      <c r="A713" s="180">
        <v>39016</v>
      </c>
      <c r="B713" s="179">
        <v>10.56</v>
      </c>
      <c r="C713" s="179">
        <v>10.96</v>
      </c>
      <c r="D713" s="179">
        <v>10.47</v>
      </c>
      <c r="E713" s="179">
        <v>10.56</v>
      </c>
    </row>
    <row r="714" spans="1:5">
      <c r="A714" s="180">
        <v>39017</v>
      </c>
      <c r="B714" s="179">
        <v>10.66</v>
      </c>
      <c r="C714" s="179">
        <v>10.99</v>
      </c>
      <c r="D714" s="179">
        <v>10.53</v>
      </c>
      <c r="E714" s="179">
        <v>10.8</v>
      </c>
    </row>
    <row r="715" spans="1:5">
      <c r="A715" s="180">
        <v>39020</v>
      </c>
      <c r="B715" s="179">
        <v>11.36</v>
      </c>
      <c r="C715" s="179">
        <v>11.43</v>
      </c>
      <c r="D715" s="179">
        <v>10.92</v>
      </c>
      <c r="E715" s="179">
        <v>11.2</v>
      </c>
    </row>
    <row r="716" spans="1:5">
      <c r="A716" s="180">
        <v>39021</v>
      </c>
      <c r="B716" s="179">
        <v>11.1</v>
      </c>
      <c r="C716" s="179">
        <v>11.39</v>
      </c>
      <c r="D716" s="179">
        <v>10.99</v>
      </c>
      <c r="E716" s="179">
        <v>11.1</v>
      </c>
    </row>
    <row r="717" spans="1:5">
      <c r="A717" s="180">
        <v>39022</v>
      </c>
      <c r="B717" s="179">
        <v>10.93</v>
      </c>
      <c r="C717" s="179">
        <v>11.68</v>
      </c>
      <c r="D717" s="179">
        <v>10.89</v>
      </c>
      <c r="E717" s="179">
        <v>11.51</v>
      </c>
    </row>
    <row r="718" spans="1:5">
      <c r="A718" s="180">
        <v>39023</v>
      </c>
      <c r="B718" s="179">
        <v>11.61</v>
      </c>
      <c r="C718" s="179">
        <v>11.76</v>
      </c>
      <c r="D718" s="179">
        <v>11.41</v>
      </c>
      <c r="E718" s="179">
        <v>11.42</v>
      </c>
    </row>
    <row r="719" spans="1:5">
      <c r="A719" s="180">
        <v>39024</v>
      </c>
      <c r="B719" s="179">
        <v>11.16</v>
      </c>
      <c r="C719" s="179">
        <v>11.43</v>
      </c>
      <c r="D719" s="179">
        <v>10.34</v>
      </c>
      <c r="E719" s="179">
        <v>11.16</v>
      </c>
    </row>
    <row r="720" spans="1:5">
      <c r="A720" s="180">
        <v>39027</v>
      </c>
      <c r="B720" s="179">
        <v>11.39</v>
      </c>
      <c r="C720" s="179">
        <v>11.41</v>
      </c>
      <c r="D720" s="179">
        <v>10.99</v>
      </c>
      <c r="E720" s="179">
        <v>11.16</v>
      </c>
    </row>
    <row r="721" spans="1:5">
      <c r="A721" s="180">
        <v>39028</v>
      </c>
      <c r="B721" s="179">
        <v>11.06</v>
      </c>
      <c r="C721" s="179">
        <v>11.19</v>
      </c>
      <c r="D721" s="179">
        <v>10.87</v>
      </c>
      <c r="E721" s="179">
        <v>11.09</v>
      </c>
    </row>
    <row r="722" spans="1:5">
      <c r="A722" s="180">
        <v>39029</v>
      </c>
      <c r="B722" s="179">
        <v>11.41</v>
      </c>
      <c r="C722" s="179">
        <v>11.49</v>
      </c>
      <c r="D722" s="179">
        <v>10.7</v>
      </c>
      <c r="E722" s="179">
        <v>10.75</v>
      </c>
    </row>
    <row r="723" spans="1:5">
      <c r="A723" s="180">
        <v>39030</v>
      </c>
      <c r="B723" s="179">
        <v>10.65</v>
      </c>
      <c r="C723" s="179">
        <v>11.07</v>
      </c>
      <c r="D723" s="179">
        <v>10.57</v>
      </c>
      <c r="E723" s="179">
        <v>11.01</v>
      </c>
    </row>
    <row r="724" spans="1:5">
      <c r="A724" s="180">
        <v>39031</v>
      </c>
      <c r="B724" s="179">
        <v>11.01</v>
      </c>
      <c r="C724" s="179">
        <v>11.12</v>
      </c>
      <c r="D724" s="179">
        <v>10.77</v>
      </c>
      <c r="E724" s="179">
        <v>10.79</v>
      </c>
    </row>
    <row r="725" spans="1:5">
      <c r="A725" s="180">
        <v>39034</v>
      </c>
      <c r="B725" s="179">
        <v>11.19</v>
      </c>
      <c r="C725" s="179">
        <v>11.26</v>
      </c>
      <c r="D725" s="179">
        <v>10.69</v>
      </c>
      <c r="E725" s="179">
        <v>10.86</v>
      </c>
    </row>
    <row r="726" spans="1:5">
      <c r="A726" s="180">
        <v>39035</v>
      </c>
      <c r="B726" s="179">
        <v>10.89</v>
      </c>
      <c r="C726" s="179">
        <v>11.31</v>
      </c>
      <c r="D726" s="179">
        <v>10.14</v>
      </c>
      <c r="E726" s="179">
        <v>10.5</v>
      </c>
    </row>
    <row r="727" spans="1:5">
      <c r="A727" s="180">
        <v>39036</v>
      </c>
      <c r="B727" s="179">
        <v>10.47</v>
      </c>
      <c r="C727" s="179">
        <v>10.61</v>
      </c>
      <c r="D727" s="179">
        <v>10.130000000000001</v>
      </c>
      <c r="E727" s="179">
        <v>10.31</v>
      </c>
    </row>
    <row r="728" spans="1:5">
      <c r="A728" s="180">
        <v>39037</v>
      </c>
      <c r="B728" s="179">
        <v>10.130000000000001</v>
      </c>
      <c r="C728" s="179">
        <v>10.35</v>
      </c>
      <c r="D728" s="179">
        <v>10.039999999999999</v>
      </c>
      <c r="E728" s="179">
        <v>10.16</v>
      </c>
    </row>
    <row r="729" spans="1:5">
      <c r="A729" s="180">
        <v>39038</v>
      </c>
      <c r="B729" s="179">
        <v>10.37</v>
      </c>
      <c r="C729" s="179">
        <v>10.48</v>
      </c>
      <c r="D729" s="179">
        <v>10.050000000000001</v>
      </c>
      <c r="E729" s="179">
        <v>10.050000000000001</v>
      </c>
    </row>
    <row r="730" spans="1:5">
      <c r="A730" s="180">
        <v>39041</v>
      </c>
      <c r="B730" s="179">
        <v>10.42</v>
      </c>
      <c r="C730" s="179">
        <v>10.48</v>
      </c>
      <c r="D730" s="179">
        <v>9.91</v>
      </c>
      <c r="E730" s="179">
        <v>9.9700000000000006</v>
      </c>
    </row>
    <row r="731" spans="1:5">
      <c r="A731" s="180">
        <v>39042</v>
      </c>
      <c r="B731" s="179">
        <v>10.050000000000001</v>
      </c>
      <c r="C731" s="179">
        <v>10.06</v>
      </c>
      <c r="D731" s="179">
        <v>9.84</v>
      </c>
      <c r="E731" s="179">
        <v>9.9</v>
      </c>
    </row>
    <row r="732" spans="1:5">
      <c r="A732" s="180">
        <v>39043</v>
      </c>
      <c r="B732" s="179">
        <v>10.02</v>
      </c>
      <c r="C732" s="179">
        <v>10.15</v>
      </c>
      <c r="D732" s="179">
        <v>9.81</v>
      </c>
      <c r="E732" s="179">
        <v>10.14</v>
      </c>
    </row>
    <row r="733" spans="1:5">
      <c r="A733" s="180">
        <v>39045</v>
      </c>
      <c r="B733" s="179">
        <v>10.81</v>
      </c>
      <c r="C733" s="179">
        <v>10.86</v>
      </c>
      <c r="D733" s="179">
        <v>10.56</v>
      </c>
      <c r="E733" s="179">
        <v>10.73</v>
      </c>
    </row>
    <row r="734" spans="1:5">
      <c r="A734" s="180">
        <v>39048</v>
      </c>
      <c r="B734" s="179">
        <v>11.26</v>
      </c>
      <c r="C734" s="179">
        <v>12.33</v>
      </c>
      <c r="D734" s="179">
        <v>11.14</v>
      </c>
      <c r="E734" s="179">
        <v>12.3</v>
      </c>
    </row>
    <row r="735" spans="1:5">
      <c r="A735" s="180">
        <v>39049</v>
      </c>
      <c r="B735" s="179">
        <v>12.48</v>
      </c>
      <c r="C735" s="179">
        <v>12.55</v>
      </c>
      <c r="D735" s="179">
        <v>11.56</v>
      </c>
      <c r="E735" s="179">
        <v>11.62</v>
      </c>
    </row>
    <row r="736" spans="1:5">
      <c r="A736" s="180">
        <v>39050</v>
      </c>
      <c r="B736" s="179">
        <v>11.41</v>
      </c>
      <c r="C736" s="179">
        <v>11.43</v>
      </c>
      <c r="D736" s="179">
        <v>10.67</v>
      </c>
      <c r="E736" s="179">
        <v>10.83</v>
      </c>
    </row>
    <row r="737" spans="1:5">
      <c r="A737" s="180">
        <v>39051</v>
      </c>
      <c r="B737" s="179">
        <v>10.88</v>
      </c>
      <c r="C737" s="179">
        <v>11.3</v>
      </c>
      <c r="D737" s="179">
        <v>10.58</v>
      </c>
      <c r="E737" s="179">
        <v>10.91</v>
      </c>
    </row>
    <row r="738" spans="1:5">
      <c r="A738" s="180">
        <v>39052</v>
      </c>
      <c r="B738" s="179">
        <v>11.07</v>
      </c>
      <c r="C738" s="179">
        <v>12.28</v>
      </c>
      <c r="D738" s="179">
        <v>10.96</v>
      </c>
      <c r="E738" s="179">
        <v>11.66</v>
      </c>
    </row>
    <row r="739" spans="1:5">
      <c r="A739" s="180">
        <v>39055</v>
      </c>
      <c r="B739" s="179">
        <v>12.01</v>
      </c>
      <c r="C739" s="179">
        <v>12.01</v>
      </c>
      <c r="D739" s="179">
        <v>10.98</v>
      </c>
      <c r="E739" s="179">
        <v>11.23</v>
      </c>
    </row>
    <row r="740" spans="1:5">
      <c r="A740" s="180">
        <v>39056</v>
      </c>
      <c r="B740" s="179">
        <v>11.13</v>
      </c>
      <c r="C740" s="179">
        <v>11.59</v>
      </c>
      <c r="D740" s="179">
        <v>10.85</v>
      </c>
      <c r="E740" s="179">
        <v>11.27</v>
      </c>
    </row>
    <row r="741" spans="1:5">
      <c r="A741" s="180">
        <v>39057</v>
      </c>
      <c r="B741" s="179">
        <v>11.39</v>
      </c>
      <c r="C741" s="179">
        <v>11.55</v>
      </c>
      <c r="D741" s="179">
        <v>11.19</v>
      </c>
      <c r="E741" s="179">
        <v>11.33</v>
      </c>
    </row>
    <row r="742" spans="1:5">
      <c r="A742" s="180">
        <v>39058</v>
      </c>
      <c r="B742" s="179">
        <v>11.35</v>
      </c>
      <c r="C742" s="179">
        <v>12.68</v>
      </c>
      <c r="D742" s="179">
        <v>11.17</v>
      </c>
      <c r="E742" s="179">
        <v>12.67</v>
      </c>
    </row>
    <row r="743" spans="1:5">
      <c r="A743" s="180">
        <v>39059</v>
      </c>
      <c r="B743" s="179">
        <v>12.58</v>
      </c>
      <c r="C743" s="179">
        <v>12.67</v>
      </c>
      <c r="D743" s="179">
        <v>11.91</v>
      </c>
      <c r="E743" s="179">
        <v>12.07</v>
      </c>
    </row>
    <row r="744" spans="1:5">
      <c r="A744" s="180">
        <v>39062</v>
      </c>
      <c r="B744" s="179">
        <v>11.88</v>
      </c>
      <c r="C744" s="179">
        <v>11.93</v>
      </c>
      <c r="D744" s="179">
        <v>10.71</v>
      </c>
      <c r="E744" s="179">
        <v>10.71</v>
      </c>
    </row>
    <row r="745" spans="1:5">
      <c r="A745" s="180">
        <v>39063</v>
      </c>
      <c r="B745" s="179">
        <v>11.2</v>
      </c>
      <c r="C745" s="179">
        <v>11.39</v>
      </c>
      <c r="D745" s="179">
        <v>10.35</v>
      </c>
      <c r="E745" s="179">
        <v>10.65</v>
      </c>
    </row>
    <row r="746" spans="1:5">
      <c r="A746" s="180">
        <v>39064</v>
      </c>
      <c r="B746" s="179">
        <v>10.45</v>
      </c>
      <c r="C746" s="179">
        <v>10.58</v>
      </c>
      <c r="D746" s="179">
        <v>10.15</v>
      </c>
      <c r="E746" s="179">
        <v>10.18</v>
      </c>
    </row>
    <row r="747" spans="1:5">
      <c r="A747" s="180">
        <v>39065</v>
      </c>
      <c r="B747" s="179">
        <v>10.74</v>
      </c>
      <c r="C747" s="179">
        <v>10.75</v>
      </c>
      <c r="D747" s="179">
        <v>9.64</v>
      </c>
      <c r="E747" s="179">
        <v>9.9700000000000006</v>
      </c>
    </row>
    <row r="748" spans="1:5">
      <c r="A748" s="180">
        <v>39066</v>
      </c>
      <c r="B748" s="179">
        <v>9.68</v>
      </c>
      <c r="C748" s="179">
        <v>10.07</v>
      </c>
      <c r="D748" s="179">
        <v>9.39</v>
      </c>
      <c r="E748" s="179">
        <v>10.050000000000001</v>
      </c>
    </row>
    <row r="749" spans="1:5">
      <c r="A749" s="180">
        <v>39069</v>
      </c>
      <c r="B749" s="179">
        <v>10.64</v>
      </c>
      <c r="C749" s="179">
        <v>10.91</v>
      </c>
      <c r="D749" s="179">
        <v>10.46</v>
      </c>
      <c r="E749" s="179">
        <v>10.6</v>
      </c>
    </row>
    <row r="750" spans="1:5">
      <c r="A750" s="180">
        <v>39070</v>
      </c>
      <c r="B750" s="179">
        <v>11.06</v>
      </c>
      <c r="C750" s="179">
        <v>11.31</v>
      </c>
      <c r="D750" s="179">
        <v>10.27</v>
      </c>
      <c r="E750" s="179">
        <v>10.3</v>
      </c>
    </row>
    <row r="751" spans="1:5">
      <c r="A751" s="180">
        <v>39071</v>
      </c>
      <c r="B751" s="179">
        <v>10.3</v>
      </c>
      <c r="C751" s="179">
        <v>10.33</v>
      </c>
      <c r="D751" s="179">
        <v>10.029999999999999</v>
      </c>
      <c r="E751" s="179">
        <v>10.26</v>
      </c>
    </row>
    <row r="752" spans="1:5">
      <c r="A752" s="180">
        <v>39072</v>
      </c>
      <c r="B752" s="179">
        <v>10.36</v>
      </c>
      <c r="C752" s="179">
        <v>10.89</v>
      </c>
      <c r="D752" s="179">
        <v>10.130000000000001</v>
      </c>
      <c r="E752" s="179">
        <v>10.53</v>
      </c>
    </row>
    <row r="753" spans="1:5">
      <c r="A753" s="180">
        <v>39073</v>
      </c>
      <c r="B753" s="179">
        <v>10.59</v>
      </c>
      <c r="C753" s="179">
        <v>11.46</v>
      </c>
      <c r="D753" s="179">
        <v>10.59</v>
      </c>
      <c r="E753" s="179">
        <v>11.36</v>
      </c>
    </row>
    <row r="754" spans="1:5">
      <c r="A754" s="180">
        <v>39077</v>
      </c>
      <c r="B754" s="179">
        <v>12.03</v>
      </c>
      <c r="C754" s="179">
        <v>12.03</v>
      </c>
      <c r="D754" s="179">
        <v>11.24</v>
      </c>
      <c r="E754" s="179">
        <v>11.26</v>
      </c>
    </row>
    <row r="755" spans="1:5">
      <c r="A755" s="180">
        <v>39078</v>
      </c>
      <c r="B755" s="179">
        <v>11.12</v>
      </c>
      <c r="C755" s="179">
        <v>11.12</v>
      </c>
      <c r="D755" s="179">
        <v>10.59</v>
      </c>
      <c r="E755" s="179">
        <v>10.64</v>
      </c>
    </row>
    <row r="756" spans="1:5">
      <c r="A756" s="180">
        <v>39079</v>
      </c>
      <c r="B756" s="179">
        <v>10.84</v>
      </c>
      <c r="C756" s="179">
        <v>11.06</v>
      </c>
      <c r="D756" s="179">
        <v>10.73</v>
      </c>
      <c r="E756" s="179">
        <v>10.99</v>
      </c>
    </row>
    <row r="757" spans="1:5">
      <c r="A757" s="180">
        <v>39080</v>
      </c>
      <c r="B757" s="179">
        <v>10.95</v>
      </c>
      <c r="C757" s="179">
        <v>11.65</v>
      </c>
      <c r="D757" s="179">
        <v>10.71</v>
      </c>
      <c r="E757" s="179">
        <v>11.56</v>
      </c>
    </row>
    <row r="758" spans="1:5">
      <c r="A758" s="180">
        <v>39085</v>
      </c>
      <c r="B758" s="179">
        <v>12.16</v>
      </c>
      <c r="C758" s="179">
        <v>12.75</v>
      </c>
      <c r="D758" s="179">
        <v>11.53</v>
      </c>
      <c r="E758" s="179">
        <v>12.04</v>
      </c>
    </row>
    <row r="759" spans="1:5">
      <c r="A759" s="180">
        <v>39086</v>
      </c>
      <c r="B759" s="179">
        <v>12.4</v>
      </c>
      <c r="C759" s="179">
        <v>12.42</v>
      </c>
      <c r="D759" s="179">
        <v>11.28</v>
      </c>
      <c r="E759" s="179">
        <v>11.51</v>
      </c>
    </row>
    <row r="760" spans="1:5">
      <c r="A760" s="180">
        <v>39087</v>
      </c>
      <c r="B760" s="179">
        <v>11.84</v>
      </c>
      <c r="C760" s="179">
        <v>12.25</v>
      </c>
      <c r="D760" s="179">
        <v>11.68</v>
      </c>
      <c r="E760" s="179">
        <v>12.14</v>
      </c>
    </row>
    <row r="761" spans="1:5">
      <c r="A761" s="180">
        <v>39090</v>
      </c>
      <c r="B761" s="179">
        <v>12.48</v>
      </c>
      <c r="C761" s="179">
        <v>12.83</v>
      </c>
      <c r="D761" s="179">
        <v>11.78</v>
      </c>
      <c r="E761" s="179">
        <v>12</v>
      </c>
    </row>
    <row r="762" spans="1:5">
      <c r="A762" s="180">
        <v>39091</v>
      </c>
      <c r="B762" s="179">
        <v>11.86</v>
      </c>
      <c r="C762" s="179">
        <v>12.47</v>
      </c>
      <c r="D762" s="179">
        <v>11.69</v>
      </c>
      <c r="E762" s="179">
        <v>11.91</v>
      </c>
    </row>
    <row r="763" spans="1:5">
      <c r="A763" s="180">
        <v>39092</v>
      </c>
      <c r="B763" s="179">
        <v>12.34</v>
      </c>
      <c r="C763" s="179">
        <v>12.5</v>
      </c>
      <c r="D763" s="179">
        <v>11.43</v>
      </c>
      <c r="E763" s="179">
        <v>11.47</v>
      </c>
    </row>
    <row r="764" spans="1:5">
      <c r="A764" s="180">
        <v>39093</v>
      </c>
      <c r="B764" s="179">
        <v>11.42</v>
      </c>
      <c r="C764" s="179">
        <v>11.48</v>
      </c>
      <c r="D764" s="179">
        <v>10.5</v>
      </c>
      <c r="E764" s="179">
        <v>10.87</v>
      </c>
    </row>
    <row r="765" spans="1:5">
      <c r="A765" s="180">
        <v>39094</v>
      </c>
      <c r="B765" s="179">
        <v>10.93</v>
      </c>
      <c r="C765" s="179">
        <v>10.93</v>
      </c>
      <c r="D765" s="179">
        <v>10.14</v>
      </c>
      <c r="E765" s="179">
        <v>10.15</v>
      </c>
    </row>
    <row r="766" spans="1:5">
      <c r="A766" s="180">
        <v>39098</v>
      </c>
      <c r="B766" s="179">
        <v>10.64</v>
      </c>
      <c r="C766" s="179">
        <v>10.89</v>
      </c>
      <c r="D766" s="179">
        <v>10.4</v>
      </c>
      <c r="E766" s="179">
        <v>10.74</v>
      </c>
    </row>
    <row r="767" spans="1:5">
      <c r="A767" s="180">
        <v>39099</v>
      </c>
      <c r="B767" s="179">
        <v>10.9</v>
      </c>
      <c r="C767" s="179">
        <v>10.9</v>
      </c>
      <c r="D767" s="179">
        <v>10.35</v>
      </c>
      <c r="E767" s="179">
        <v>10.59</v>
      </c>
    </row>
    <row r="768" spans="1:5">
      <c r="A768" s="180">
        <v>39100</v>
      </c>
      <c r="B768" s="179">
        <v>10.65</v>
      </c>
      <c r="C768" s="179">
        <v>11.04</v>
      </c>
      <c r="D768" s="179">
        <v>10.45</v>
      </c>
      <c r="E768" s="179">
        <v>10.85</v>
      </c>
    </row>
    <row r="769" spans="1:5">
      <c r="A769" s="180">
        <v>39101</v>
      </c>
      <c r="B769" s="179">
        <v>10.8</v>
      </c>
      <c r="C769" s="179">
        <v>11.03</v>
      </c>
      <c r="D769" s="179">
        <v>10.24</v>
      </c>
      <c r="E769" s="179">
        <v>10.4</v>
      </c>
    </row>
    <row r="770" spans="1:5">
      <c r="A770" s="180">
        <v>39104</v>
      </c>
      <c r="B770" s="179">
        <v>10.77</v>
      </c>
      <c r="C770" s="179">
        <v>11.08</v>
      </c>
      <c r="D770" s="179">
        <v>10.62</v>
      </c>
      <c r="E770" s="179">
        <v>10.77</v>
      </c>
    </row>
    <row r="771" spans="1:5">
      <c r="A771" s="180">
        <v>39105</v>
      </c>
      <c r="B771" s="179">
        <v>10.77</v>
      </c>
      <c r="C771" s="179">
        <v>10.94</v>
      </c>
      <c r="D771" s="179">
        <v>10.220000000000001</v>
      </c>
      <c r="E771" s="179">
        <v>10.34</v>
      </c>
    </row>
    <row r="772" spans="1:5">
      <c r="A772" s="180">
        <v>39106</v>
      </c>
      <c r="B772" s="179">
        <v>10.41</v>
      </c>
      <c r="C772" s="179">
        <v>10.41</v>
      </c>
      <c r="D772" s="179">
        <v>9.8699999999999992</v>
      </c>
      <c r="E772" s="179">
        <v>9.89</v>
      </c>
    </row>
    <row r="773" spans="1:5">
      <c r="A773" s="180">
        <v>39107</v>
      </c>
      <c r="B773" s="179">
        <v>9.99</v>
      </c>
      <c r="C773" s="179">
        <v>11.38</v>
      </c>
      <c r="D773" s="179">
        <v>9.9499999999999993</v>
      </c>
      <c r="E773" s="179">
        <v>11.22</v>
      </c>
    </row>
    <row r="774" spans="1:5">
      <c r="A774" s="180">
        <v>39108</v>
      </c>
      <c r="B774" s="179">
        <v>10.95</v>
      </c>
      <c r="C774" s="179">
        <v>11.6</v>
      </c>
      <c r="D774" s="179">
        <v>10.92</v>
      </c>
      <c r="E774" s="179">
        <v>11.13</v>
      </c>
    </row>
    <row r="775" spans="1:5">
      <c r="A775" s="180">
        <v>39111</v>
      </c>
      <c r="B775" s="179">
        <v>11.5</v>
      </c>
      <c r="C775" s="179">
        <v>11.6</v>
      </c>
      <c r="D775" s="179">
        <v>10.92</v>
      </c>
      <c r="E775" s="179">
        <v>11.45</v>
      </c>
    </row>
    <row r="776" spans="1:5">
      <c r="A776" s="180">
        <v>39112</v>
      </c>
      <c r="B776" s="179">
        <v>11.28</v>
      </c>
      <c r="C776" s="179">
        <v>11.49</v>
      </c>
      <c r="D776" s="179">
        <v>10.95</v>
      </c>
      <c r="E776" s="179">
        <v>10.96</v>
      </c>
    </row>
    <row r="777" spans="1:5">
      <c r="A777" s="180">
        <v>39113</v>
      </c>
      <c r="B777" s="179">
        <v>11.09</v>
      </c>
      <c r="C777" s="179">
        <v>11.26</v>
      </c>
      <c r="D777" s="179">
        <v>10.27</v>
      </c>
      <c r="E777" s="179">
        <v>10.42</v>
      </c>
    </row>
    <row r="778" spans="1:5">
      <c r="A778" s="180">
        <v>39114</v>
      </c>
      <c r="B778" s="179">
        <v>10.32</v>
      </c>
      <c r="C778" s="179">
        <v>10.43</v>
      </c>
      <c r="D778" s="179">
        <v>10.14</v>
      </c>
      <c r="E778" s="179">
        <v>10.31</v>
      </c>
    </row>
    <row r="779" spans="1:5">
      <c r="A779" s="180">
        <v>39115</v>
      </c>
      <c r="B779" s="179">
        <v>10.3</v>
      </c>
      <c r="C779" s="179">
        <v>10.36</v>
      </c>
      <c r="D779" s="179">
        <v>9.9600000000000009</v>
      </c>
      <c r="E779" s="179">
        <v>10.08</v>
      </c>
    </row>
    <row r="780" spans="1:5">
      <c r="A780" s="180">
        <v>39118</v>
      </c>
      <c r="B780" s="179">
        <v>10.53</v>
      </c>
      <c r="C780" s="179">
        <v>10.7</v>
      </c>
      <c r="D780" s="179">
        <v>10.44</v>
      </c>
      <c r="E780" s="179">
        <v>10.55</v>
      </c>
    </row>
    <row r="781" spans="1:5">
      <c r="A781" s="180">
        <v>39119</v>
      </c>
      <c r="B781" s="179">
        <v>10.55</v>
      </c>
      <c r="C781" s="179">
        <v>10.88</v>
      </c>
      <c r="D781" s="179">
        <v>10.44</v>
      </c>
      <c r="E781" s="179">
        <v>10.65</v>
      </c>
    </row>
    <row r="782" spans="1:5">
      <c r="A782" s="180">
        <v>39120</v>
      </c>
      <c r="B782" s="179">
        <v>10.31</v>
      </c>
      <c r="C782" s="179">
        <v>10.56</v>
      </c>
      <c r="D782" s="179">
        <v>10.24</v>
      </c>
      <c r="E782" s="179">
        <v>10.32</v>
      </c>
    </row>
    <row r="783" spans="1:5">
      <c r="A783" s="180">
        <v>39121</v>
      </c>
      <c r="B783" s="179">
        <v>10.49</v>
      </c>
      <c r="C783" s="179">
        <v>10.91</v>
      </c>
      <c r="D783" s="179">
        <v>10.4</v>
      </c>
      <c r="E783" s="179">
        <v>10.44</v>
      </c>
    </row>
    <row r="784" spans="1:5">
      <c r="A784" s="180">
        <v>39122</v>
      </c>
      <c r="B784" s="179">
        <v>10.42</v>
      </c>
      <c r="C784" s="179">
        <v>11.56</v>
      </c>
      <c r="D784" s="179">
        <v>10.25</v>
      </c>
      <c r="E784" s="179">
        <v>11.1</v>
      </c>
    </row>
    <row r="785" spans="1:5">
      <c r="A785" s="180">
        <v>39125</v>
      </c>
      <c r="B785" s="179">
        <v>11.33</v>
      </c>
      <c r="C785" s="179">
        <v>11.88</v>
      </c>
      <c r="D785" s="179">
        <v>11.3</v>
      </c>
      <c r="E785" s="179">
        <v>11.61</v>
      </c>
    </row>
    <row r="786" spans="1:5">
      <c r="A786" s="180">
        <v>39126</v>
      </c>
      <c r="B786" s="179">
        <v>11.42</v>
      </c>
      <c r="C786" s="179">
        <v>11.42</v>
      </c>
      <c r="D786" s="179">
        <v>10.33</v>
      </c>
      <c r="E786" s="179">
        <v>10.34</v>
      </c>
    </row>
    <row r="787" spans="1:5">
      <c r="A787" s="180">
        <v>39127</v>
      </c>
      <c r="B787" s="179">
        <v>10.19</v>
      </c>
      <c r="C787" s="179">
        <v>10.26</v>
      </c>
      <c r="D787" s="179">
        <v>9.6999999999999993</v>
      </c>
      <c r="E787" s="179">
        <v>10.23</v>
      </c>
    </row>
    <row r="788" spans="1:5">
      <c r="A788" s="180">
        <v>39128</v>
      </c>
      <c r="B788" s="179">
        <v>10.28</v>
      </c>
      <c r="C788" s="179">
        <v>10.32</v>
      </c>
      <c r="D788" s="179">
        <v>10.050000000000001</v>
      </c>
      <c r="E788" s="179">
        <v>10.220000000000001</v>
      </c>
    </row>
    <row r="789" spans="1:5">
      <c r="A789" s="180">
        <v>39129</v>
      </c>
      <c r="B789" s="179">
        <v>10.42</v>
      </c>
      <c r="C789" s="179">
        <v>10.44</v>
      </c>
      <c r="D789" s="179">
        <v>9.98</v>
      </c>
      <c r="E789" s="179">
        <v>10.02</v>
      </c>
    </row>
    <row r="790" spans="1:5">
      <c r="A790" s="180">
        <v>39133</v>
      </c>
      <c r="B790" s="179">
        <v>10.62</v>
      </c>
      <c r="C790" s="179">
        <v>10.72</v>
      </c>
      <c r="D790" s="179">
        <v>10.14</v>
      </c>
      <c r="E790" s="179">
        <v>10.24</v>
      </c>
    </row>
    <row r="791" spans="1:5">
      <c r="A791" s="180">
        <v>39134</v>
      </c>
      <c r="B791" s="179">
        <v>10.48</v>
      </c>
      <c r="C791" s="179">
        <v>10.53</v>
      </c>
      <c r="D791" s="179">
        <v>10.17</v>
      </c>
      <c r="E791" s="179">
        <v>10.199999999999999</v>
      </c>
    </row>
    <row r="792" spans="1:5">
      <c r="A792" s="180">
        <v>39135</v>
      </c>
      <c r="B792" s="179">
        <v>10.23</v>
      </c>
      <c r="C792" s="179">
        <v>10.52</v>
      </c>
      <c r="D792" s="179">
        <v>10.01</v>
      </c>
      <c r="E792" s="179">
        <v>10.18</v>
      </c>
    </row>
    <row r="793" spans="1:5">
      <c r="A793" s="180">
        <v>39136</v>
      </c>
      <c r="B793" s="179">
        <v>10.41</v>
      </c>
      <c r="C793" s="179">
        <v>10.7</v>
      </c>
      <c r="D793" s="179">
        <v>10.36</v>
      </c>
      <c r="E793" s="179">
        <v>10.58</v>
      </c>
    </row>
    <row r="794" spans="1:5">
      <c r="A794" s="180">
        <v>39139</v>
      </c>
      <c r="B794" s="179">
        <v>10.59</v>
      </c>
      <c r="C794" s="179">
        <v>11.44</v>
      </c>
      <c r="D794" s="179">
        <v>10.52</v>
      </c>
      <c r="E794" s="179">
        <v>11.15</v>
      </c>
    </row>
    <row r="795" spans="1:5">
      <c r="A795" s="180">
        <v>39140</v>
      </c>
      <c r="B795" s="179">
        <v>12.12</v>
      </c>
      <c r="C795" s="179">
        <v>19.010000000000002</v>
      </c>
      <c r="D795" s="179">
        <v>12.1</v>
      </c>
      <c r="E795" s="179">
        <v>18.309999999999999</v>
      </c>
    </row>
    <row r="796" spans="1:5">
      <c r="A796" s="180">
        <v>39141</v>
      </c>
      <c r="B796" s="179">
        <v>17.21</v>
      </c>
      <c r="C796" s="179">
        <v>17.29</v>
      </c>
      <c r="D796" s="179">
        <v>14.5</v>
      </c>
      <c r="E796" s="179">
        <v>15.42</v>
      </c>
    </row>
    <row r="797" spans="1:5">
      <c r="A797" s="180">
        <v>39142</v>
      </c>
      <c r="B797" s="179">
        <v>17.760000000000002</v>
      </c>
      <c r="C797" s="179">
        <v>19.399999999999999</v>
      </c>
      <c r="D797" s="179">
        <v>15.36</v>
      </c>
      <c r="E797" s="179">
        <v>15.82</v>
      </c>
    </row>
    <row r="798" spans="1:5">
      <c r="A798" s="180">
        <v>39143</v>
      </c>
      <c r="B798" s="179">
        <v>16.7</v>
      </c>
      <c r="C798" s="179">
        <v>18.63</v>
      </c>
      <c r="D798" s="179">
        <v>16.04</v>
      </c>
      <c r="E798" s="179">
        <v>18.61</v>
      </c>
    </row>
    <row r="799" spans="1:5">
      <c r="A799" s="180">
        <v>39146</v>
      </c>
      <c r="B799" s="179">
        <v>20.399999999999999</v>
      </c>
      <c r="C799" s="179">
        <v>20.41</v>
      </c>
      <c r="D799" s="179">
        <v>18.13</v>
      </c>
      <c r="E799" s="179">
        <v>19.63</v>
      </c>
    </row>
    <row r="800" spans="1:5">
      <c r="A800" s="180">
        <v>39147</v>
      </c>
      <c r="B800" s="179">
        <v>18.309999999999999</v>
      </c>
      <c r="C800" s="179">
        <v>18.34</v>
      </c>
      <c r="D800" s="179">
        <v>15.76</v>
      </c>
      <c r="E800" s="179">
        <v>15.96</v>
      </c>
    </row>
    <row r="801" spans="1:5">
      <c r="A801" s="180">
        <v>39148</v>
      </c>
      <c r="B801" s="179">
        <v>16.25</v>
      </c>
      <c r="C801" s="179">
        <v>16.27</v>
      </c>
      <c r="D801" s="179">
        <v>14.52</v>
      </c>
      <c r="E801" s="179">
        <v>15.24</v>
      </c>
    </row>
    <row r="802" spans="1:5">
      <c r="A802" s="180">
        <v>39149</v>
      </c>
      <c r="B802" s="179">
        <v>14.34</v>
      </c>
      <c r="C802" s="179">
        <v>14.7</v>
      </c>
      <c r="D802" s="179">
        <v>13.48</v>
      </c>
      <c r="E802" s="179">
        <v>14.29</v>
      </c>
    </row>
    <row r="803" spans="1:5">
      <c r="A803" s="180">
        <v>39150</v>
      </c>
      <c r="B803" s="179">
        <v>13.7</v>
      </c>
      <c r="C803" s="179">
        <v>14.62</v>
      </c>
      <c r="D803" s="179">
        <v>13.67</v>
      </c>
      <c r="E803" s="179">
        <v>14.09</v>
      </c>
    </row>
    <row r="804" spans="1:5">
      <c r="A804" s="180">
        <v>39153</v>
      </c>
      <c r="B804" s="179">
        <v>14.96</v>
      </c>
      <c r="C804" s="179">
        <v>14.96</v>
      </c>
      <c r="D804" s="179">
        <v>13.76</v>
      </c>
      <c r="E804" s="179">
        <v>13.99</v>
      </c>
    </row>
    <row r="805" spans="1:5">
      <c r="A805" s="180">
        <v>39154</v>
      </c>
      <c r="B805" s="179">
        <v>14.87</v>
      </c>
      <c r="C805" s="179">
        <v>18.420000000000002</v>
      </c>
      <c r="D805" s="179">
        <v>14.6</v>
      </c>
      <c r="E805" s="179">
        <v>18.13</v>
      </c>
    </row>
    <row r="806" spans="1:5">
      <c r="A806" s="180">
        <v>39155</v>
      </c>
      <c r="B806" s="179">
        <v>17.63</v>
      </c>
      <c r="C806" s="179">
        <v>21.25</v>
      </c>
      <c r="D806" s="179">
        <v>16.75</v>
      </c>
      <c r="E806" s="179">
        <v>17.27</v>
      </c>
    </row>
    <row r="807" spans="1:5">
      <c r="A807" s="180">
        <v>39156</v>
      </c>
      <c r="B807" s="179">
        <v>16.91</v>
      </c>
      <c r="C807" s="179">
        <v>16.91</v>
      </c>
      <c r="D807" s="179">
        <v>15.27</v>
      </c>
      <c r="E807" s="179">
        <v>16.43</v>
      </c>
    </row>
    <row r="808" spans="1:5">
      <c r="A808" s="180">
        <v>39157</v>
      </c>
      <c r="B808" s="179">
        <v>15.38</v>
      </c>
      <c r="C808" s="179">
        <v>17.71</v>
      </c>
      <c r="D808" s="179">
        <v>15.29</v>
      </c>
      <c r="E808" s="179">
        <v>16.79</v>
      </c>
    </row>
    <row r="809" spans="1:5">
      <c r="A809" s="180">
        <v>39160</v>
      </c>
      <c r="B809" s="179">
        <v>15.82</v>
      </c>
      <c r="C809" s="179">
        <v>15.82</v>
      </c>
      <c r="D809" s="179">
        <v>14.58</v>
      </c>
      <c r="E809" s="179">
        <v>14.59</v>
      </c>
    </row>
    <row r="810" spans="1:5">
      <c r="A810" s="180">
        <v>39161</v>
      </c>
      <c r="B810" s="179">
        <v>15.01</v>
      </c>
      <c r="C810" s="179">
        <v>15.16</v>
      </c>
      <c r="D810" s="179">
        <v>13.25</v>
      </c>
      <c r="E810" s="179">
        <v>13.27</v>
      </c>
    </row>
    <row r="811" spans="1:5">
      <c r="A811" s="180">
        <v>39162</v>
      </c>
      <c r="B811" s="179">
        <v>13.27</v>
      </c>
      <c r="C811" s="179">
        <v>13.67</v>
      </c>
      <c r="D811" s="179">
        <v>11.21</v>
      </c>
      <c r="E811" s="179">
        <v>12.19</v>
      </c>
    </row>
    <row r="812" spans="1:5">
      <c r="A812" s="180">
        <v>39163</v>
      </c>
      <c r="B812" s="179">
        <v>12.29</v>
      </c>
      <c r="C812" s="179">
        <v>12.95</v>
      </c>
      <c r="D812" s="179">
        <v>12.04</v>
      </c>
      <c r="E812" s="179">
        <v>12.93</v>
      </c>
    </row>
    <row r="813" spans="1:5">
      <c r="A813" s="180">
        <v>39164</v>
      </c>
      <c r="B813" s="179">
        <v>13.13</v>
      </c>
      <c r="C813" s="179">
        <v>13.18</v>
      </c>
      <c r="D813" s="179">
        <v>12.46</v>
      </c>
      <c r="E813" s="179">
        <v>12.95</v>
      </c>
    </row>
    <row r="814" spans="1:5">
      <c r="A814" s="180">
        <v>39167</v>
      </c>
      <c r="B814" s="179">
        <v>13.39</v>
      </c>
      <c r="C814" s="179">
        <v>14.7</v>
      </c>
      <c r="D814" s="179">
        <v>12.91</v>
      </c>
      <c r="E814" s="179">
        <v>13.16</v>
      </c>
    </row>
    <row r="815" spans="1:5">
      <c r="A815" s="180">
        <v>39168</v>
      </c>
      <c r="B815" s="179">
        <v>13.35</v>
      </c>
      <c r="C815" s="179">
        <v>13.9</v>
      </c>
      <c r="D815" s="179">
        <v>13.35</v>
      </c>
      <c r="E815" s="179">
        <v>13.48</v>
      </c>
    </row>
    <row r="816" spans="1:5">
      <c r="A816" s="180">
        <v>39169</v>
      </c>
      <c r="B816" s="179">
        <v>14.28</v>
      </c>
      <c r="C816" s="179">
        <v>15.51</v>
      </c>
      <c r="D816" s="179">
        <v>14.22</v>
      </c>
      <c r="E816" s="179">
        <v>14.98</v>
      </c>
    </row>
    <row r="817" spans="1:5">
      <c r="A817" s="180">
        <v>39170</v>
      </c>
      <c r="B817" s="179">
        <v>14.45</v>
      </c>
      <c r="C817" s="179">
        <v>16.05</v>
      </c>
      <c r="D817" s="179">
        <v>14.34</v>
      </c>
      <c r="E817" s="179">
        <v>15.14</v>
      </c>
    </row>
    <row r="818" spans="1:5">
      <c r="A818" s="180">
        <v>39171</v>
      </c>
      <c r="B818" s="179">
        <v>14.94</v>
      </c>
      <c r="C818" s="179">
        <v>15.82</v>
      </c>
      <c r="D818" s="179">
        <v>14.14</v>
      </c>
      <c r="E818" s="179">
        <v>14.64</v>
      </c>
    </row>
    <row r="819" spans="1:5">
      <c r="A819" s="180">
        <v>39174</v>
      </c>
      <c r="B819" s="179">
        <v>14.91</v>
      </c>
      <c r="C819" s="179">
        <v>15.46</v>
      </c>
      <c r="D819" s="179">
        <v>14.4</v>
      </c>
      <c r="E819" s="179">
        <v>14.53</v>
      </c>
    </row>
    <row r="820" spans="1:5">
      <c r="A820" s="180">
        <v>39175</v>
      </c>
      <c r="B820" s="179">
        <v>14.02</v>
      </c>
      <c r="C820" s="179">
        <v>14.06</v>
      </c>
      <c r="D820" s="179">
        <v>12.81</v>
      </c>
      <c r="E820" s="179">
        <v>13.46</v>
      </c>
    </row>
    <row r="821" spans="1:5">
      <c r="A821" s="180">
        <v>39176</v>
      </c>
      <c r="B821" s="179">
        <v>13.82</v>
      </c>
      <c r="C821" s="179">
        <v>13.91</v>
      </c>
      <c r="D821" s="179">
        <v>13.2</v>
      </c>
      <c r="E821" s="179">
        <v>13.24</v>
      </c>
    </row>
    <row r="822" spans="1:5">
      <c r="A822" s="180">
        <v>39177</v>
      </c>
      <c r="B822" s="179">
        <v>13.57</v>
      </c>
      <c r="C822" s="179">
        <v>13.66</v>
      </c>
      <c r="D822" s="179">
        <v>12.69</v>
      </c>
      <c r="E822" s="179">
        <v>13.23</v>
      </c>
    </row>
    <row r="823" spans="1:5">
      <c r="A823" s="180">
        <v>39181</v>
      </c>
      <c r="B823" s="179">
        <v>13.26</v>
      </c>
      <c r="C823" s="179">
        <v>13.56</v>
      </c>
      <c r="D823" s="179">
        <v>12.89</v>
      </c>
      <c r="E823" s="179">
        <v>13.14</v>
      </c>
    </row>
    <row r="824" spans="1:5">
      <c r="A824" s="180">
        <v>39182</v>
      </c>
      <c r="B824" s="179">
        <v>13.33</v>
      </c>
      <c r="C824" s="179">
        <v>13.33</v>
      </c>
      <c r="D824" s="179">
        <v>12.56</v>
      </c>
      <c r="E824" s="179">
        <v>12.68</v>
      </c>
    </row>
    <row r="825" spans="1:5">
      <c r="A825" s="180">
        <v>39183</v>
      </c>
      <c r="B825" s="179">
        <v>12.72</v>
      </c>
      <c r="C825" s="179">
        <v>14.08</v>
      </c>
      <c r="D825" s="179">
        <v>12.72</v>
      </c>
      <c r="E825" s="179">
        <v>13.49</v>
      </c>
    </row>
    <row r="826" spans="1:5">
      <c r="A826" s="180">
        <v>39184</v>
      </c>
      <c r="B826" s="179">
        <v>13.65</v>
      </c>
      <c r="C826" s="179">
        <v>14.15</v>
      </c>
      <c r="D826" s="179">
        <v>12.58</v>
      </c>
      <c r="E826" s="179">
        <v>12.71</v>
      </c>
    </row>
    <row r="827" spans="1:5">
      <c r="A827" s="180">
        <v>39185</v>
      </c>
      <c r="B827" s="179">
        <v>12.67</v>
      </c>
      <c r="C827" s="179">
        <v>13</v>
      </c>
      <c r="D827" s="179">
        <v>12.13</v>
      </c>
      <c r="E827" s="179">
        <v>12.2</v>
      </c>
    </row>
    <row r="828" spans="1:5">
      <c r="A828" s="180">
        <v>39188</v>
      </c>
      <c r="B828" s="179">
        <v>11.86</v>
      </c>
      <c r="C828" s="179">
        <v>12.1</v>
      </c>
      <c r="D828" s="179">
        <v>11.46</v>
      </c>
      <c r="E828" s="179">
        <v>11.98</v>
      </c>
    </row>
    <row r="829" spans="1:5">
      <c r="A829" s="180">
        <v>39189</v>
      </c>
      <c r="B829" s="179">
        <v>11.7</v>
      </c>
      <c r="C829" s="179">
        <v>12.17</v>
      </c>
      <c r="D829" s="179">
        <v>11.5</v>
      </c>
      <c r="E829" s="179">
        <v>12.14</v>
      </c>
    </row>
    <row r="830" spans="1:5">
      <c r="A830" s="180">
        <v>39190</v>
      </c>
      <c r="B830" s="179">
        <v>12.48</v>
      </c>
      <c r="C830" s="179">
        <v>12.57</v>
      </c>
      <c r="D830" s="179">
        <v>11.95</v>
      </c>
      <c r="E830" s="179">
        <v>12.42</v>
      </c>
    </row>
    <row r="831" spans="1:5">
      <c r="A831" s="180">
        <v>39191</v>
      </c>
      <c r="B831" s="179">
        <v>13.16</v>
      </c>
      <c r="C831" s="179">
        <v>13.27</v>
      </c>
      <c r="D831" s="179">
        <v>12.41</v>
      </c>
      <c r="E831" s="179">
        <v>12.54</v>
      </c>
    </row>
    <row r="832" spans="1:5">
      <c r="A832" s="180">
        <v>39192</v>
      </c>
      <c r="B832" s="179">
        <v>12.03</v>
      </c>
      <c r="C832" s="179">
        <v>12.67</v>
      </c>
      <c r="D832" s="179">
        <v>11.97</v>
      </c>
      <c r="E832" s="179">
        <v>12.07</v>
      </c>
    </row>
    <row r="833" spans="1:5">
      <c r="A833" s="180">
        <v>39195</v>
      </c>
      <c r="B833" s="179">
        <v>12.6</v>
      </c>
      <c r="C833" s="179">
        <v>13.08</v>
      </c>
      <c r="D833" s="179">
        <v>12.48</v>
      </c>
      <c r="E833" s="179">
        <v>13.04</v>
      </c>
    </row>
    <row r="834" spans="1:5">
      <c r="A834" s="180">
        <v>39196</v>
      </c>
      <c r="B834" s="179">
        <v>13.12</v>
      </c>
      <c r="C834" s="179">
        <v>13.89</v>
      </c>
      <c r="D834" s="179">
        <v>13.04</v>
      </c>
      <c r="E834" s="179">
        <v>13.12</v>
      </c>
    </row>
    <row r="835" spans="1:5">
      <c r="A835" s="180">
        <v>39197</v>
      </c>
      <c r="B835" s="179">
        <v>12.74</v>
      </c>
      <c r="C835" s="179">
        <v>13.23</v>
      </c>
      <c r="D835" s="179">
        <v>12.58</v>
      </c>
      <c r="E835" s="179">
        <v>13.21</v>
      </c>
    </row>
    <row r="836" spans="1:5">
      <c r="A836" s="180">
        <v>39198</v>
      </c>
      <c r="B836" s="179">
        <v>13.16</v>
      </c>
      <c r="C836" s="179">
        <v>13.67</v>
      </c>
      <c r="D836" s="179">
        <v>12.67</v>
      </c>
      <c r="E836" s="179">
        <v>12.79</v>
      </c>
    </row>
    <row r="837" spans="1:5">
      <c r="A837" s="180">
        <v>39199</v>
      </c>
      <c r="B837" s="179">
        <v>13.12</v>
      </c>
      <c r="C837" s="179">
        <v>13.26</v>
      </c>
      <c r="D837" s="179">
        <v>12.41</v>
      </c>
      <c r="E837" s="179">
        <v>12.45</v>
      </c>
    </row>
    <row r="838" spans="1:5">
      <c r="A838" s="180">
        <v>39202</v>
      </c>
      <c r="B838" s="179">
        <v>12.9</v>
      </c>
      <c r="C838" s="179">
        <v>14.31</v>
      </c>
      <c r="D838" s="179">
        <v>12.78</v>
      </c>
      <c r="E838" s="179">
        <v>14.22</v>
      </c>
    </row>
    <row r="839" spans="1:5">
      <c r="A839" s="180">
        <v>39203</v>
      </c>
      <c r="B839" s="179">
        <v>14.1</v>
      </c>
      <c r="C839" s="179">
        <v>14.6</v>
      </c>
      <c r="D839" s="179">
        <v>13.48</v>
      </c>
      <c r="E839" s="179">
        <v>13.51</v>
      </c>
    </row>
    <row r="840" spans="1:5">
      <c r="A840" s="180">
        <v>39204</v>
      </c>
      <c r="B840" s="179">
        <v>13.52</v>
      </c>
      <c r="C840" s="179">
        <v>13.52</v>
      </c>
      <c r="D840" s="179">
        <v>12.55</v>
      </c>
      <c r="E840" s="179">
        <v>13.08</v>
      </c>
    </row>
    <row r="841" spans="1:5">
      <c r="A841" s="180">
        <v>39205</v>
      </c>
      <c r="B841" s="179">
        <v>13.01</v>
      </c>
      <c r="C841" s="179">
        <v>13.36</v>
      </c>
      <c r="D841" s="179">
        <v>12.89</v>
      </c>
      <c r="E841" s="179">
        <v>13.09</v>
      </c>
    </row>
    <row r="842" spans="1:5">
      <c r="A842" s="180">
        <v>39206</v>
      </c>
      <c r="B842" s="179">
        <v>12.91</v>
      </c>
      <c r="C842" s="179">
        <v>13.36</v>
      </c>
      <c r="D842" s="179">
        <v>12.59</v>
      </c>
      <c r="E842" s="179">
        <v>12.91</v>
      </c>
    </row>
    <row r="843" spans="1:5">
      <c r="A843" s="180">
        <v>39209</v>
      </c>
      <c r="B843" s="179">
        <v>13.34</v>
      </c>
      <c r="C843" s="179">
        <v>13.37</v>
      </c>
      <c r="D843" s="179">
        <v>13.11</v>
      </c>
      <c r="E843" s="179">
        <v>13.15</v>
      </c>
    </row>
    <row r="844" spans="1:5">
      <c r="A844" s="180">
        <v>39210</v>
      </c>
      <c r="B844" s="179">
        <v>13.48</v>
      </c>
      <c r="C844" s="179">
        <v>13.69</v>
      </c>
      <c r="D844" s="179">
        <v>13.16</v>
      </c>
      <c r="E844" s="179">
        <v>13.21</v>
      </c>
    </row>
    <row r="845" spans="1:5">
      <c r="A845" s="180">
        <v>39211</v>
      </c>
      <c r="B845" s="179">
        <v>13.43</v>
      </c>
      <c r="C845" s="179">
        <v>13.5</v>
      </c>
      <c r="D845" s="179">
        <v>12.54</v>
      </c>
      <c r="E845" s="179">
        <v>12.88</v>
      </c>
    </row>
    <row r="846" spans="1:5">
      <c r="A846" s="180">
        <v>39212</v>
      </c>
      <c r="B846" s="179">
        <v>13.31</v>
      </c>
      <c r="C846" s="179">
        <v>13.85</v>
      </c>
      <c r="D846" s="179">
        <v>12.89</v>
      </c>
      <c r="E846" s="179">
        <v>13.6</v>
      </c>
    </row>
    <row r="847" spans="1:5">
      <c r="A847" s="180">
        <v>39213</v>
      </c>
      <c r="B847" s="179">
        <v>13.47</v>
      </c>
      <c r="C847" s="179">
        <v>13.47</v>
      </c>
      <c r="D847" s="179">
        <v>12.63</v>
      </c>
      <c r="E847" s="179">
        <v>12.95</v>
      </c>
    </row>
    <row r="848" spans="1:5">
      <c r="A848" s="180">
        <v>39216</v>
      </c>
      <c r="B848" s="179">
        <v>13.26</v>
      </c>
      <c r="C848" s="179">
        <v>14.43</v>
      </c>
      <c r="D848" s="179">
        <v>13.01</v>
      </c>
      <c r="E848" s="179">
        <v>13.96</v>
      </c>
    </row>
    <row r="849" spans="1:5">
      <c r="A849" s="180">
        <v>39217</v>
      </c>
      <c r="B849" s="179">
        <v>13.88</v>
      </c>
      <c r="C849" s="179">
        <v>14.3</v>
      </c>
      <c r="D849" s="179">
        <v>13.27</v>
      </c>
      <c r="E849" s="179">
        <v>14.01</v>
      </c>
    </row>
    <row r="850" spans="1:5">
      <c r="A850" s="180">
        <v>39218</v>
      </c>
      <c r="B850" s="179">
        <v>14.02</v>
      </c>
      <c r="C850" s="179">
        <v>14.18</v>
      </c>
      <c r="D850" s="179">
        <v>13.47</v>
      </c>
      <c r="E850" s="179">
        <v>13.5</v>
      </c>
    </row>
    <row r="851" spans="1:5">
      <c r="A851" s="180">
        <v>39219</v>
      </c>
      <c r="B851" s="179">
        <v>13.62</v>
      </c>
      <c r="C851" s="179">
        <v>13.82</v>
      </c>
      <c r="D851" s="179">
        <v>13.25</v>
      </c>
      <c r="E851" s="179">
        <v>13.51</v>
      </c>
    </row>
    <row r="852" spans="1:5">
      <c r="A852" s="180">
        <v>39220</v>
      </c>
      <c r="B852" s="179">
        <v>13.01</v>
      </c>
      <c r="C852" s="179">
        <v>13.22</v>
      </c>
      <c r="D852" s="179">
        <v>12.69</v>
      </c>
      <c r="E852" s="179">
        <v>12.76</v>
      </c>
    </row>
    <row r="853" spans="1:5">
      <c r="A853" s="180">
        <v>39223</v>
      </c>
      <c r="B853" s="179">
        <v>13.24</v>
      </c>
      <c r="C853" s="179">
        <v>13.3</v>
      </c>
      <c r="D853" s="179">
        <v>12.7</v>
      </c>
      <c r="E853" s="179">
        <v>13.3</v>
      </c>
    </row>
    <row r="854" spans="1:5">
      <c r="A854" s="180">
        <v>39224</v>
      </c>
      <c r="B854" s="179">
        <v>12.09</v>
      </c>
      <c r="C854" s="179">
        <v>13.38</v>
      </c>
      <c r="D854" s="179">
        <v>12.08</v>
      </c>
      <c r="E854" s="179">
        <v>13.06</v>
      </c>
    </row>
    <row r="855" spans="1:5">
      <c r="A855" s="180">
        <v>39225</v>
      </c>
      <c r="B855" s="179">
        <v>12.77</v>
      </c>
      <c r="C855" s="179">
        <v>13.28</v>
      </c>
      <c r="D855" s="179">
        <v>12.55</v>
      </c>
      <c r="E855" s="179">
        <v>13.24</v>
      </c>
    </row>
    <row r="856" spans="1:5">
      <c r="A856" s="180">
        <v>39226</v>
      </c>
      <c r="B856" s="179">
        <v>13.15</v>
      </c>
      <c r="C856" s="179">
        <v>14.36</v>
      </c>
      <c r="D856" s="179">
        <v>12.92</v>
      </c>
      <c r="E856" s="179">
        <v>14.08</v>
      </c>
    </row>
    <row r="857" spans="1:5">
      <c r="A857" s="180">
        <v>39227</v>
      </c>
      <c r="B857" s="179">
        <v>13.81</v>
      </c>
      <c r="C857" s="179">
        <v>13.87</v>
      </c>
      <c r="D857" s="179">
        <v>13.23</v>
      </c>
      <c r="E857" s="179">
        <v>13.34</v>
      </c>
    </row>
    <row r="858" spans="1:5">
      <c r="A858" s="180">
        <v>39231</v>
      </c>
      <c r="B858" s="179">
        <v>13.86</v>
      </c>
      <c r="C858" s="179">
        <v>13.95</v>
      </c>
      <c r="D858" s="179">
        <v>13.31</v>
      </c>
      <c r="E858" s="179">
        <v>13.53</v>
      </c>
    </row>
    <row r="859" spans="1:5">
      <c r="A859" s="180">
        <v>39232</v>
      </c>
      <c r="B859" s="179">
        <v>14.18</v>
      </c>
      <c r="C859" s="179">
        <v>14.29</v>
      </c>
      <c r="D859" s="179">
        <v>12.82</v>
      </c>
      <c r="E859" s="179">
        <v>12.83</v>
      </c>
    </row>
    <row r="860" spans="1:5">
      <c r="A860" s="180">
        <v>39233</v>
      </c>
      <c r="B860" s="179">
        <v>12.78</v>
      </c>
      <c r="C860" s="179">
        <v>13.18</v>
      </c>
      <c r="D860" s="179">
        <v>12.62</v>
      </c>
      <c r="E860" s="179">
        <v>13.05</v>
      </c>
    </row>
    <row r="861" spans="1:5">
      <c r="A861" s="180">
        <v>39234</v>
      </c>
      <c r="B861" s="179">
        <v>12.77</v>
      </c>
      <c r="C861" s="179">
        <v>13.01</v>
      </c>
      <c r="D861" s="179">
        <v>12.43</v>
      </c>
      <c r="E861" s="179">
        <v>12.78</v>
      </c>
    </row>
    <row r="862" spans="1:5">
      <c r="A862" s="180">
        <v>39237</v>
      </c>
      <c r="B862" s="179">
        <v>13.47</v>
      </c>
      <c r="C862" s="179">
        <v>13.54</v>
      </c>
      <c r="D862" s="179">
        <v>13.21</v>
      </c>
      <c r="E862" s="179">
        <v>13.29</v>
      </c>
    </row>
    <row r="863" spans="1:5">
      <c r="A863" s="180">
        <v>39238</v>
      </c>
      <c r="B863" s="179">
        <v>13.58</v>
      </c>
      <c r="C863" s="179">
        <v>14.17</v>
      </c>
      <c r="D863" s="179">
        <v>13.54</v>
      </c>
      <c r="E863" s="179">
        <v>13.63</v>
      </c>
    </row>
    <row r="864" spans="1:5">
      <c r="A864" s="180">
        <v>39239</v>
      </c>
      <c r="B864" s="179">
        <v>14.07</v>
      </c>
      <c r="C864" s="179">
        <v>15.06</v>
      </c>
      <c r="D864" s="179">
        <v>14.06</v>
      </c>
      <c r="E864" s="179">
        <v>14.87</v>
      </c>
    </row>
    <row r="865" spans="1:5">
      <c r="A865" s="180">
        <v>39240</v>
      </c>
      <c r="B865" s="179">
        <v>15.08</v>
      </c>
      <c r="C865" s="179">
        <v>17.09</v>
      </c>
      <c r="D865" s="179">
        <v>14.89</v>
      </c>
      <c r="E865" s="179">
        <v>17.059999999999999</v>
      </c>
    </row>
    <row r="866" spans="1:5">
      <c r="A866" s="180">
        <v>39241</v>
      </c>
      <c r="B866" s="179">
        <v>16.75</v>
      </c>
      <c r="C866" s="179">
        <v>16.78</v>
      </c>
      <c r="D866" s="179">
        <v>14.73</v>
      </c>
      <c r="E866" s="179">
        <v>14.84</v>
      </c>
    </row>
    <row r="867" spans="1:5">
      <c r="A867" s="180">
        <v>39244</v>
      </c>
      <c r="B867" s="179">
        <v>15.31</v>
      </c>
      <c r="C867" s="179">
        <v>15.47</v>
      </c>
      <c r="D867" s="179">
        <v>14.24</v>
      </c>
      <c r="E867" s="179">
        <v>14.71</v>
      </c>
    </row>
    <row r="868" spans="1:5">
      <c r="A868" s="180">
        <v>39245</v>
      </c>
      <c r="B868" s="179">
        <v>15.46</v>
      </c>
      <c r="C868" s="179">
        <v>16.7</v>
      </c>
      <c r="D868" s="179">
        <v>14.77</v>
      </c>
      <c r="E868" s="179">
        <v>16.670000000000002</v>
      </c>
    </row>
    <row r="869" spans="1:5">
      <c r="A869" s="180">
        <v>39246</v>
      </c>
      <c r="B869" s="179">
        <v>16.05</v>
      </c>
      <c r="C869" s="179">
        <v>16.100000000000001</v>
      </c>
      <c r="D869" s="179">
        <v>14.67</v>
      </c>
      <c r="E869" s="179">
        <v>14.73</v>
      </c>
    </row>
    <row r="870" spans="1:5">
      <c r="A870" s="180">
        <v>39247</v>
      </c>
      <c r="B870" s="179">
        <v>14.76</v>
      </c>
      <c r="C870" s="179">
        <v>14.82</v>
      </c>
      <c r="D870" s="179">
        <v>13.59</v>
      </c>
      <c r="E870" s="179">
        <v>13.64</v>
      </c>
    </row>
    <row r="871" spans="1:5">
      <c r="A871" s="180">
        <v>39248</v>
      </c>
      <c r="B871" s="179">
        <v>13.01</v>
      </c>
      <c r="C871" s="179">
        <v>13.97</v>
      </c>
      <c r="D871" s="179">
        <v>12.58</v>
      </c>
      <c r="E871" s="179">
        <v>13.94</v>
      </c>
    </row>
    <row r="872" spans="1:5">
      <c r="A872" s="180">
        <v>39251</v>
      </c>
      <c r="B872" s="179">
        <v>14.42</v>
      </c>
      <c r="C872" s="179">
        <v>14.51</v>
      </c>
      <c r="D872" s="179">
        <v>13.35</v>
      </c>
      <c r="E872" s="179">
        <v>13.42</v>
      </c>
    </row>
    <row r="873" spans="1:5">
      <c r="A873" s="180">
        <v>39252</v>
      </c>
      <c r="B873" s="179">
        <v>13.78</v>
      </c>
      <c r="C873" s="179">
        <v>13.8</v>
      </c>
      <c r="D873" s="179">
        <v>12.79</v>
      </c>
      <c r="E873" s="179">
        <v>12.85</v>
      </c>
    </row>
    <row r="874" spans="1:5">
      <c r="A874" s="180">
        <v>39253</v>
      </c>
      <c r="B874" s="179">
        <v>12.77</v>
      </c>
      <c r="C874" s="179">
        <v>14.76</v>
      </c>
      <c r="D874" s="179">
        <v>12.75</v>
      </c>
      <c r="E874" s="179">
        <v>14.67</v>
      </c>
    </row>
    <row r="875" spans="1:5">
      <c r="A875" s="180">
        <v>39254</v>
      </c>
      <c r="B875" s="179">
        <v>14.8</v>
      </c>
      <c r="C875" s="179">
        <v>15.56</v>
      </c>
      <c r="D875" s="179">
        <v>14.17</v>
      </c>
      <c r="E875" s="179">
        <v>14.21</v>
      </c>
    </row>
    <row r="876" spans="1:5">
      <c r="A876" s="180">
        <v>39255</v>
      </c>
      <c r="B876" s="179">
        <v>14.45</v>
      </c>
      <c r="C876" s="179">
        <v>16.579999999999998</v>
      </c>
      <c r="D876" s="179">
        <v>14.31</v>
      </c>
      <c r="E876" s="179">
        <v>15.75</v>
      </c>
    </row>
    <row r="877" spans="1:5">
      <c r="A877" s="180">
        <v>39258</v>
      </c>
      <c r="B877" s="179">
        <v>16.5</v>
      </c>
      <c r="C877" s="179">
        <v>17.239999999999998</v>
      </c>
      <c r="D877" s="179">
        <v>15.41</v>
      </c>
      <c r="E877" s="179">
        <v>16.649999999999999</v>
      </c>
    </row>
    <row r="878" spans="1:5">
      <c r="A878" s="180">
        <v>39259</v>
      </c>
      <c r="B878" s="179">
        <v>16.46</v>
      </c>
      <c r="C878" s="179">
        <v>18.89</v>
      </c>
      <c r="D878" s="179">
        <v>16.21</v>
      </c>
      <c r="E878" s="179">
        <v>18.89</v>
      </c>
    </row>
    <row r="879" spans="1:5">
      <c r="A879" s="180">
        <v>39260</v>
      </c>
      <c r="B879" s="179">
        <v>18.87</v>
      </c>
      <c r="C879" s="179">
        <v>18.98</v>
      </c>
      <c r="D879" s="179">
        <v>15.44</v>
      </c>
      <c r="E879" s="179">
        <v>15.53</v>
      </c>
    </row>
    <row r="880" spans="1:5">
      <c r="A880" s="180">
        <v>39261</v>
      </c>
      <c r="B880" s="179">
        <v>15.7</v>
      </c>
      <c r="C880" s="179">
        <v>15.71</v>
      </c>
      <c r="D880" s="179">
        <v>14.98</v>
      </c>
      <c r="E880" s="179">
        <v>15.54</v>
      </c>
    </row>
    <row r="881" spans="1:5">
      <c r="A881" s="180">
        <v>39262</v>
      </c>
      <c r="B881" s="179">
        <v>15.25</v>
      </c>
      <c r="C881" s="179">
        <v>17.13</v>
      </c>
      <c r="D881" s="179">
        <v>14.62</v>
      </c>
      <c r="E881" s="179">
        <v>16.23</v>
      </c>
    </row>
    <row r="882" spans="1:5">
      <c r="A882" s="180">
        <v>39265</v>
      </c>
      <c r="B882" s="179">
        <v>16.48</v>
      </c>
      <c r="C882" s="179">
        <v>16.48</v>
      </c>
      <c r="D882" s="179">
        <v>15.31</v>
      </c>
      <c r="E882" s="179">
        <v>15.4</v>
      </c>
    </row>
    <row r="883" spans="1:5">
      <c r="A883" s="180">
        <v>39266</v>
      </c>
      <c r="B883" s="179">
        <v>14.96</v>
      </c>
      <c r="C883" s="179">
        <v>15.3</v>
      </c>
      <c r="D883" s="179">
        <v>14.85</v>
      </c>
      <c r="E883" s="179">
        <v>14.92</v>
      </c>
    </row>
    <row r="884" spans="1:5">
      <c r="A884" s="180">
        <v>39268</v>
      </c>
      <c r="B884" s="179">
        <v>15.37</v>
      </c>
      <c r="C884" s="179">
        <v>15.95</v>
      </c>
      <c r="D884" s="179">
        <v>15.17</v>
      </c>
      <c r="E884" s="179">
        <v>15.48</v>
      </c>
    </row>
    <row r="885" spans="1:5">
      <c r="A885" s="180">
        <v>39269</v>
      </c>
      <c r="B885" s="179">
        <v>15.36</v>
      </c>
      <c r="C885" s="179">
        <v>15.59</v>
      </c>
      <c r="D885" s="179">
        <v>14.67</v>
      </c>
      <c r="E885" s="179">
        <v>14.72</v>
      </c>
    </row>
    <row r="886" spans="1:5">
      <c r="A886" s="180">
        <v>39272</v>
      </c>
      <c r="B886" s="179">
        <v>15.34</v>
      </c>
      <c r="C886" s="179">
        <v>15.69</v>
      </c>
      <c r="D886" s="179">
        <v>15.03</v>
      </c>
      <c r="E886" s="179">
        <v>15.16</v>
      </c>
    </row>
    <row r="887" spans="1:5">
      <c r="A887" s="180">
        <v>39273</v>
      </c>
      <c r="B887" s="179">
        <v>15.88</v>
      </c>
      <c r="C887" s="179">
        <v>17.68</v>
      </c>
      <c r="D887" s="179">
        <v>15.83</v>
      </c>
      <c r="E887" s="179">
        <v>17.57</v>
      </c>
    </row>
    <row r="888" spans="1:5">
      <c r="A888" s="180">
        <v>39274</v>
      </c>
      <c r="B888" s="179">
        <v>17.690000000000001</v>
      </c>
      <c r="C888" s="179">
        <v>17.91</v>
      </c>
      <c r="D888" s="179">
        <v>16.64</v>
      </c>
      <c r="E888" s="179">
        <v>16.64</v>
      </c>
    </row>
    <row r="889" spans="1:5">
      <c r="A889" s="180">
        <v>39275</v>
      </c>
      <c r="B889" s="179">
        <v>16.39</v>
      </c>
      <c r="C889" s="179">
        <v>16.39</v>
      </c>
      <c r="D889" s="179">
        <v>14.93</v>
      </c>
      <c r="E889" s="179">
        <v>15.54</v>
      </c>
    </row>
    <row r="890" spans="1:5">
      <c r="A890" s="180">
        <v>39276</v>
      </c>
      <c r="B890" s="179">
        <v>15.39</v>
      </c>
      <c r="C890" s="179">
        <v>15.51</v>
      </c>
      <c r="D890" s="179">
        <v>14.79</v>
      </c>
      <c r="E890" s="179">
        <v>15.15</v>
      </c>
    </row>
    <row r="891" spans="1:5">
      <c r="A891" s="180">
        <v>39279</v>
      </c>
      <c r="B891" s="179">
        <v>15.57</v>
      </c>
      <c r="C891" s="179">
        <v>15.83</v>
      </c>
      <c r="D891" s="179">
        <v>15.27</v>
      </c>
      <c r="E891" s="179">
        <v>15.59</v>
      </c>
    </row>
    <row r="892" spans="1:5">
      <c r="A892" s="180">
        <v>39280</v>
      </c>
      <c r="B892" s="179">
        <v>15.58</v>
      </c>
      <c r="C892" s="179">
        <v>15.78</v>
      </c>
      <c r="D892" s="179">
        <v>15.31</v>
      </c>
      <c r="E892" s="179">
        <v>15.63</v>
      </c>
    </row>
    <row r="893" spans="1:5">
      <c r="A893" s="180">
        <v>39281</v>
      </c>
      <c r="B893" s="179">
        <v>16.38</v>
      </c>
      <c r="C893" s="179">
        <v>17.059999999999999</v>
      </c>
      <c r="D893" s="179">
        <v>15.95</v>
      </c>
      <c r="E893" s="179">
        <v>16</v>
      </c>
    </row>
    <row r="894" spans="1:5">
      <c r="A894" s="180">
        <v>39282</v>
      </c>
      <c r="B894" s="179">
        <v>15.43</v>
      </c>
      <c r="C894" s="179">
        <v>15.62</v>
      </c>
      <c r="D894" s="179">
        <v>15.06</v>
      </c>
      <c r="E894" s="179">
        <v>15.23</v>
      </c>
    </row>
    <row r="895" spans="1:5">
      <c r="A895" s="180">
        <v>39283</v>
      </c>
      <c r="B895" s="179">
        <v>15.39</v>
      </c>
      <c r="C895" s="179">
        <v>18.53</v>
      </c>
      <c r="D895" s="179">
        <v>15.36</v>
      </c>
      <c r="E895" s="179">
        <v>16.95</v>
      </c>
    </row>
    <row r="896" spans="1:5">
      <c r="A896" s="180">
        <v>39286</v>
      </c>
      <c r="B896" s="179">
        <v>16.62</v>
      </c>
      <c r="C896" s="179">
        <v>17.09</v>
      </c>
      <c r="D896" s="179">
        <v>16.39</v>
      </c>
      <c r="E896" s="179">
        <v>16.809999999999999</v>
      </c>
    </row>
    <row r="897" spans="1:5">
      <c r="A897" s="180">
        <v>39287</v>
      </c>
      <c r="B897" s="179">
        <v>17.63</v>
      </c>
      <c r="C897" s="179">
        <v>19.09</v>
      </c>
      <c r="D897" s="179">
        <v>17.48</v>
      </c>
      <c r="E897" s="179">
        <v>18.55</v>
      </c>
    </row>
    <row r="898" spans="1:5">
      <c r="A898" s="180">
        <v>39288</v>
      </c>
      <c r="B898" s="179">
        <v>17.77</v>
      </c>
      <c r="C898" s="179">
        <v>19.46</v>
      </c>
      <c r="D898" s="179">
        <v>17.38</v>
      </c>
      <c r="E898" s="179">
        <v>18.100000000000001</v>
      </c>
    </row>
    <row r="899" spans="1:5">
      <c r="A899" s="180">
        <v>39289</v>
      </c>
      <c r="B899" s="179">
        <v>19.41</v>
      </c>
      <c r="C899" s="179">
        <v>23.36</v>
      </c>
      <c r="D899" s="179">
        <v>19.3</v>
      </c>
      <c r="E899" s="179">
        <v>20.74</v>
      </c>
    </row>
    <row r="900" spans="1:5">
      <c r="A900" s="180">
        <v>39290</v>
      </c>
      <c r="B900" s="179">
        <v>20.34</v>
      </c>
      <c r="C900" s="179">
        <v>24.17</v>
      </c>
      <c r="D900" s="179">
        <v>19.600000000000001</v>
      </c>
      <c r="E900" s="179">
        <v>24.17</v>
      </c>
    </row>
    <row r="901" spans="1:5">
      <c r="A901" s="180">
        <v>39293</v>
      </c>
      <c r="B901" s="179">
        <v>23.64</v>
      </c>
      <c r="C901" s="179">
        <v>23.64</v>
      </c>
      <c r="D901" s="179">
        <v>20.86</v>
      </c>
      <c r="E901" s="179">
        <v>20.87</v>
      </c>
    </row>
    <row r="902" spans="1:5">
      <c r="A902" s="180">
        <v>39294</v>
      </c>
      <c r="B902" s="179">
        <v>20.079999999999998</v>
      </c>
      <c r="C902" s="179">
        <v>23.93</v>
      </c>
      <c r="D902" s="179">
        <v>19.68</v>
      </c>
      <c r="E902" s="179">
        <v>23.52</v>
      </c>
    </row>
    <row r="903" spans="1:5">
      <c r="A903" s="180">
        <v>39295</v>
      </c>
      <c r="B903" s="179">
        <v>23.71</v>
      </c>
      <c r="C903" s="179">
        <v>26.22</v>
      </c>
      <c r="D903" s="179">
        <v>23.26</v>
      </c>
      <c r="E903" s="179">
        <v>23.67</v>
      </c>
    </row>
    <row r="904" spans="1:5">
      <c r="A904" s="180">
        <v>39296</v>
      </c>
      <c r="B904" s="179">
        <v>22.94</v>
      </c>
      <c r="C904" s="179">
        <v>23</v>
      </c>
      <c r="D904" s="179">
        <v>21.2</v>
      </c>
      <c r="E904" s="179">
        <v>21.22</v>
      </c>
    </row>
    <row r="905" spans="1:5">
      <c r="A905" s="180">
        <v>39297</v>
      </c>
      <c r="B905" s="179">
        <v>21.52</v>
      </c>
      <c r="C905" s="179">
        <v>25.55</v>
      </c>
      <c r="D905" s="179">
        <v>21.09</v>
      </c>
      <c r="E905" s="179">
        <v>25.16</v>
      </c>
    </row>
    <row r="906" spans="1:5">
      <c r="A906" s="180">
        <v>39300</v>
      </c>
      <c r="B906" s="179">
        <v>25.32</v>
      </c>
      <c r="C906" s="179">
        <v>26.47</v>
      </c>
      <c r="D906" s="179">
        <v>22.44</v>
      </c>
      <c r="E906" s="179">
        <v>22.94</v>
      </c>
    </row>
    <row r="907" spans="1:5">
      <c r="A907" s="180">
        <v>39301</v>
      </c>
      <c r="B907" s="179">
        <v>23.33</v>
      </c>
      <c r="C907" s="179">
        <v>23.74</v>
      </c>
      <c r="D907" s="179">
        <v>20.79</v>
      </c>
      <c r="E907" s="179">
        <v>21.56</v>
      </c>
    </row>
    <row r="908" spans="1:5">
      <c r="A908" s="180">
        <v>39302</v>
      </c>
      <c r="B908" s="179">
        <v>20.97</v>
      </c>
      <c r="C908" s="179">
        <v>22.95</v>
      </c>
      <c r="D908" s="179">
        <v>19.329999999999998</v>
      </c>
      <c r="E908" s="179">
        <v>21.45</v>
      </c>
    </row>
    <row r="909" spans="1:5">
      <c r="A909" s="180">
        <v>39303</v>
      </c>
      <c r="B909" s="179">
        <v>24.46</v>
      </c>
      <c r="C909" s="179">
        <v>26.9</v>
      </c>
      <c r="D909" s="179">
        <v>23.84</v>
      </c>
      <c r="E909" s="179">
        <v>26.48</v>
      </c>
    </row>
    <row r="910" spans="1:5">
      <c r="A910" s="180">
        <v>39304</v>
      </c>
      <c r="B910" s="179">
        <v>28.04</v>
      </c>
      <c r="C910" s="179">
        <v>29.84</v>
      </c>
      <c r="D910" s="179">
        <v>26.91</v>
      </c>
      <c r="E910" s="179">
        <v>28.3</v>
      </c>
    </row>
    <row r="911" spans="1:5">
      <c r="A911" s="180">
        <v>39307</v>
      </c>
      <c r="B911" s="179">
        <v>28.02</v>
      </c>
      <c r="C911" s="179">
        <v>28.02</v>
      </c>
      <c r="D911" s="179">
        <v>25.48</v>
      </c>
      <c r="E911" s="179">
        <v>26.57</v>
      </c>
    </row>
    <row r="912" spans="1:5">
      <c r="A912" s="180">
        <v>39308</v>
      </c>
      <c r="B912" s="179">
        <v>25.56</v>
      </c>
      <c r="C912" s="179">
        <v>28.29</v>
      </c>
      <c r="D912" s="179">
        <v>25.31</v>
      </c>
      <c r="E912" s="179">
        <v>27.68</v>
      </c>
    </row>
    <row r="913" spans="1:5">
      <c r="A913" s="180">
        <v>39309</v>
      </c>
      <c r="B913" s="179">
        <v>28.22</v>
      </c>
      <c r="C913" s="179">
        <v>31.76</v>
      </c>
      <c r="D913" s="179">
        <v>26.16</v>
      </c>
      <c r="E913" s="179">
        <v>30.67</v>
      </c>
    </row>
    <row r="914" spans="1:5">
      <c r="A914" s="180">
        <v>39310</v>
      </c>
      <c r="B914" s="179">
        <v>32.68</v>
      </c>
      <c r="C914" s="179">
        <v>37.5</v>
      </c>
      <c r="D914" s="179">
        <v>30.44</v>
      </c>
      <c r="E914" s="179">
        <v>30.83</v>
      </c>
    </row>
    <row r="915" spans="1:5">
      <c r="A915" s="180">
        <v>39311</v>
      </c>
      <c r="B915" s="179">
        <v>25.25</v>
      </c>
      <c r="C915" s="179">
        <v>31.46</v>
      </c>
      <c r="D915" s="179">
        <v>25.23</v>
      </c>
      <c r="E915" s="179">
        <v>29.99</v>
      </c>
    </row>
    <row r="916" spans="1:5">
      <c r="A916" s="180">
        <v>39314</v>
      </c>
      <c r="B916" s="179">
        <v>29.87</v>
      </c>
      <c r="C916" s="179">
        <v>29.95</v>
      </c>
      <c r="D916" s="179">
        <v>25.8</v>
      </c>
      <c r="E916" s="179">
        <v>26.33</v>
      </c>
    </row>
    <row r="917" spans="1:5">
      <c r="A917" s="180">
        <v>39315</v>
      </c>
      <c r="B917" s="179">
        <v>26.39</v>
      </c>
      <c r="C917" s="179">
        <v>26.72</v>
      </c>
      <c r="D917" s="179">
        <v>24.77</v>
      </c>
      <c r="E917" s="179">
        <v>25.25</v>
      </c>
    </row>
    <row r="918" spans="1:5">
      <c r="A918" s="180">
        <v>39316</v>
      </c>
      <c r="B918" s="179">
        <v>24.33</v>
      </c>
      <c r="C918" s="179">
        <v>24.44</v>
      </c>
      <c r="D918" s="179">
        <v>22.87</v>
      </c>
      <c r="E918" s="179">
        <v>22.89</v>
      </c>
    </row>
    <row r="919" spans="1:5">
      <c r="A919" s="180">
        <v>39317</v>
      </c>
      <c r="B919" s="179">
        <v>22.47</v>
      </c>
      <c r="C919" s="179">
        <v>23.61</v>
      </c>
      <c r="D919" s="179">
        <v>22.05</v>
      </c>
      <c r="E919" s="179">
        <v>22.62</v>
      </c>
    </row>
    <row r="920" spans="1:5">
      <c r="A920" s="180">
        <v>39318</v>
      </c>
      <c r="B920" s="179">
        <v>22.75</v>
      </c>
      <c r="C920" s="179">
        <v>23.03</v>
      </c>
      <c r="D920" s="179">
        <v>20.440000000000001</v>
      </c>
      <c r="E920" s="179">
        <v>20.72</v>
      </c>
    </row>
    <row r="921" spans="1:5">
      <c r="A921" s="180">
        <v>39321</v>
      </c>
      <c r="B921" s="179">
        <v>22.24</v>
      </c>
      <c r="C921" s="179">
        <v>22.83</v>
      </c>
      <c r="D921" s="179">
        <v>21.96</v>
      </c>
      <c r="E921" s="179">
        <v>22.72</v>
      </c>
    </row>
    <row r="922" spans="1:5">
      <c r="A922" s="180">
        <v>39322</v>
      </c>
      <c r="B922" s="179">
        <v>23.87</v>
      </c>
      <c r="C922" s="179">
        <v>26.57</v>
      </c>
      <c r="D922" s="179">
        <v>23.72</v>
      </c>
      <c r="E922" s="179">
        <v>26.3</v>
      </c>
    </row>
    <row r="923" spans="1:5">
      <c r="A923" s="180">
        <v>39323</v>
      </c>
      <c r="B923" s="179">
        <v>25.87</v>
      </c>
      <c r="C923" s="179">
        <v>26.02</v>
      </c>
      <c r="D923" s="179">
        <v>23.44</v>
      </c>
      <c r="E923" s="179">
        <v>23.81</v>
      </c>
    </row>
    <row r="924" spans="1:5">
      <c r="A924" s="180">
        <v>39324</v>
      </c>
      <c r="B924" s="179">
        <v>25.4</v>
      </c>
      <c r="C924" s="179">
        <v>25.58</v>
      </c>
      <c r="D924" s="179">
        <v>23.69</v>
      </c>
      <c r="E924" s="179">
        <v>25.06</v>
      </c>
    </row>
    <row r="925" spans="1:5">
      <c r="A925" s="180">
        <v>39325</v>
      </c>
      <c r="B925" s="179">
        <v>23.53</v>
      </c>
      <c r="C925" s="179">
        <v>24.07</v>
      </c>
      <c r="D925" s="179">
        <v>22.47</v>
      </c>
      <c r="E925" s="179">
        <v>23.38</v>
      </c>
    </row>
    <row r="926" spans="1:5">
      <c r="A926" s="180">
        <v>39329</v>
      </c>
      <c r="B926" s="179">
        <v>21.93</v>
      </c>
      <c r="C926" s="179">
        <v>24.81</v>
      </c>
      <c r="D926" s="179">
        <v>21.71</v>
      </c>
      <c r="E926" s="179">
        <v>22.78</v>
      </c>
    </row>
    <row r="927" spans="1:5">
      <c r="A927" s="180">
        <v>39330</v>
      </c>
      <c r="B927" s="179">
        <v>24.03</v>
      </c>
      <c r="C927" s="179">
        <v>25.45</v>
      </c>
      <c r="D927" s="179">
        <v>23.8</v>
      </c>
      <c r="E927" s="179">
        <v>24.58</v>
      </c>
    </row>
    <row r="928" spans="1:5">
      <c r="A928" s="180">
        <v>39331</v>
      </c>
      <c r="B928" s="179">
        <v>24.43</v>
      </c>
      <c r="C928" s="179">
        <v>25.14</v>
      </c>
      <c r="D928" s="179">
        <v>23.66</v>
      </c>
      <c r="E928" s="179">
        <v>23.99</v>
      </c>
    </row>
    <row r="929" spans="1:5">
      <c r="A929" s="180">
        <v>39332</v>
      </c>
      <c r="B929" s="179">
        <v>25.98</v>
      </c>
      <c r="C929" s="179">
        <v>26.97</v>
      </c>
      <c r="D929" s="179">
        <v>25.6</v>
      </c>
      <c r="E929" s="179">
        <v>26.23</v>
      </c>
    </row>
    <row r="930" spans="1:5">
      <c r="A930" s="180">
        <v>39335</v>
      </c>
      <c r="B930" s="179">
        <v>26.91</v>
      </c>
      <c r="C930" s="179">
        <v>28.82</v>
      </c>
      <c r="D930" s="179">
        <v>26.56</v>
      </c>
      <c r="E930" s="179">
        <v>27.38</v>
      </c>
    </row>
    <row r="931" spans="1:5">
      <c r="A931" s="180">
        <v>39336</v>
      </c>
      <c r="B931" s="179">
        <v>27.11</v>
      </c>
      <c r="C931" s="179">
        <v>27.21</v>
      </c>
      <c r="D931" s="179">
        <v>25.19</v>
      </c>
      <c r="E931" s="179">
        <v>25.27</v>
      </c>
    </row>
    <row r="932" spans="1:5">
      <c r="A932" s="180">
        <v>39337</v>
      </c>
      <c r="B932" s="179">
        <v>25.97</v>
      </c>
      <c r="C932" s="179">
        <v>26.21</v>
      </c>
      <c r="D932" s="179">
        <v>24.57</v>
      </c>
      <c r="E932" s="179">
        <v>24.96</v>
      </c>
    </row>
    <row r="933" spans="1:5">
      <c r="A933" s="180">
        <v>39338</v>
      </c>
      <c r="B933" s="179">
        <v>25.01</v>
      </c>
      <c r="C933" s="179">
        <v>25.32</v>
      </c>
      <c r="D933" s="179">
        <v>23.83</v>
      </c>
      <c r="E933" s="179">
        <v>24.76</v>
      </c>
    </row>
    <row r="934" spans="1:5">
      <c r="A934" s="180">
        <v>39339</v>
      </c>
      <c r="B934" s="179">
        <v>26.38</v>
      </c>
      <c r="C934" s="179">
        <v>26.48</v>
      </c>
      <c r="D934" s="179">
        <v>24.68</v>
      </c>
      <c r="E934" s="179">
        <v>24.92</v>
      </c>
    </row>
    <row r="935" spans="1:5">
      <c r="A935" s="180">
        <v>39342</v>
      </c>
      <c r="B935" s="179">
        <v>26.45</v>
      </c>
      <c r="C935" s="179">
        <v>27.08</v>
      </c>
      <c r="D935" s="179">
        <v>25.8</v>
      </c>
      <c r="E935" s="179">
        <v>26.48</v>
      </c>
    </row>
    <row r="936" spans="1:5">
      <c r="A936" s="180">
        <v>39343</v>
      </c>
      <c r="B936" s="179">
        <v>25.79</v>
      </c>
      <c r="C936" s="179">
        <v>26.23</v>
      </c>
      <c r="D936" s="179">
        <v>20.27</v>
      </c>
      <c r="E936" s="179">
        <v>20.350000000000001</v>
      </c>
    </row>
    <row r="937" spans="1:5">
      <c r="A937" s="180">
        <v>39344</v>
      </c>
      <c r="B937" s="179">
        <v>19.96</v>
      </c>
      <c r="C937" s="179">
        <v>20.57</v>
      </c>
      <c r="D937" s="179">
        <v>19.170000000000002</v>
      </c>
      <c r="E937" s="179">
        <v>20.03</v>
      </c>
    </row>
    <row r="938" spans="1:5">
      <c r="A938" s="180">
        <v>39345</v>
      </c>
      <c r="B938" s="179">
        <v>20.47</v>
      </c>
      <c r="C938" s="179">
        <v>20.82</v>
      </c>
      <c r="D938" s="179">
        <v>19.55</v>
      </c>
      <c r="E938" s="179">
        <v>20.45</v>
      </c>
    </row>
    <row r="939" spans="1:5">
      <c r="A939" s="180">
        <v>39346</v>
      </c>
      <c r="B939" s="179">
        <v>19.440000000000001</v>
      </c>
      <c r="C939" s="179">
        <v>19.809999999999999</v>
      </c>
      <c r="D939" s="179">
        <v>18.37</v>
      </c>
      <c r="E939" s="179">
        <v>19</v>
      </c>
    </row>
    <row r="940" spans="1:5">
      <c r="A940" s="180">
        <v>39349</v>
      </c>
      <c r="B940" s="179">
        <v>19.04</v>
      </c>
      <c r="C940" s="179">
        <v>19.62</v>
      </c>
      <c r="D940" s="179">
        <v>18.32</v>
      </c>
      <c r="E940" s="179">
        <v>19.37</v>
      </c>
    </row>
    <row r="941" spans="1:5">
      <c r="A941" s="180">
        <v>39350</v>
      </c>
      <c r="B941" s="179">
        <v>20.25</v>
      </c>
      <c r="C941" s="179">
        <v>20.46</v>
      </c>
      <c r="D941" s="179">
        <v>18.440000000000001</v>
      </c>
      <c r="E941" s="179">
        <v>18.600000000000001</v>
      </c>
    </row>
    <row r="942" spans="1:5">
      <c r="A942" s="180">
        <v>39351</v>
      </c>
      <c r="B942" s="179">
        <v>17.920000000000002</v>
      </c>
      <c r="C942" s="179">
        <v>18.18</v>
      </c>
      <c r="D942" s="179">
        <v>17.3</v>
      </c>
      <c r="E942" s="179">
        <v>17.63</v>
      </c>
    </row>
    <row r="943" spans="1:5">
      <c r="A943" s="180">
        <v>39352</v>
      </c>
      <c r="B943" s="179">
        <v>17.12</v>
      </c>
      <c r="C943" s="179">
        <v>17.47</v>
      </c>
      <c r="D943" s="179">
        <v>16.95</v>
      </c>
      <c r="E943" s="179">
        <v>17</v>
      </c>
    </row>
    <row r="944" spans="1:5">
      <c r="A944" s="180">
        <v>39353</v>
      </c>
      <c r="B944" s="179">
        <v>17.23</v>
      </c>
      <c r="C944" s="179">
        <v>18.22</v>
      </c>
      <c r="D944" s="179">
        <v>16.91</v>
      </c>
      <c r="E944" s="179">
        <v>18</v>
      </c>
    </row>
    <row r="945" spans="1:5">
      <c r="A945" s="180">
        <v>39356</v>
      </c>
      <c r="B945" s="179">
        <v>18.440000000000001</v>
      </c>
      <c r="C945" s="179">
        <v>18.440000000000001</v>
      </c>
      <c r="D945" s="179">
        <v>17.11</v>
      </c>
      <c r="E945" s="179">
        <v>17.84</v>
      </c>
    </row>
    <row r="946" spans="1:5">
      <c r="A946" s="180">
        <v>39357</v>
      </c>
      <c r="B946" s="179">
        <v>17.670000000000002</v>
      </c>
      <c r="C946" s="179">
        <v>18.89</v>
      </c>
      <c r="D946" s="179">
        <v>17.600000000000001</v>
      </c>
      <c r="E946" s="179">
        <v>18.489999999999998</v>
      </c>
    </row>
    <row r="947" spans="1:5">
      <c r="A947" s="180">
        <v>39358</v>
      </c>
      <c r="B947" s="179">
        <v>18.88</v>
      </c>
      <c r="C947" s="179">
        <v>18.989999999999998</v>
      </c>
      <c r="D947" s="179">
        <v>18.309999999999999</v>
      </c>
      <c r="E947" s="179">
        <v>18.8</v>
      </c>
    </row>
    <row r="948" spans="1:5">
      <c r="A948" s="180">
        <v>39359</v>
      </c>
      <c r="B948" s="179">
        <v>18.649999999999999</v>
      </c>
      <c r="C948" s="179">
        <v>18.649999999999999</v>
      </c>
      <c r="D948" s="179">
        <v>18.260000000000002</v>
      </c>
      <c r="E948" s="179">
        <v>18.440000000000001</v>
      </c>
    </row>
    <row r="949" spans="1:5">
      <c r="A949" s="180">
        <v>39360</v>
      </c>
      <c r="B949" s="179">
        <v>17.55</v>
      </c>
      <c r="C949" s="179">
        <v>17.559999999999999</v>
      </c>
      <c r="D949" s="179">
        <v>16.440000000000001</v>
      </c>
      <c r="E949" s="179">
        <v>16.91</v>
      </c>
    </row>
    <row r="950" spans="1:5">
      <c r="A950" s="180">
        <v>39363</v>
      </c>
      <c r="B950" s="179">
        <v>17.73</v>
      </c>
      <c r="C950" s="179">
        <v>17.829999999999998</v>
      </c>
      <c r="D950" s="179">
        <v>17.32</v>
      </c>
      <c r="E950" s="179">
        <v>17.46</v>
      </c>
    </row>
    <row r="951" spans="1:5">
      <c r="A951" s="180">
        <v>39364</v>
      </c>
      <c r="B951" s="179">
        <v>17.149999999999999</v>
      </c>
      <c r="C951" s="179">
        <v>17.28</v>
      </c>
      <c r="D951" s="179">
        <v>16.09</v>
      </c>
      <c r="E951" s="179">
        <v>16.12</v>
      </c>
    </row>
    <row r="952" spans="1:5">
      <c r="A952" s="180">
        <v>39365</v>
      </c>
      <c r="B952" s="179">
        <v>16.420000000000002</v>
      </c>
      <c r="C952" s="179">
        <v>17.350000000000001</v>
      </c>
      <c r="D952" s="179">
        <v>16.39</v>
      </c>
      <c r="E952" s="179">
        <v>16.670000000000002</v>
      </c>
    </row>
    <row r="953" spans="1:5">
      <c r="A953" s="180">
        <v>39366</v>
      </c>
      <c r="B953" s="179">
        <v>16.149999999999999</v>
      </c>
      <c r="C953" s="179">
        <v>19.73</v>
      </c>
      <c r="D953" s="179">
        <v>16.079999999999998</v>
      </c>
      <c r="E953" s="179">
        <v>18.88</v>
      </c>
    </row>
    <row r="954" spans="1:5">
      <c r="A954" s="180">
        <v>39367</v>
      </c>
      <c r="B954" s="179">
        <v>18.68</v>
      </c>
      <c r="C954" s="179">
        <v>18.739999999999998</v>
      </c>
      <c r="D954" s="179">
        <v>17.489999999999998</v>
      </c>
      <c r="E954" s="179">
        <v>17.73</v>
      </c>
    </row>
    <row r="955" spans="1:5">
      <c r="A955" s="180">
        <v>39370</v>
      </c>
      <c r="B955" s="179">
        <v>18.14</v>
      </c>
      <c r="C955" s="179">
        <v>20.010000000000002</v>
      </c>
      <c r="D955" s="179">
        <v>17.95</v>
      </c>
      <c r="E955" s="179">
        <v>19.25</v>
      </c>
    </row>
    <row r="956" spans="1:5">
      <c r="A956" s="180">
        <v>39371</v>
      </c>
      <c r="B956" s="179">
        <v>20.07</v>
      </c>
      <c r="C956" s="179">
        <v>20.75</v>
      </c>
      <c r="D956" s="179">
        <v>19.73</v>
      </c>
      <c r="E956" s="179">
        <v>20.02</v>
      </c>
    </row>
    <row r="957" spans="1:5">
      <c r="A957" s="180">
        <v>39372</v>
      </c>
      <c r="B957" s="179">
        <v>18.760000000000002</v>
      </c>
      <c r="C957" s="179">
        <v>20.11</v>
      </c>
      <c r="D957" s="179">
        <v>18.28</v>
      </c>
      <c r="E957" s="179">
        <v>18.54</v>
      </c>
    </row>
    <row r="958" spans="1:5">
      <c r="A958" s="180">
        <v>39373</v>
      </c>
      <c r="B958" s="179">
        <v>19.16</v>
      </c>
      <c r="C958" s="179">
        <v>19.559999999999999</v>
      </c>
      <c r="D958" s="179">
        <v>17.73</v>
      </c>
      <c r="E958" s="179">
        <v>18.5</v>
      </c>
    </row>
    <row r="959" spans="1:5">
      <c r="A959" s="180">
        <v>39374</v>
      </c>
      <c r="B959" s="179">
        <v>19.149999999999999</v>
      </c>
      <c r="C959" s="179">
        <v>22.96</v>
      </c>
      <c r="D959" s="179">
        <v>19.02</v>
      </c>
      <c r="E959" s="179">
        <v>22.96</v>
      </c>
    </row>
    <row r="960" spans="1:5">
      <c r="A960" s="180">
        <v>39377</v>
      </c>
      <c r="B960" s="179">
        <v>23.89</v>
      </c>
      <c r="C960" s="179">
        <v>23.94</v>
      </c>
      <c r="D960" s="179">
        <v>21.38</v>
      </c>
      <c r="E960" s="179">
        <v>21.64</v>
      </c>
    </row>
    <row r="961" spans="1:5">
      <c r="A961" s="180">
        <v>39378</v>
      </c>
      <c r="B961" s="179">
        <v>21.29</v>
      </c>
      <c r="C961" s="179">
        <v>21.43</v>
      </c>
      <c r="D961" s="179">
        <v>20.13</v>
      </c>
      <c r="E961" s="179">
        <v>20.41</v>
      </c>
    </row>
    <row r="962" spans="1:5">
      <c r="A962" s="180">
        <v>39379</v>
      </c>
      <c r="B962" s="179">
        <v>21.16</v>
      </c>
      <c r="C962" s="179">
        <v>24.15</v>
      </c>
      <c r="D962" s="179">
        <v>20.59</v>
      </c>
      <c r="E962" s="179">
        <v>20.8</v>
      </c>
    </row>
    <row r="963" spans="1:5">
      <c r="A963" s="180">
        <v>39380</v>
      </c>
      <c r="B963" s="179">
        <v>20.84</v>
      </c>
      <c r="C963" s="179">
        <v>22.4</v>
      </c>
      <c r="D963" s="179">
        <v>20.04</v>
      </c>
      <c r="E963" s="179">
        <v>21.17</v>
      </c>
    </row>
    <row r="964" spans="1:5">
      <c r="A964" s="180">
        <v>39381</v>
      </c>
      <c r="B964" s="179">
        <v>19.84</v>
      </c>
      <c r="C964" s="179">
        <v>20.97</v>
      </c>
      <c r="D964" s="179">
        <v>19.48</v>
      </c>
      <c r="E964" s="179">
        <v>19.559999999999999</v>
      </c>
    </row>
    <row r="965" spans="1:5">
      <c r="A965" s="180">
        <v>39384</v>
      </c>
      <c r="B965" s="179">
        <v>19.93</v>
      </c>
      <c r="C965" s="179">
        <v>20.239999999999998</v>
      </c>
      <c r="D965" s="179">
        <v>19.54</v>
      </c>
      <c r="E965" s="179">
        <v>19.87</v>
      </c>
    </row>
    <row r="966" spans="1:5">
      <c r="A966" s="180">
        <v>39385</v>
      </c>
      <c r="B966" s="179">
        <v>20.46</v>
      </c>
      <c r="C966" s="179">
        <v>21.15</v>
      </c>
      <c r="D966" s="179">
        <v>20.309999999999999</v>
      </c>
      <c r="E966" s="179">
        <v>21.07</v>
      </c>
    </row>
    <row r="967" spans="1:5">
      <c r="A967" s="180">
        <v>39386</v>
      </c>
      <c r="B967" s="179">
        <v>20.53</v>
      </c>
      <c r="C967" s="179">
        <v>22.09</v>
      </c>
      <c r="D967" s="179">
        <v>18.3</v>
      </c>
      <c r="E967" s="179">
        <v>18.53</v>
      </c>
    </row>
    <row r="968" spans="1:5">
      <c r="A968" s="180">
        <v>39387</v>
      </c>
      <c r="B968" s="179">
        <v>19.89</v>
      </c>
      <c r="C968" s="179">
        <v>24.15</v>
      </c>
      <c r="D968" s="179">
        <v>17.38</v>
      </c>
      <c r="E968" s="179">
        <v>23.21</v>
      </c>
    </row>
    <row r="969" spans="1:5">
      <c r="A969" s="180">
        <v>39388</v>
      </c>
      <c r="B969" s="179">
        <v>22.56</v>
      </c>
      <c r="C969" s="179">
        <v>25.17</v>
      </c>
      <c r="D969" s="179">
        <v>22.56</v>
      </c>
      <c r="E969" s="179">
        <v>23.01</v>
      </c>
    </row>
    <row r="970" spans="1:5">
      <c r="A970" s="180">
        <v>39391</v>
      </c>
      <c r="B970" s="179">
        <v>25.25</v>
      </c>
      <c r="C970" s="179">
        <v>25.46</v>
      </c>
      <c r="D970" s="179">
        <v>23.61</v>
      </c>
      <c r="E970" s="179">
        <v>24.31</v>
      </c>
    </row>
    <row r="971" spans="1:5">
      <c r="A971" s="180">
        <v>39392</v>
      </c>
      <c r="B971" s="179">
        <v>23.5</v>
      </c>
      <c r="C971" s="179">
        <v>23.74</v>
      </c>
      <c r="D971" s="179">
        <v>21.24</v>
      </c>
      <c r="E971" s="179">
        <v>21.39</v>
      </c>
    </row>
    <row r="972" spans="1:5">
      <c r="A972" s="180">
        <v>39393</v>
      </c>
      <c r="B972" s="179">
        <v>23.15</v>
      </c>
      <c r="C972" s="179">
        <v>26.85</v>
      </c>
      <c r="D972" s="179">
        <v>22.75</v>
      </c>
      <c r="E972" s="179">
        <v>26.49</v>
      </c>
    </row>
    <row r="973" spans="1:5">
      <c r="A973" s="180">
        <v>39394</v>
      </c>
      <c r="B973" s="179">
        <v>26.45</v>
      </c>
      <c r="C973" s="179">
        <v>29.15</v>
      </c>
      <c r="D973" s="179">
        <v>25.32</v>
      </c>
      <c r="E973" s="179">
        <v>26.16</v>
      </c>
    </row>
    <row r="974" spans="1:5">
      <c r="A974" s="180">
        <v>39395</v>
      </c>
      <c r="B974" s="179">
        <v>27.96</v>
      </c>
      <c r="C974" s="179">
        <v>28.84</v>
      </c>
      <c r="D974" s="179">
        <v>26.21</v>
      </c>
      <c r="E974" s="179">
        <v>28.5</v>
      </c>
    </row>
    <row r="975" spans="1:5">
      <c r="A975" s="180">
        <v>39398</v>
      </c>
      <c r="B975" s="179">
        <v>30.57</v>
      </c>
      <c r="C975" s="179">
        <v>31.09</v>
      </c>
      <c r="D975" s="179">
        <v>24.47</v>
      </c>
      <c r="E975" s="179">
        <v>31.09</v>
      </c>
    </row>
    <row r="976" spans="1:5">
      <c r="A976" s="180">
        <v>39399</v>
      </c>
      <c r="B976" s="179">
        <v>27.47</v>
      </c>
      <c r="C976" s="179">
        <v>27.5</v>
      </c>
      <c r="D976" s="179">
        <v>23.82</v>
      </c>
      <c r="E976" s="179">
        <v>24.1</v>
      </c>
    </row>
    <row r="977" spans="1:5">
      <c r="A977" s="180">
        <v>39400</v>
      </c>
      <c r="B977" s="179">
        <v>23.35</v>
      </c>
      <c r="C977" s="179">
        <v>27.03</v>
      </c>
      <c r="D977" s="179">
        <v>23.07</v>
      </c>
      <c r="E977" s="179">
        <v>25.94</v>
      </c>
    </row>
    <row r="978" spans="1:5">
      <c r="A978" s="180">
        <v>39401</v>
      </c>
      <c r="B978" s="179">
        <v>26.96</v>
      </c>
      <c r="C978" s="179">
        <v>29.31</v>
      </c>
      <c r="D978" s="179">
        <v>25.98</v>
      </c>
      <c r="E978" s="179">
        <v>28.06</v>
      </c>
    </row>
    <row r="979" spans="1:5">
      <c r="A979" s="180">
        <v>39402</v>
      </c>
      <c r="B979" s="179">
        <v>27.04</v>
      </c>
      <c r="C979" s="179">
        <v>28.12</v>
      </c>
      <c r="D979" s="179">
        <v>25.12</v>
      </c>
      <c r="E979" s="179">
        <v>25.49</v>
      </c>
    </row>
    <row r="980" spans="1:5">
      <c r="A980" s="180">
        <v>39405</v>
      </c>
      <c r="B980" s="179">
        <v>26.74</v>
      </c>
      <c r="C980" s="179">
        <v>27.18</v>
      </c>
      <c r="D980" s="179">
        <v>25.74</v>
      </c>
      <c r="E980" s="179">
        <v>26.01</v>
      </c>
    </row>
    <row r="981" spans="1:5">
      <c r="A981" s="180">
        <v>39406</v>
      </c>
      <c r="B981" s="179">
        <v>26.12</v>
      </c>
      <c r="C981" s="179">
        <v>27.35</v>
      </c>
      <c r="D981" s="179">
        <v>23.62</v>
      </c>
      <c r="E981" s="179">
        <v>24.88</v>
      </c>
    </row>
    <row r="982" spans="1:5">
      <c r="A982" s="180">
        <v>39407</v>
      </c>
      <c r="B982" s="179">
        <v>26.3</v>
      </c>
      <c r="C982" s="179">
        <v>27.77</v>
      </c>
      <c r="D982" s="179">
        <v>24.55</v>
      </c>
      <c r="E982" s="179">
        <v>26.84</v>
      </c>
    </row>
    <row r="983" spans="1:5">
      <c r="A983" s="180">
        <v>39409</v>
      </c>
      <c r="B983" s="179">
        <v>26.42</v>
      </c>
      <c r="C983" s="179">
        <v>26.42</v>
      </c>
      <c r="D983" s="179">
        <v>25.35</v>
      </c>
      <c r="E983" s="179">
        <v>25.61</v>
      </c>
    </row>
    <row r="984" spans="1:5">
      <c r="A984" s="180">
        <v>39412</v>
      </c>
      <c r="B984" s="179">
        <v>26.46</v>
      </c>
      <c r="C984" s="179">
        <v>28.95</v>
      </c>
      <c r="D984" s="179">
        <v>25.84</v>
      </c>
      <c r="E984" s="179">
        <v>28.91</v>
      </c>
    </row>
    <row r="985" spans="1:5">
      <c r="A985" s="180">
        <v>39413</v>
      </c>
      <c r="B985" s="179">
        <v>28.14</v>
      </c>
      <c r="C985" s="179">
        <v>28.24</v>
      </c>
      <c r="D985" s="179">
        <v>26.23</v>
      </c>
      <c r="E985" s="179">
        <v>26.28</v>
      </c>
    </row>
    <row r="986" spans="1:5">
      <c r="A986" s="180">
        <v>39414</v>
      </c>
      <c r="B986" s="179">
        <v>25.14</v>
      </c>
      <c r="C986" s="179">
        <v>25.14</v>
      </c>
      <c r="D986" s="179">
        <v>23.55</v>
      </c>
      <c r="E986" s="179">
        <v>24.11</v>
      </c>
    </row>
    <row r="987" spans="1:5">
      <c r="A987" s="180">
        <v>39415</v>
      </c>
      <c r="B987" s="179">
        <v>24.59</v>
      </c>
      <c r="C987" s="179">
        <v>24.61</v>
      </c>
      <c r="D987" s="179">
        <v>23.35</v>
      </c>
      <c r="E987" s="179">
        <v>23.97</v>
      </c>
    </row>
    <row r="988" spans="1:5">
      <c r="A988" s="180">
        <v>39416</v>
      </c>
      <c r="B988" s="179">
        <v>22.67</v>
      </c>
      <c r="C988" s="179">
        <v>23.39</v>
      </c>
      <c r="D988" s="179">
        <v>22</v>
      </c>
      <c r="E988" s="179">
        <v>22.87</v>
      </c>
    </row>
    <row r="989" spans="1:5">
      <c r="A989" s="180">
        <v>39419</v>
      </c>
      <c r="B989" s="179">
        <v>23.59</v>
      </c>
      <c r="C989" s="179">
        <v>24.49</v>
      </c>
      <c r="D989" s="179">
        <v>23.4</v>
      </c>
      <c r="E989" s="179">
        <v>23.61</v>
      </c>
    </row>
    <row r="990" spans="1:5">
      <c r="A990" s="180">
        <v>39420</v>
      </c>
      <c r="B990" s="179">
        <v>24.3</v>
      </c>
      <c r="C990" s="179">
        <v>24.59</v>
      </c>
      <c r="D990" s="179">
        <v>23.32</v>
      </c>
      <c r="E990" s="179">
        <v>23.79</v>
      </c>
    </row>
    <row r="991" spans="1:5">
      <c r="A991" s="180">
        <v>39421</v>
      </c>
      <c r="B991" s="179">
        <v>22.72</v>
      </c>
      <c r="C991" s="179">
        <v>23.03</v>
      </c>
      <c r="D991" s="179">
        <v>21.87</v>
      </c>
      <c r="E991" s="179">
        <v>22.53</v>
      </c>
    </row>
    <row r="992" spans="1:5">
      <c r="A992" s="180">
        <v>39422</v>
      </c>
      <c r="B992" s="179">
        <v>22.68</v>
      </c>
      <c r="C992" s="179">
        <v>22.75</v>
      </c>
      <c r="D992" s="179">
        <v>20.87</v>
      </c>
      <c r="E992" s="179">
        <v>20.96</v>
      </c>
    </row>
    <row r="993" spans="1:5">
      <c r="A993" s="180">
        <v>39423</v>
      </c>
      <c r="B993" s="179">
        <v>20.69</v>
      </c>
      <c r="C993" s="179">
        <v>21.01</v>
      </c>
      <c r="D993" s="179">
        <v>20.29</v>
      </c>
      <c r="E993" s="179">
        <v>20.85</v>
      </c>
    </row>
    <row r="994" spans="1:5">
      <c r="A994" s="180">
        <v>39426</v>
      </c>
      <c r="B994" s="179">
        <v>21.16</v>
      </c>
      <c r="C994" s="179">
        <v>21.46</v>
      </c>
      <c r="D994" s="179">
        <v>20.36</v>
      </c>
      <c r="E994" s="179">
        <v>20.74</v>
      </c>
    </row>
    <row r="995" spans="1:5">
      <c r="A995" s="180">
        <v>39427</v>
      </c>
      <c r="B995" s="179">
        <v>20.69</v>
      </c>
      <c r="C995" s="179">
        <v>23.7</v>
      </c>
      <c r="D995" s="179">
        <v>19.77</v>
      </c>
      <c r="E995" s="179">
        <v>23.59</v>
      </c>
    </row>
    <row r="996" spans="1:5">
      <c r="A996" s="180">
        <v>39428</v>
      </c>
      <c r="B996" s="179">
        <v>20.82</v>
      </c>
      <c r="C996" s="179">
        <v>24.22</v>
      </c>
      <c r="D996" s="179">
        <v>20.49</v>
      </c>
      <c r="E996" s="179">
        <v>22.47</v>
      </c>
    </row>
    <row r="997" spans="1:5">
      <c r="A997" s="180">
        <v>39429</v>
      </c>
      <c r="B997" s="179">
        <v>23.53</v>
      </c>
      <c r="C997" s="179">
        <v>24.04</v>
      </c>
      <c r="D997" s="179">
        <v>22.41</v>
      </c>
      <c r="E997" s="179">
        <v>22.56</v>
      </c>
    </row>
    <row r="998" spans="1:5">
      <c r="A998" s="180">
        <v>39430</v>
      </c>
      <c r="B998" s="179">
        <v>23.53</v>
      </c>
      <c r="C998" s="179">
        <v>23.53</v>
      </c>
      <c r="D998" s="179">
        <v>22.26</v>
      </c>
      <c r="E998" s="179">
        <v>23.27</v>
      </c>
    </row>
    <row r="999" spans="1:5">
      <c r="A999" s="180">
        <v>39433</v>
      </c>
      <c r="B999" s="179">
        <v>24.13</v>
      </c>
      <c r="C999" s="179">
        <v>24.86</v>
      </c>
      <c r="D999" s="179">
        <v>23.42</v>
      </c>
      <c r="E999" s="179">
        <v>24.52</v>
      </c>
    </row>
    <row r="1000" spans="1:5">
      <c r="A1000" s="180">
        <v>39434</v>
      </c>
      <c r="B1000" s="179">
        <v>23.7</v>
      </c>
      <c r="C1000" s="179">
        <v>24.6</v>
      </c>
      <c r="D1000" s="179">
        <v>22.41</v>
      </c>
      <c r="E1000" s="179">
        <v>22.64</v>
      </c>
    </row>
    <row r="1001" spans="1:5">
      <c r="A1001" s="180">
        <v>39435</v>
      </c>
      <c r="B1001" s="179">
        <v>22.62</v>
      </c>
      <c r="C1001" s="179">
        <v>22.68</v>
      </c>
      <c r="D1001" s="179">
        <v>21.3</v>
      </c>
      <c r="E1001" s="179">
        <v>21.68</v>
      </c>
    </row>
    <row r="1002" spans="1:5">
      <c r="A1002" s="180">
        <v>39436</v>
      </c>
      <c r="B1002" s="179">
        <v>21.02</v>
      </c>
      <c r="C1002" s="179">
        <v>21.67</v>
      </c>
      <c r="D1002" s="179">
        <v>20.58</v>
      </c>
      <c r="E1002" s="179">
        <v>20.58</v>
      </c>
    </row>
    <row r="1003" spans="1:5">
      <c r="A1003" s="180">
        <v>39437</v>
      </c>
      <c r="B1003" s="179">
        <v>19.82</v>
      </c>
      <c r="C1003" s="179">
        <v>19.82</v>
      </c>
      <c r="D1003" s="179">
        <v>18.28</v>
      </c>
      <c r="E1003" s="179">
        <v>18.47</v>
      </c>
    </row>
    <row r="1004" spans="1:5">
      <c r="A1004" s="180">
        <v>39440</v>
      </c>
      <c r="B1004" s="179">
        <v>19.079999999999998</v>
      </c>
      <c r="C1004" s="179">
        <v>19.420000000000002</v>
      </c>
      <c r="D1004" s="179">
        <v>18.48</v>
      </c>
      <c r="E1004" s="179">
        <v>18.600000000000001</v>
      </c>
    </row>
    <row r="1005" spans="1:5">
      <c r="A1005" s="180">
        <v>39442</v>
      </c>
      <c r="B1005" s="179">
        <v>19.37</v>
      </c>
      <c r="C1005" s="179">
        <v>19.47</v>
      </c>
      <c r="D1005" s="179">
        <v>18.600000000000001</v>
      </c>
      <c r="E1005" s="179">
        <v>18.66</v>
      </c>
    </row>
    <row r="1006" spans="1:5">
      <c r="A1006" s="180">
        <v>39443</v>
      </c>
      <c r="B1006" s="179">
        <v>19.149999999999999</v>
      </c>
      <c r="C1006" s="179">
        <v>20.51</v>
      </c>
      <c r="D1006" s="179">
        <v>19.149999999999999</v>
      </c>
      <c r="E1006" s="179">
        <v>20.260000000000002</v>
      </c>
    </row>
    <row r="1007" spans="1:5">
      <c r="A1007" s="180">
        <v>39444</v>
      </c>
      <c r="B1007" s="179">
        <v>19.59</v>
      </c>
      <c r="C1007" s="179">
        <v>21.05</v>
      </c>
      <c r="D1007" s="179">
        <v>19.440000000000001</v>
      </c>
      <c r="E1007" s="179">
        <v>20.74</v>
      </c>
    </row>
    <row r="1008" spans="1:5">
      <c r="A1008" s="180">
        <v>39447</v>
      </c>
      <c r="B1008" s="179">
        <v>21.87</v>
      </c>
      <c r="C1008" s="179">
        <v>22.75</v>
      </c>
      <c r="D1008" s="179">
        <v>21.79</v>
      </c>
      <c r="E1008" s="179">
        <v>22.5</v>
      </c>
    </row>
    <row r="1009" spans="1:5">
      <c r="A1009" s="180">
        <v>39449</v>
      </c>
      <c r="B1009" s="179">
        <v>22.58</v>
      </c>
      <c r="C1009" s="179">
        <v>24.05</v>
      </c>
      <c r="D1009" s="179">
        <v>22.4</v>
      </c>
      <c r="E1009" s="179">
        <v>23.17</v>
      </c>
    </row>
    <row r="1010" spans="1:5">
      <c r="A1010" s="180">
        <v>39450</v>
      </c>
      <c r="B1010" s="179">
        <v>23.11</v>
      </c>
      <c r="C1010" s="179">
        <v>23.27</v>
      </c>
      <c r="D1010" s="179">
        <v>22.11</v>
      </c>
      <c r="E1010" s="179">
        <v>22.49</v>
      </c>
    </row>
    <row r="1011" spans="1:5">
      <c r="A1011" s="180">
        <v>39451</v>
      </c>
      <c r="B1011" s="179">
        <v>23.5</v>
      </c>
      <c r="C1011" s="179">
        <v>24.3</v>
      </c>
      <c r="D1011" s="179">
        <v>23.25</v>
      </c>
      <c r="E1011" s="179">
        <v>23.94</v>
      </c>
    </row>
    <row r="1012" spans="1:5">
      <c r="A1012" s="180">
        <v>39454</v>
      </c>
      <c r="B1012" s="179">
        <v>24.62</v>
      </c>
      <c r="C1012" s="179">
        <v>24.88</v>
      </c>
      <c r="D1012" s="179">
        <v>23.3</v>
      </c>
      <c r="E1012" s="179">
        <v>23.79</v>
      </c>
    </row>
    <row r="1013" spans="1:5">
      <c r="A1013" s="180">
        <v>39455</v>
      </c>
      <c r="B1013" s="179">
        <v>23.27</v>
      </c>
      <c r="C1013" s="179">
        <v>25.6</v>
      </c>
      <c r="D1013" s="179">
        <v>22.63</v>
      </c>
      <c r="E1013" s="179">
        <v>25.43</v>
      </c>
    </row>
    <row r="1014" spans="1:5">
      <c r="A1014" s="180">
        <v>39456</v>
      </c>
      <c r="B1014" s="179">
        <v>25.61</v>
      </c>
      <c r="C1014" s="179">
        <v>25.95</v>
      </c>
      <c r="D1014" s="179">
        <v>23.9</v>
      </c>
      <c r="E1014" s="179">
        <v>24.12</v>
      </c>
    </row>
    <row r="1015" spans="1:5">
      <c r="A1015" s="180">
        <v>39457</v>
      </c>
      <c r="B1015" s="179">
        <v>24.56</v>
      </c>
      <c r="C1015" s="179">
        <v>24.61</v>
      </c>
      <c r="D1015" s="179">
        <v>22.62</v>
      </c>
      <c r="E1015" s="179">
        <v>23.45</v>
      </c>
    </row>
    <row r="1016" spans="1:5">
      <c r="A1016" s="180">
        <v>39458</v>
      </c>
      <c r="B1016" s="179">
        <v>24.04</v>
      </c>
      <c r="C1016" s="179">
        <v>24.41</v>
      </c>
      <c r="D1016" s="179">
        <v>23.22</v>
      </c>
      <c r="E1016" s="179">
        <v>23.68</v>
      </c>
    </row>
    <row r="1017" spans="1:5">
      <c r="A1017" s="180">
        <v>39461</v>
      </c>
      <c r="B1017" s="179">
        <v>23.76</v>
      </c>
      <c r="C1017" s="179">
        <v>23.93</v>
      </c>
      <c r="D1017" s="179">
        <v>22.65</v>
      </c>
      <c r="E1017" s="179">
        <v>22.9</v>
      </c>
    </row>
    <row r="1018" spans="1:5">
      <c r="A1018" s="180">
        <v>39462</v>
      </c>
      <c r="B1018" s="179">
        <v>24.1</v>
      </c>
      <c r="C1018" s="179">
        <v>24.59</v>
      </c>
      <c r="D1018" s="179">
        <v>22.97</v>
      </c>
      <c r="E1018" s="179">
        <v>23.34</v>
      </c>
    </row>
    <row r="1019" spans="1:5">
      <c r="A1019" s="180">
        <v>39463</v>
      </c>
      <c r="B1019" s="179">
        <v>23.9</v>
      </c>
      <c r="C1019" s="179">
        <v>24.38</v>
      </c>
      <c r="D1019" s="179">
        <v>22.85</v>
      </c>
      <c r="E1019" s="179">
        <v>24.38</v>
      </c>
    </row>
    <row r="1020" spans="1:5">
      <c r="A1020" s="180">
        <v>39464</v>
      </c>
      <c r="B1020" s="179">
        <v>24.11</v>
      </c>
      <c r="C1020" s="179">
        <v>28.51</v>
      </c>
      <c r="D1020" s="179">
        <v>23.87</v>
      </c>
      <c r="E1020" s="179">
        <v>28.46</v>
      </c>
    </row>
    <row r="1021" spans="1:5">
      <c r="A1021" s="180">
        <v>39465</v>
      </c>
      <c r="B1021" s="179">
        <v>27.55</v>
      </c>
      <c r="C1021" s="179">
        <v>29.3</v>
      </c>
      <c r="D1021" s="179">
        <v>26.27</v>
      </c>
      <c r="E1021" s="179">
        <v>27.18</v>
      </c>
    </row>
    <row r="1022" spans="1:5">
      <c r="A1022" s="180">
        <v>39469</v>
      </c>
      <c r="B1022" s="179">
        <v>35.119999999999997</v>
      </c>
      <c r="C1022" s="179">
        <v>37.57</v>
      </c>
      <c r="D1022" s="179">
        <v>29.71</v>
      </c>
      <c r="E1022" s="179">
        <v>31.01</v>
      </c>
    </row>
    <row r="1023" spans="1:5">
      <c r="A1023" s="180">
        <v>39470</v>
      </c>
      <c r="B1023" s="179">
        <v>33.840000000000003</v>
      </c>
      <c r="C1023" s="179">
        <v>34.42</v>
      </c>
      <c r="D1023" s="179">
        <v>28.47</v>
      </c>
      <c r="E1023" s="179">
        <v>29.02</v>
      </c>
    </row>
    <row r="1024" spans="1:5">
      <c r="A1024" s="180">
        <v>39471</v>
      </c>
      <c r="B1024" s="179">
        <v>28.07</v>
      </c>
      <c r="C1024" s="179">
        <v>28.48</v>
      </c>
      <c r="D1024" s="179">
        <v>27.03</v>
      </c>
      <c r="E1024" s="179">
        <v>27.78</v>
      </c>
    </row>
    <row r="1025" spans="1:5">
      <c r="A1025" s="180">
        <v>39472</v>
      </c>
      <c r="B1025" s="179">
        <v>26.19</v>
      </c>
      <c r="C1025" s="179">
        <v>29.76</v>
      </c>
      <c r="D1025" s="179">
        <v>25.93</v>
      </c>
      <c r="E1025" s="179">
        <v>29.08</v>
      </c>
    </row>
    <row r="1026" spans="1:5">
      <c r="A1026" s="180">
        <v>39475</v>
      </c>
      <c r="B1026" s="179">
        <v>29.67</v>
      </c>
      <c r="C1026" s="179">
        <v>30.26</v>
      </c>
      <c r="D1026" s="179">
        <v>27.57</v>
      </c>
      <c r="E1026" s="179">
        <v>27.78</v>
      </c>
    </row>
    <row r="1027" spans="1:5">
      <c r="A1027" s="180">
        <v>39476</v>
      </c>
      <c r="B1027" s="179">
        <v>26.61</v>
      </c>
      <c r="C1027" s="179">
        <v>27.96</v>
      </c>
      <c r="D1027" s="179">
        <v>26.55</v>
      </c>
      <c r="E1027" s="179">
        <v>27.32</v>
      </c>
    </row>
    <row r="1028" spans="1:5">
      <c r="A1028" s="180">
        <v>39477</v>
      </c>
      <c r="B1028" s="179">
        <v>27.53</v>
      </c>
      <c r="C1028" s="179">
        <v>28.34</v>
      </c>
      <c r="D1028" s="179">
        <v>24.74</v>
      </c>
      <c r="E1028" s="179">
        <v>27.62</v>
      </c>
    </row>
    <row r="1029" spans="1:5">
      <c r="A1029" s="180">
        <v>39478</v>
      </c>
      <c r="B1029" s="179">
        <v>28.78</v>
      </c>
      <c r="C1029" s="179">
        <v>28.81</v>
      </c>
      <c r="D1029" s="179">
        <v>25.45</v>
      </c>
      <c r="E1029" s="179">
        <v>26.2</v>
      </c>
    </row>
    <row r="1030" spans="1:5">
      <c r="A1030" s="180">
        <v>39479</v>
      </c>
      <c r="B1030" s="179">
        <v>25.66</v>
      </c>
      <c r="C1030" s="179">
        <v>25.75</v>
      </c>
      <c r="D1030" s="179">
        <v>24.02</v>
      </c>
      <c r="E1030" s="179">
        <v>24.02</v>
      </c>
    </row>
    <row r="1031" spans="1:5">
      <c r="A1031" s="180">
        <v>39482</v>
      </c>
      <c r="B1031" s="179">
        <v>25.09</v>
      </c>
      <c r="C1031" s="179">
        <v>26.03</v>
      </c>
      <c r="D1031" s="179">
        <v>24.85</v>
      </c>
      <c r="E1031" s="179">
        <v>25.99</v>
      </c>
    </row>
    <row r="1032" spans="1:5">
      <c r="A1032" s="180">
        <v>39483</v>
      </c>
      <c r="B1032" s="179">
        <v>27.2</v>
      </c>
      <c r="C1032" s="179">
        <v>28.49</v>
      </c>
      <c r="D1032" s="179">
        <v>27.2</v>
      </c>
      <c r="E1032" s="179">
        <v>28.24</v>
      </c>
    </row>
    <row r="1033" spans="1:5">
      <c r="A1033" s="180">
        <v>39484</v>
      </c>
      <c r="B1033" s="179">
        <v>27.75</v>
      </c>
      <c r="C1033" s="179">
        <v>29.31</v>
      </c>
      <c r="D1033" s="179">
        <v>27.04</v>
      </c>
      <c r="E1033" s="179">
        <v>28.97</v>
      </c>
    </row>
    <row r="1034" spans="1:5">
      <c r="A1034" s="180">
        <v>39485</v>
      </c>
      <c r="B1034" s="179">
        <v>29.51</v>
      </c>
      <c r="C1034" s="179">
        <v>29.7</v>
      </c>
      <c r="D1034" s="179">
        <v>26.78</v>
      </c>
      <c r="E1034" s="179">
        <v>27.66</v>
      </c>
    </row>
    <row r="1035" spans="1:5">
      <c r="A1035" s="180">
        <v>39486</v>
      </c>
      <c r="B1035" s="179">
        <v>27.98</v>
      </c>
      <c r="C1035" s="179">
        <v>28.89</v>
      </c>
      <c r="D1035" s="179">
        <v>27.22</v>
      </c>
      <c r="E1035" s="179">
        <v>28.01</v>
      </c>
    </row>
    <row r="1036" spans="1:5">
      <c r="A1036" s="180">
        <v>39489</v>
      </c>
      <c r="B1036" s="179">
        <v>29.14</v>
      </c>
      <c r="C1036" s="179">
        <v>29.57</v>
      </c>
      <c r="D1036" s="179">
        <v>27.32</v>
      </c>
      <c r="E1036" s="179">
        <v>27.6</v>
      </c>
    </row>
    <row r="1037" spans="1:5">
      <c r="A1037" s="180">
        <v>39490</v>
      </c>
      <c r="B1037" s="179">
        <v>26.56</v>
      </c>
      <c r="C1037" s="179">
        <v>27.17</v>
      </c>
      <c r="D1037" s="179">
        <v>25.25</v>
      </c>
      <c r="E1037" s="179">
        <v>26.33</v>
      </c>
    </row>
    <row r="1038" spans="1:5">
      <c r="A1038" s="180">
        <v>39491</v>
      </c>
      <c r="B1038" s="179">
        <v>25.67</v>
      </c>
      <c r="C1038" s="179">
        <v>26.06</v>
      </c>
      <c r="D1038" s="179">
        <v>24.57</v>
      </c>
      <c r="E1038" s="179">
        <v>24.88</v>
      </c>
    </row>
    <row r="1039" spans="1:5">
      <c r="A1039" s="180">
        <v>39492</v>
      </c>
      <c r="B1039" s="179">
        <v>24.64</v>
      </c>
      <c r="C1039" s="179">
        <v>25.64</v>
      </c>
      <c r="D1039" s="179">
        <v>23.98</v>
      </c>
      <c r="E1039" s="179">
        <v>25.54</v>
      </c>
    </row>
    <row r="1040" spans="1:5">
      <c r="A1040" s="180">
        <v>39493</v>
      </c>
      <c r="B1040" s="179">
        <v>25.58</v>
      </c>
      <c r="C1040" s="179">
        <v>25.67</v>
      </c>
      <c r="D1040" s="179">
        <v>24.45</v>
      </c>
      <c r="E1040" s="179">
        <v>25.02</v>
      </c>
    </row>
    <row r="1041" spans="1:5">
      <c r="A1041" s="180">
        <v>39497</v>
      </c>
      <c r="B1041" s="179">
        <v>25.39</v>
      </c>
      <c r="C1041" s="179">
        <v>26.59</v>
      </c>
      <c r="D1041" s="179">
        <v>24.73</v>
      </c>
      <c r="E1041" s="179">
        <v>25.59</v>
      </c>
    </row>
    <row r="1042" spans="1:5">
      <c r="A1042" s="180">
        <v>39498</v>
      </c>
      <c r="B1042" s="179">
        <v>25.6</v>
      </c>
      <c r="C1042" s="179">
        <v>26.95</v>
      </c>
      <c r="D1042" s="179">
        <v>24.21</v>
      </c>
      <c r="E1042" s="179">
        <v>24.4</v>
      </c>
    </row>
    <row r="1043" spans="1:5">
      <c r="A1043" s="180">
        <v>39499</v>
      </c>
      <c r="B1043" s="179">
        <v>24.42</v>
      </c>
      <c r="C1043" s="179">
        <v>25.45</v>
      </c>
      <c r="D1043" s="179">
        <v>23.74</v>
      </c>
      <c r="E1043" s="179">
        <v>25.12</v>
      </c>
    </row>
    <row r="1044" spans="1:5">
      <c r="A1044" s="180">
        <v>39500</v>
      </c>
      <c r="B1044" s="179">
        <v>24.99</v>
      </c>
      <c r="C1044" s="179">
        <v>25.93</v>
      </c>
      <c r="D1044" s="179">
        <v>23.62</v>
      </c>
      <c r="E1044" s="179">
        <v>24.06</v>
      </c>
    </row>
    <row r="1045" spans="1:5">
      <c r="A1045" s="180">
        <v>39503</v>
      </c>
      <c r="B1045" s="179">
        <v>24.06</v>
      </c>
      <c r="C1045" s="179">
        <v>25.07</v>
      </c>
      <c r="D1045" s="179">
        <v>22.69</v>
      </c>
      <c r="E1045" s="179">
        <v>23.03</v>
      </c>
    </row>
    <row r="1046" spans="1:5">
      <c r="A1046" s="180">
        <v>39504</v>
      </c>
      <c r="B1046" s="179">
        <v>23.44</v>
      </c>
      <c r="C1046" s="179">
        <v>23.45</v>
      </c>
      <c r="D1046" s="179">
        <v>21.64</v>
      </c>
      <c r="E1046" s="179">
        <v>21.9</v>
      </c>
    </row>
    <row r="1047" spans="1:5">
      <c r="A1047" s="180">
        <v>39505</v>
      </c>
      <c r="B1047" s="179">
        <v>21.9</v>
      </c>
      <c r="C1047" s="179">
        <v>23.01</v>
      </c>
      <c r="D1047" s="179">
        <v>21.83</v>
      </c>
      <c r="E1047" s="179">
        <v>22.69</v>
      </c>
    </row>
    <row r="1048" spans="1:5">
      <c r="A1048" s="180">
        <v>39506</v>
      </c>
      <c r="B1048" s="179">
        <v>22.69</v>
      </c>
      <c r="C1048" s="179">
        <v>23.79</v>
      </c>
      <c r="D1048" s="179">
        <v>22.69</v>
      </c>
      <c r="E1048" s="179">
        <v>23.53</v>
      </c>
    </row>
    <row r="1049" spans="1:5">
      <c r="A1049" s="180">
        <v>39507</v>
      </c>
      <c r="B1049" s="179">
        <v>23.54</v>
      </c>
      <c r="C1049" s="179">
        <v>26.91</v>
      </c>
      <c r="D1049" s="179">
        <v>23.54</v>
      </c>
      <c r="E1049" s="179">
        <v>26.54</v>
      </c>
    </row>
    <row r="1050" spans="1:5">
      <c r="A1050" s="180">
        <v>39510</v>
      </c>
      <c r="B1050" s="179">
        <v>27.54</v>
      </c>
      <c r="C1050" s="179">
        <v>28.13</v>
      </c>
      <c r="D1050" s="179">
        <v>26.27</v>
      </c>
      <c r="E1050" s="179">
        <v>26.28</v>
      </c>
    </row>
    <row r="1051" spans="1:5">
      <c r="A1051" s="180">
        <v>39511</v>
      </c>
      <c r="B1051" s="179">
        <v>27.19</v>
      </c>
      <c r="C1051" s="179">
        <v>27.42</v>
      </c>
      <c r="D1051" s="179">
        <v>25.51</v>
      </c>
      <c r="E1051" s="179">
        <v>25.52</v>
      </c>
    </row>
    <row r="1052" spans="1:5">
      <c r="A1052" s="180">
        <v>39512</v>
      </c>
      <c r="B1052" s="179">
        <v>25.52</v>
      </c>
      <c r="C1052" s="179">
        <v>25.77</v>
      </c>
      <c r="D1052" s="179">
        <v>23.3</v>
      </c>
      <c r="E1052" s="179">
        <v>24.6</v>
      </c>
    </row>
    <row r="1053" spans="1:5">
      <c r="A1053" s="180">
        <v>39513</v>
      </c>
      <c r="B1053" s="179">
        <v>25.45</v>
      </c>
      <c r="C1053" s="179">
        <v>27.9</v>
      </c>
      <c r="D1053" s="179">
        <v>25.04</v>
      </c>
      <c r="E1053" s="179">
        <v>27.55</v>
      </c>
    </row>
    <row r="1054" spans="1:5">
      <c r="A1054" s="180">
        <v>39514</v>
      </c>
      <c r="B1054" s="179">
        <v>28.52</v>
      </c>
      <c r="C1054" s="179">
        <v>29.29</v>
      </c>
      <c r="D1054" s="179">
        <v>22.29</v>
      </c>
      <c r="E1054" s="179">
        <v>27.49</v>
      </c>
    </row>
    <row r="1055" spans="1:5">
      <c r="A1055" s="180">
        <v>39517</v>
      </c>
      <c r="B1055" s="179">
        <v>28.13</v>
      </c>
      <c r="C1055" s="179">
        <v>29.73</v>
      </c>
      <c r="D1055" s="179">
        <v>27.92</v>
      </c>
      <c r="E1055" s="179">
        <v>29.38</v>
      </c>
    </row>
    <row r="1056" spans="1:5">
      <c r="A1056" s="180">
        <v>39518</v>
      </c>
      <c r="B1056" s="179">
        <v>27.25</v>
      </c>
      <c r="C1056" s="179">
        <v>28.64</v>
      </c>
      <c r="D1056" s="179">
        <v>26.35</v>
      </c>
      <c r="E1056" s="179">
        <v>26.36</v>
      </c>
    </row>
    <row r="1057" spans="1:5">
      <c r="A1057" s="180">
        <v>39519</v>
      </c>
      <c r="B1057" s="179">
        <v>26.39</v>
      </c>
      <c r="C1057" s="179">
        <v>27.25</v>
      </c>
      <c r="D1057" s="179">
        <v>24.9</v>
      </c>
      <c r="E1057" s="179">
        <v>27.22</v>
      </c>
    </row>
    <row r="1058" spans="1:5">
      <c r="A1058" s="180">
        <v>39520</v>
      </c>
      <c r="B1058" s="179">
        <v>27.22</v>
      </c>
      <c r="C1058" s="179">
        <v>29.62</v>
      </c>
      <c r="D1058" s="179">
        <v>25.65</v>
      </c>
      <c r="E1058" s="179">
        <v>27.29</v>
      </c>
    </row>
    <row r="1059" spans="1:5">
      <c r="A1059" s="180">
        <v>39521</v>
      </c>
      <c r="B1059" s="179">
        <v>27.31</v>
      </c>
      <c r="C1059" s="179">
        <v>32.89</v>
      </c>
      <c r="D1059" s="179">
        <v>26.02</v>
      </c>
      <c r="E1059" s="179">
        <v>31.16</v>
      </c>
    </row>
    <row r="1060" spans="1:5">
      <c r="A1060" s="180">
        <v>39524</v>
      </c>
      <c r="B1060" s="179">
        <v>35.14</v>
      </c>
      <c r="C1060" s="179">
        <v>35.6</v>
      </c>
      <c r="D1060" s="179">
        <v>31.1</v>
      </c>
      <c r="E1060" s="179">
        <v>32.24</v>
      </c>
    </row>
    <row r="1061" spans="1:5">
      <c r="A1061" s="180">
        <v>39525</v>
      </c>
      <c r="B1061" s="179">
        <v>32.24</v>
      </c>
      <c r="C1061" s="179">
        <v>32.24</v>
      </c>
      <c r="D1061" s="179">
        <v>25.58</v>
      </c>
      <c r="E1061" s="179">
        <v>25.79</v>
      </c>
    </row>
    <row r="1062" spans="1:5">
      <c r="A1062" s="180">
        <v>39526</v>
      </c>
      <c r="B1062" s="179">
        <v>25.78</v>
      </c>
      <c r="C1062" s="179">
        <v>29.95</v>
      </c>
      <c r="D1062" s="179">
        <v>25.16</v>
      </c>
      <c r="E1062" s="179">
        <v>29.84</v>
      </c>
    </row>
    <row r="1063" spans="1:5">
      <c r="A1063" s="180">
        <v>39527</v>
      </c>
      <c r="B1063" s="179">
        <v>29.84</v>
      </c>
      <c r="C1063" s="179">
        <v>29.84</v>
      </c>
      <c r="D1063" s="179">
        <v>25.8</v>
      </c>
      <c r="E1063" s="179">
        <v>26.62</v>
      </c>
    </row>
    <row r="1064" spans="1:5">
      <c r="A1064" s="180">
        <v>39531</v>
      </c>
      <c r="B1064" s="179">
        <v>26.64</v>
      </c>
      <c r="C1064" s="179">
        <v>27.04</v>
      </c>
      <c r="D1064" s="179">
        <v>24.75</v>
      </c>
      <c r="E1064" s="179">
        <v>25.73</v>
      </c>
    </row>
    <row r="1065" spans="1:5">
      <c r="A1065" s="180">
        <v>39532</v>
      </c>
      <c r="B1065" s="179">
        <v>25.75</v>
      </c>
      <c r="C1065" s="179">
        <v>26.42</v>
      </c>
      <c r="D1065" s="179">
        <v>25.17</v>
      </c>
      <c r="E1065" s="179">
        <v>25.72</v>
      </c>
    </row>
    <row r="1066" spans="1:5">
      <c r="A1066" s="180">
        <v>39533</v>
      </c>
      <c r="B1066" s="179">
        <v>25.75</v>
      </c>
      <c r="C1066" s="179">
        <v>26.85</v>
      </c>
      <c r="D1066" s="179">
        <v>25.51</v>
      </c>
      <c r="E1066" s="179">
        <v>26.08</v>
      </c>
    </row>
    <row r="1067" spans="1:5">
      <c r="A1067" s="180">
        <v>39534</v>
      </c>
      <c r="B1067" s="179">
        <v>25.55</v>
      </c>
      <c r="C1067" s="179">
        <v>25.98</v>
      </c>
      <c r="D1067" s="179">
        <v>24.91</v>
      </c>
      <c r="E1067" s="179">
        <v>25.88</v>
      </c>
    </row>
    <row r="1068" spans="1:5">
      <c r="A1068" s="180">
        <v>39535</v>
      </c>
      <c r="B1068" s="179">
        <v>25.81</v>
      </c>
      <c r="C1068" s="179">
        <v>25.96</v>
      </c>
      <c r="D1068" s="179">
        <v>25.04</v>
      </c>
      <c r="E1068" s="179">
        <v>25.71</v>
      </c>
    </row>
    <row r="1069" spans="1:5">
      <c r="A1069" s="180">
        <v>39538</v>
      </c>
      <c r="B1069" s="179">
        <v>25.71</v>
      </c>
      <c r="C1069" s="179">
        <v>26.77</v>
      </c>
      <c r="D1069" s="179">
        <v>25.35</v>
      </c>
      <c r="E1069" s="179">
        <v>25.61</v>
      </c>
    </row>
    <row r="1070" spans="1:5">
      <c r="A1070" s="180">
        <v>39539</v>
      </c>
      <c r="B1070" s="179">
        <v>25.61</v>
      </c>
      <c r="C1070" s="179">
        <v>25.61</v>
      </c>
      <c r="D1070" s="179">
        <v>22.52</v>
      </c>
      <c r="E1070" s="179">
        <v>22.68</v>
      </c>
    </row>
    <row r="1071" spans="1:5">
      <c r="A1071" s="180">
        <v>39540</v>
      </c>
      <c r="B1071" s="179">
        <v>22.64</v>
      </c>
      <c r="C1071" s="179">
        <v>23.65</v>
      </c>
      <c r="D1071" s="179">
        <v>22.39</v>
      </c>
      <c r="E1071" s="179">
        <v>23.43</v>
      </c>
    </row>
    <row r="1072" spans="1:5">
      <c r="A1072" s="180">
        <v>39541</v>
      </c>
      <c r="B1072" s="179">
        <v>23.84</v>
      </c>
      <c r="C1072" s="179">
        <v>24.15</v>
      </c>
      <c r="D1072" s="179">
        <v>23</v>
      </c>
      <c r="E1072" s="179">
        <v>23.21</v>
      </c>
    </row>
    <row r="1073" spans="1:5">
      <c r="A1073" s="180">
        <v>39542</v>
      </c>
      <c r="B1073" s="179">
        <v>23</v>
      </c>
      <c r="C1073" s="179">
        <v>23.31</v>
      </c>
      <c r="D1073" s="179">
        <v>21.75</v>
      </c>
      <c r="E1073" s="179">
        <v>22.45</v>
      </c>
    </row>
    <row r="1074" spans="1:5">
      <c r="A1074" s="180">
        <v>39545</v>
      </c>
      <c r="B1074" s="179">
        <v>22.45</v>
      </c>
      <c r="C1074" s="179">
        <v>22.73</v>
      </c>
      <c r="D1074" s="179">
        <v>21.21</v>
      </c>
      <c r="E1074" s="179">
        <v>22.42</v>
      </c>
    </row>
    <row r="1075" spans="1:5">
      <c r="A1075" s="180">
        <v>39546</v>
      </c>
      <c r="B1075" s="179">
        <v>22.42</v>
      </c>
      <c r="C1075" s="179">
        <v>23.16</v>
      </c>
      <c r="D1075" s="179">
        <v>22.36</v>
      </c>
      <c r="E1075" s="179">
        <v>22.36</v>
      </c>
    </row>
    <row r="1076" spans="1:5">
      <c r="A1076" s="180">
        <v>39547</v>
      </c>
      <c r="B1076" s="179">
        <v>22.36</v>
      </c>
      <c r="C1076" s="179">
        <v>23.57</v>
      </c>
      <c r="D1076" s="179">
        <v>22.36</v>
      </c>
      <c r="E1076" s="179">
        <v>22.81</v>
      </c>
    </row>
    <row r="1077" spans="1:5">
      <c r="A1077" s="180">
        <v>39548</v>
      </c>
      <c r="B1077" s="179">
        <v>22.8</v>
      </c>
      <c r="C1077" s="179">
        <v>23.22</v>
      </c>
      <c r="D1077" s="179">
        <v>21.63</v>
      </c>
      <c r="E1077" s="179">
        <v>21.98</v>
      </c>
    </row>
    <row r="1078" spans="1:5">
      <c r="A1078" s="180">
        <v>39549</v>
      </c>
      <c r="B1078" s="179">
        <v>23.03</v>
      </c>
      <c r="C1078" s="179">
        <v>23.59</v>
      </c>
      <c r="D1078" s="179">
        <v>22.65</v>
      </c>
      <c r="E1078" s="179">
        <v>23.46</v>
      </c>
    </row>
    <row r="1079" spans="1:5">
      <c r="A1079" s="180">
        <v>39552</v>
      </c>
      <c r="B1079" s="179">
        <v>23.46</v>
      </c>
      <c r="C1079" s="179">
        <v>24.35</v>
      </c>
      <c r="D1079" s="179">
        <v>23.46</v>
      </c>
      <c r="E1079" s="179">
        <v>23.82</v>
      </c>
    </row>
    <row r="1080" spans="1:5">
      <c r="A1080" s="180">
        <v>39553</v>
      </c>
      <c r="B1080" s="179">
        <v>23.84</v>
      </c>
      <c r="C1080" s="179">
        <v>23.99</v>
      </c>
      <c r="D1080" s="179">
        <v>22.72</v>
      </c>
      <c r="E1080" s="179">
        <v>22.78</v>
      </c>
    </row>
    <row r="1081" spans="1:5">
      <c r="A1081" s="180">
        <v>39554</v>
      </c>
      <c r="B1081" s="179">
        <v>22.03</v>
      </c>
      <c r="C1081" s="179">
        <v>22.09</v>
      </c>
      <c r="D1081" s="179">
        <v>20.5</v>
      </c>
      <c r="E1081" s="179">
        <v>20.53</v>
      </c>
    </row>
    <row r="1082" spans="1:5">
      <c r="A1082" s="180">
        <v>39555</v>
      </c>
      <c r="B1082" s="179">
        <v>21.13</v>
      </c>
      <c r="C1082" s="179">
        <v>21.54</v>
      </c>
      <c r="D1082" s="179">
        <v>20.350000000000001</v>
      </c>
      <c r="E1082" s="179">
        <v>20.37</v>
      </c>
    </row>
    <row r="1083" spans="1:5">
      <c r="A1083" s="180">
        <v>39556</v>
      </c>
      <c r="B1083" s="179">
        <v>20.37</v>
      </c>
      <c r="C1083" s="179">
        <v>20.37</v>
      </c>
      <c r="D1083" s="179">
        <v>19.21</v>
      </c>
      <c r="E1083" s="179">
        <v>20.13</v>
      </c>
    </row>
    <row r="1084" spans="1:5">
      <c r="A1084" s="180">
        <v>39559</v>
      </c>
      <c r="B1084" s="179">
        <v>20.149999999999999</v>
      </c>
      <c r="C1084" s="179">
        <v>21.12</v>
      </c>
      <c r="D1084" s="179">
        <v>20.149999999999999</v>
      </c>
      <c r="E1084" s="179">
        <v>20.5</v>
      </c>
    </row>
    <row r="1085" spans="1:5">
      <c r="A1085" s="180">
        <v>39560</v>
      </c>
      <c r="B1085" s="179">
        <v>20.47</v>
      </c>
      <c r="C1085" s="179">
        <v>21.6</v>
      </c>
      <c r="D1085" s="179">
        <v>20.47</v>
      </c>
      <c r="E1085" s="179">
        <v>20.87</v>
      </c>
    </row>
    <row r="1086" spans="1:5">
      <c r="A1086" s="180">
        <v>39561</v>
      </c>
      <c r="B1086" s="179">
        <v>20.63</v>
      </c>
      <c r="C1086" s="179">
        <v>20.95</v>
      </c>
      <c r="D1086" s="179">
        <v>19.88</v>
      </c>
      <c r="E1086" s="179">
        <v>20.260000000000002</v>
      </c>
    </row>
    <row r="1087" spans="1:5">
      <c r="A1087" s="180">
        <v>39562</v>
      </c>
      <c r="B1087" s="179">
        <v>20.260000000000002</v>
      </c>
      <c r="C1087" s="179">
        <v>20.77</v>
      </c>
      <c r="D1087" s="179">
        <v>19.21</v>
      </c>
      <c r="E1087" s="179">
        <v>20.059999999999999</v>
      </c>
    </row>
    <row r="1088" spans="1:5">
      <c r="A1088" s="180">
        <v>39563</v>
      </c>
      <c r="B1088" s="179">
        <v>19.600000000000001</v>
      </c>
      <c r="C1088" s="179">
        <v>20.36</v>
      </c>
      <c r="D1088" s="179">
        <v>19.28</v>
      </c>
      <c r="E1088" s="179">
        <v>19.59</v>
      </c>
    </row>
    <row r="1089" spans="1:5">
      <c r="A1089" s="180">
        <v>39566</v>
      </c>
      <c r="B1089" s="179">
        <v>20.14</v>
      </c>
      <c r="C1089" s="179">
        <v>20.25</v>
      </c>
      <c r="D1089" s="179">
        <v>19.37</v>
      </c>
      <c r="E1089" s="179">
        <v>19.64</v>
      </c>
    </row>
    <row r="1090" spans="1:5">
      <c r="A1090" s="180">
        <v>39567</v>
      </c>
      <c r="B1090" s="179">
        <v>19.86</v>
      </c>
      <c r="C1090" s="179">
        <v>20.54</v>
      </c>
      <c r="D1090" s="179">
        <v>19.63</v>
      </c>
      <c r="E1090" s="179">
        <v>20.239999999999998</v>
      </c>
    </row>
    <row r="1091" spans="1:5">
      <c r="A1091" s="180">
        <v>39568</v>
      </c>
      <c r="B1091" s="179">
        <v>20.239999999999998</v>
      </c>
      <c r="C1091" s="179">
        <v>20.81</v>
      </c>
      <c r="D1091" s="179">
        <v>19.690000000000001</v>
      </c>
      <c r="E1091" s="179">
        <v>20.79</v>
      </c>
    </row>
    <row r="1092" spans="1:5">
      <c r="A1092" s="180">
        <v>39569</v>
      </c>
      <c r="B1092" s="179">
        <v>20.78</v>
      </c>
      <c r="C1092" s="179">
        <v>20.83</v>
      </c>
      <c r="D1092" s="179">
        <v>18.87</v>
      </c>
      <c r="E1092" s="179">
        <v>18.88</v>
      </c>
    </row>
    <row r="1093" spans="1:5">
      <c r="A1093" s="180">
        <v>39570</v>
      </c>
      <c r="B1093" s="179">
        <v>18.87</v>
      </c>
      <c r="C1093" s="179">
        <v>19.11</v>
      </c>
      <c r="D1093" s="179">
        <v>17.97</v>
      </c>
      <c r="E1093" s="179">
        <v>18.18</v>
      </c>
    </row>
    <row r="1094" spans="1:5">
      <c r="A1094" s="180">
        <v>39573</v>
      </c>
      <c r="B1094" s="179">
        <v>18.68</v>
      </c>
      <c r="C1094" s="179">
        <v>19.29</v>
      </c>
      <c r="D1094" s="179">
        <v>18.68</v>
      </c>
      <c r="E1094" s="179">
        <v>18.899999999999999</v>
      </c>
    </row>
    <row r="1095" spans="1:5">
      <c r="A1095" s="180">
        <v>39574</v>
      </c>
      <c r="B1095" s="179">
        <v>18.899999999999999</v>
      </c>
      <c r="C1095" s="179">
        <v>19.57</v>
      </c>
      <c r="D1095" s="179">
        <v>18.11</v>
      </c>
      <c r="E1095" s="179">
        <v>18.21</v>
      </c>
    </row>
    <row r="1096" spans="1:5">
      <c r="A1096" s="180">
        <v>39575</v>
      </c>
      <c r="B1096" s="179">
        <v>18.48</v>
      </c>
      <c r="C1096" s="179">
        <v>19.98</v>
      </c>
      <c r="D1096" s="179">
        <v>18.420000000000002</v>
      </c>
      <c r="E1096" s="179">
        <v>19.73</v>
      </c>
    </row>
    <row r="1097" spans="1:5">
      <c r="A1097" s="180">
        <v>39576</v>
      </c>
      <c r="B1097" s="179">
        <v>19.73</v>
      </c>
      <c r="C1097" s="179">
        <v>19.920000000000002</v>
      </c>
      <c r="D1097" s="179">
        <v>18.62</v>
      </c>
      <c r="E1097" s="179">
        <v>19.399999999999999</v>
      </c>
    </row>
    <row r="1098" spans="1:5">
      <c r="A1098" s="180">
        <v>39577</v>
      </c>
      <c r="B1098" s="179">
        <v>19.98</v>
      </c>
      <c r="C1098" s="179">
        <v>20.010000000000002</v>
      </c>
      <c r="D1098" s="179">
        <v>19.3</v>
      </c>
      <c r="E1098" s="179">
        <v>19.41</v>
      </c>
    </row>
    <row r="1099" spans="1:5">
      <c r="A1099" s="180">
        <v>39580</v>
      </c>
      <c r="B1099" s="179">
        <v>19.170000000000002</v>
      </c>
      <c r="C1099" s="179">
        <v>19.48</v>
      </c>
      <c r="D1099" s="179">
        <v>16.920000000000002</v>
      </c>
      <c r="E1099" s="179">
        <v>17.79</v>
      </c>
    </row>
    <row r="1100" spans="1:5">
      <c r="A1100" s="180">
        <v>39581</v>
      </c>
      <c r="B1100" s="179">
        <v>17.79</v>
      </c>
      <c r="C1100" s="179">
        <v>18.63</v>
      </c>
      <c r="D1100" s="179">
        <v>17.760000000000002</v>
      </c>
      <c r="E1100" s="179">
        <v>17.98</v>
      </c>
    </row>
    <row r="1101" spans="1:5">
      <c r="A1101" s="180">
        <v>39582</v>
      </c>
      <c r="B1101" s="179">
        <v>17.98</v>
      </c>
      <c r="C1101" s="179">
        <v>17.98</v>
      </c>
      <c r="D1101" s="179">
        <v>16.739999999999998</v>
      </c>
      <c r="E1101" s="179">
        <v>17.66</v>
      </c>
    </row>
    <row r="1102" spans="1:5">
      <c r="A1102" s="180">
        <v>39583</v>
      </c>
      <c r="B1102" s="179">
        <v>17.649999999999999</v>
      </c>
      <c r="C1102" s="179">
        <v>17.84</v>
      </c>
      <c r="D1102" s="179">
        <v>16.25</v>
      </c>
      <c r="E1102" s="179">
        <v>16.3</v>
      </c>
    </row>
    <row r="1103" spans="1:5">
      <c r="A1103" s="180">
        <v>39584</v>
      </c>
      <c r="B1103" s="179">
        <v>16.3</v>
      </c>
      <c r="C1103" s="179">
        <v>17.920000000000002</v>
      </c>
      <c r="D1103" s="179">
        <v>16.3</v>
      </c>
      <c r="E1103" s="179">
        <v>16.47</v>
      </c>
    </row>
    <row r="1104" spans="1:5">
      <c r="A1104" s="180">
        <v>39587</v>
      </c>
      <c r="B1104" s="179">
        <v>16.47</v>
      </c>
      <c r="C1104" s="179">
        <v>17.89</v>
      </c>
      <c r="D1104" s="179">
        <v>15.82</v>
      </c>
      <c r="E1104" s="179">
        <v>17.010000000000002</v>
      </c>
    </row>
    <row r="1105" spans="1:5">
      <c r="A1105" s="180">
        <v>39588</v>
      </c>
      <c r="B1105" s="179">
        <v>17.02</v>
      </c>
      <c r="C1105" s="179">
        <v>18.420000000000002</v>
      </c>
      <c r="D1105" s="179">
        <v>17.02</v>
      </c>
      <c r="E1105" s="179">
        <v>17.579999999999998</v>
      </c>
    </row>
    <row r="1106" spans="1:5">
      <c r="A1106" s="180">
        <v>39589</v>
      </c>
      <c r="B1106" s="179">
        <v>17.64</v>
      </c>
      <c r="C1106" s="179">
        <v>18.89</v>
      </c>
      <c r="D1106" s="179">
        <v>17.010000000000002</v>
      </c>
      <c r="E1106" s="179">
        <v>18.59</v>
      </c>
    </row>
    <row r="1107" spans="1:5">
      <c r="A1107" s="180">
        <v>39590</v>
      </c>
      <c r="B1107" s="179">
        <v>18.920000000000002</v>
      </c>
      <c r="C1107" s="179">
        <v>19.11</v>
      </c>
      <c r="D1107" s="179">
        <v>17.82</v>
      </c>
      <c r="E1107" s="179">
        <v>18.05</v>
      </c>
    </row>
    <row r="1108" spans="1:5">
      <c r="A1108" s="180">
        <v>39591</v>
      </c>
      <c r="B1108" s="179">
        <v>18.579999999999998</v>
      </c>
      <c r="C1108" s="179">
        <v>19.8</v>
      </c>
      <c r="D1108" s="179">
        <v>18.38</v>
      </c>
      <c r="E1108" s="179">
        <v>19.55</v>
      </c>
    </row>
    <row r="1109" spans="1:5">
      <c r="A1109" s="180">
        <v>39595</v>
      </c>
      <c r="B1109" s="179">
        <v>20.78</v>
      </c>
      <c r="C1109" s="179">
        <v>20.95</v>
      </c>
      <c r="D1109" s="179">
        <v>19.420000000000002</v>
      </c>
      <c r="E1109" s="179">
        <v>19.64</v>
      </c>
    </row>
    <row r="1110" spans="1:5">
      <c r="A1110" s="180">
        <v>39596</v>
      </c>
      <c r="B1110" s="179">
        <v>19.64</v>
      </c>
      <c r="C1110" s="179">
        <v>20.03</v>
      </c>
      <c r="D1110" s="179">
        <v>19.010000000000002</v>
      </c>
      <c r="E1110" s="179">
        <v>19.07</v>
      </c>
    </row>
    <row r="1111" spans="1:5">
      <c r="A1111" s="180">
        <v>39597</v>
      </c>
      <c r="B1111" s="179">
        <v>19.079999999999998</v>
      </c>
      <c r="C1111" s="179">
        <v>19.170000000000002</v>
      </c>
      <c r="D1111" s="179">
        <v>17.54</v>
      </c>
      <c r="E1111" s="179">
        <v>18.14</v>
      </c>
    </row>
    <row r="1112" spans="1:5">
      <c r="A1112" s="180">
        <v>39598</v>
      </c>
      <c r="B1112" s="179">
        <v>18.14</v>
      </c>
      <c r="C1112" s="179">
        <v>18.21</v>
      </c>
      <c r="D1112" s="179">
        <v>17.559999999999999</v>
      </c>
      <c r="E1112" s="179">
        <v>17.829999999999998</v>
      </c>
    </row>
    <row r="1113" spans="1:5">
      <c r="A1113" s="180">
        <v>39601</v>
      </c>
      <c r="B1113" s="179">
        <v>17.829999999999998</v>
      </c>
      <c r="C1113" s="179">
        <v>20.45</v>
      </c>
      <c r="D1113" s="179">
        <v>17.829999999999998</v>
      </c>
      <c r="E1113" s="179">
        <v>19.829999999999998</v>
      </c>
    </row>
    <row r="1114" spans="1:5">
      <c r="A1114" s="180">
        <v>39602</v>
      </c>
      <c r="B1114" s="179">
        <v>19.8</v>
      </c>
      <c r="C1114" s="179">
        <v>21</v>
      </c>
      <c r="D1114" s="179">
        <v>18.89</v>
      </c>
      <c r="E1114" s="179">
        <v>20.239999999999998</v>
      </c>
    </row>
    <row r="1115" spans="1:5">
      <c r="A1115" s="180">
        <v>39603</v>
      </c>
      <c r="B1115" s="179">
        <v>20.64</v>
      </c>
      <c r="C1115" s="179">
        <v>21.31</v>
      </c>
      <c r="D1115" s="179">
        <v>19.760000000000002</v>
      </c>
      <c r="E1115" s="179">
        <v>20.8</v>
      </c>
    </row>
    <row r="1116" spans="1:5">
      <c r="A1116" s="180">
        <v>39604</v>
      </c>
      <c r="B1116" s="179">
        <v>20.54</v>
      </c>
      <c r="C1116" s="179">
        <v>20.59</v>
      </c>
      <c r="D1116" s="179">
        <v>18.62</v>
      </c>
      <c r="E1116" s="179">
        <v>18.63</v>
      </c>
    </row>
    <row r="1117" spans="1:5">
      <c r="A1117" s="180">
        <v>39605</v>
      </c>
      <c r="B1117" s="179">
        <v>18.63</v>
      </c>
      <c r="C1117" s="179">
        <v>23.79</v>
      </c>
      <c r="D1117" s="179">
        <v>18.63</v>
      </c>
      <c r="E1117" s="179">
        <v>23.56</v>
      </c>
    </row>
    <row r="1118" spans="1:5">
      <c r="A1118" s="180">
        <v>39608</v>
      </c>
      <c r="B1118" s="179">
        <v>23.56</v>
      </c>
      <c r="C1118" s="179">
        <v>24.47</v>
      </c>
      <c r="D1118" s="179">
        <v>20.78</v>
      </c>
      <c r="E1118" s="179">
        <v>23.12</v>
      </c>
    </row>
    <row r="1119" spans="1:5">
      <c r="A1119" s="180">
        <v>39609</v>
      </c>
      <c r="B1119" s="179">
        <v>24.37</v>
      </c>
      <c r="C1119" s="179">
        <v>24.42</v>
      </c>
      <c r="D1119" s="179">
        <v>22.31</v>
      </c>
      <c r="E1119" s="179">
        <v>23.18</v>
      </c>
    </row>
    <row r="1120" spans="1:5">
      <c r="A1120" s="180">
        <v>39610</v>
      </c>
      <c r="B1120" s="179">
        <v>23.44</v>
      </c>
      <c r="C1120" s="179">
        <v>24.3</v>
      </c>
      <c r="D1120" s="179">
        <v>22.86</v>
      </c>
      <c r="E1120" s="179">
        <v>24.12</v>
      </c>
    </row>
    <row r="1121" spans="1:5">
      <c r="A1121" s="180">
        <v>39611</v>
      </c>
      <c r="B1121" s="179">
        <v>23.61</v>
      </c>
      <c r="C1121" s="179">
        <v>23.98</v>
      </c>
      <c r="D1121" s="179">
        <v>21.91</v>
      </c>
      <c r="E1121" s="179">
        <v>23.33</v>
      </c>
    </row>
    <row r="1122" spans="1:5">
      <c r="A1122" s="180">
        <v>39612</v>
      </c>
      <c r="B1122" s="179">
        <v>23.02</v>
      </c>
      <c r="C1122" s="179">
        <v>23.14</v>
      </c>
      <c r="D1122" s="179">
        <v>21.04</v>
      </c>
      <c r="E1122" s="179">
        <v>21.22</v>
      </c>
    </row>
    <row r="1123" spans="1:5">
      <c r="A1123" s="180">
        <v>39615</v>
      </c>
      <c r="B1123" s="179">
        <v>21.22</v>
      </c>
      <c r="C1123" s="179">
        <v>22.84</v>
      </c>
      <c r="D1123" s="179">
        <v>20.73</v>
      </c>
      <c r="E1123" s="179">
        <v>20.95</v>
      </c>
    </row>
    <row r="1124" spans="1:5">
      <c r="A1124" s="180">
        <v>39616</v>
      </c>
      <c r="B1124" s="179">
        <v>20.96</v>
      </c>
      <c r="C1124" s="179">
        <v>21.42</v>
      </c>
      <c r="D1124" s="179">
        <v>20.02</v>
      </c>
      <c r="E1124" s="179">
        <v>21.13</v>
      </c>
    </row>
    <row r="1125" spans="1:5">
      <c r="A1125" s="180">
        <v>39617</v>
      </c>
      <c r="B1125" s="179">
        <v>21.67</v>
      </c>
      <c r="C1125" s="179">
        <v>22.86</v>
      </c>
      <c r="D1125" s="179">
        <v>21.26</v>
      </c>
      <c r="E1125" s="179">
        <v>22.24</v>
      </c>
    </row>
    <row r="1126" spans="1:5">
      <c r="A1126" s="180">
        <v>39618</v>
      </c>
      <c r="B1126" s="179">
        <v>22.24</v>
      </c>
      <c r="C1126" s="179">
        <v>22.61</v>
      </c>
      <c r="D1126" s="179">
        <v>20.91</v>
      </c>
      <c r="E1126" s="179">
        <v>21.58</v>
      </c>
    </row>
    <row r="1127" spans="1:5">
      <c r="A1127" s="180">
        <v>39619</v>
      </c>
      <c r="B1127" s="179">
        <v>21.58</v>
      </c>
      <c r="C1127" s="179">
        <v>23.7</v>
      </c>
      <c r="D1127" s="179">
        <v>21.58</v>
      </c>
      <c r="E1127" s="179">
        <v>22.87</v>
      </c>
    </row>
    <row r="1128" spans="1:5">
      <c r="A1128" s="180">
        <v>39622</v>
      </c>
      <c r="B1128" s="179">
        <v>22.89</v>
      </c>
      <c r="C1128" s="179">
        <v>23.14</v>
      </c>
      <c r="D1128" s="179">
        <v>22.52</v>
      </c>
      <c r="E1128" s="179">
        <v>22.64</v>
      </c>
    </row>
    <row r="1129" spans="1:5">
      <c r="A1129" s="180">
        <v>39623</v>
      </c>
      <c r="B1129" s="179">
        <v>22.69</v>
      </c>
      <c r="C1129" s="179">
        <v>23.48</v>
      </c>
      <c r="D1129" s="179">
        <v>21.68</v>
      </c>
      <c r="E1129" s="179">
        <v>22.42</v>
      </c>
    </row>
    <row r="1130" spans="1:5">
      <c r="A1130" s="180">
        <v>39624</v>
      </c>
      <c r="B1130" s="179">
        <v>22.42</v>
      </c>
      <c r="C1130" s="179">
        <v>22.42</v>
      </c>
      <c r="D1130" s="179">
        <v>20.34</v>
      </c>
      <c r="E1130" s="179">
        <v>21.14</v>
      </c>
    </row>
    <row r="1131" spans="1:5">
      <c r="A1131" s="180">
        <v>39625</v>
      </c>
      <c r="B1131" s="179">
        <v>22.23</v>
      </c>
      <c r="C1131" s="179">
        <v>23.99</v>
      </c>
      <c r="D1131" s="179">
        <v>22.15</v>
      </c>
      <c r="E1131" s="179">
        <v>23.93</v>
      </c>
    </row>
    <row r="1132" spans="1:5">
      <c r="A1132" s="180">
        <v>39626</v>
      </c>
      <c r="B1132" s="179">
        <v>23.75</v>
      </c>
      <c r="C1132" s="179">
        <v>24.56</v>
      </c>
      <c r="D1132" s="179">
        <v>23.3</v>
      </c>
      <c r="E1132" s="179">
        <v>23.44</v>
      </c>
    </row>
    <row r="1133" spans="1:5">
      <c r="A1133" s="180">
        <v>39629</v>
      </c>
      <c r="B1133" s="179">
        <v>24.25</v>
      </c>
      <c r="C1133" s="179">
        <v>24.26</v>
      </c>
      <c r="D1133" s="179">
        <v>23.27</v>
      </c>
      <c r="E1133" s="179">
        <v>23.95</v>
      </c>
    </row>
    <row r="1134" spans="1:5">
      <c r="A1134" s="180">
        <v>39630</v>
      </c>
      <c r="B1134" s="179">
        <v>25.14</v>
      </c>
      <c r="C1134" s="179">
        <v>25.57</v>
      </c>
      <c r="D1134" s="179">
        <v>23.64</v>
      </c>
      <c r="E1134" s="179">
        <v>23.65</v>
      </c>
    </row>
    <row r="1135" spans="1:5">
      <c r="A1135" s="180">
        <v>39631</v>
      </c>
      <c r="B1135" s="179">
        <v>23.4</v>
      </c>
      <c r="C1135" s="179">
        <v>25.96</v>
      </c>
      <c r="D1135" s="179">
        <v>22.7</v>
      </c>
      <c r="E1135" s="179">
        <v>25.92</v>
      </c>
    </row>
    <row r="1136" spans="1:5">
      <c r="A1136" s="180">
        <v>39632</v>
      </c>
      <c r="B1136" s="179">
        <v>25.92</v>
      </c>
      <c r="C1136" s="179">
        <v>26.08</v>
      </c>
      <c r="D1136" s="179">
        <v>24.44</v>
      </c>
      <c r="E1136" s="179">
        <v>24.78</v>
      </c>
    </row>
    <row r="1137" spans="1:5">
      <c r="A1137" s="180">
        <v>39636</v>
      </c>
      <c r="B1137" s="179">
        <v>25.48</v>
      </c>
      <c r="C1137" s="179">
        <v>26.91</v>
      </c>
      <c r="D1137" s="179">
        <v>24.73</v>
      </c>
      <c r="E1137" s="179">
        <v>25.78</v>
      </c>
    </row>
    <row r="1138" spans="1:5">
      <c r="A1138" s="180">
        <v>39637</v>
      </c>
      <c r="B1138" s="179">
        <v>25.72</v>
      </c>
      <c r="C1138" s="179">
        <v>26.05</v>
      </c>
      <c r="D1138" s="179">
        <v>23.02</v>
      </c>
      <c r="E1138" s="179">
        <v>23.15</v>
      </c>
    </row>
    <row r="1139" spans="1:5">
      <c r="A1139" s="180">
        <v>39638</v>
      </c>
      <c r="B1139" s="179">
        <v>23.16</v>
      </c>
      <c r="C1139" s="179">
        <v>25.39</v>
      </c>
      <c r="D1139" s="179">
        <v>22.59</v>
      </c>
      <c r="E1139" s="179">
        <v>25.23</v>
      </c>
    </row>
    <row r="1140" spans="1:5">
      <c r="A1140" s="180">
        <v>39639</v>
      </c>
      <c r="B1140" s="179">
        <v>25.22</v>
      </c>
      <c r="C1140" s="179">
        <v>26.62</v>
      </c>
      <c r="D1140" s="179">
        <v>25.07</v>
      </c>
      <c r="E1140" s="179">
        <v>25.59</v>
      </c>
    </row>
    <row r="1141" spans="1:5">
      <c r="A1141" s="180">
        <v>39640</v>
      </c>
      <c r="B1141" s="179">
        <v>25.56</v>
      </c>
      <c r="C1141" s="179">
        <v>29.44</v>
      </c>
      <c r="D1141" s="179">
        <v>25.56</v>
      </c>
      <c r="E1141" s="179">
        <v>27.49</v>
      </c>
    </row>
    <row r="1142" spans="1:5">
      <c r="A1142" s="180">
        <v>39643</v>
      </c>
      <c r="B1142" s="179">
        <v>27.49</v>
      </c>
      <c r="C1142" s="179">
        <v>29.3</v>
      </c>
      <c r="D1142" s="179">
        <v>26.9</v>
      </c>
      <c r="E1142" s="179">
        <v>28.48</v>
      </c>
    </row>
    <row r="1143" spans="1:5">
      <c r="A1143" s="180">
        <v>39644</v>
      </c>
      <c r="B1143" s="179">
        <v>28.47</v>
      </c>
      <c r="C1143" s="179">
        <v>30.81</v>
      </c>
      <c r="D1143" s="179">
        <v>27.01</v>
      </c>
      <c r="E1143" s="179">
        <v>28.54</v>
      </c>
    </row>
    <row r="1144" spans="1:5">
      <c r="A1144" s="180">
        <v>39645</v>
      </c>
      <c r="B1144" s="179">
        <v>28.19</v>
      </c>
      <c r="C1144" s="179">
        <v>28.32</v>
      </c>
      <c r="D1144" s="179">
        <v>24.87</v>
      </c>
      <c r="E1144" s="179">
        <v>25.1</v>
      </c>
    </row>
    <row r="1145" spans="1:5">
      <c r="A1145" s="180">
        <v>39646</v>
      </c>
      <c r="B1145" s="179">
        <v>24.58</v>
      </c>
      <c r="C1145" s="179">
        <v>25.5</v>
      </c>
      <c r="D1145" s="179">
        <v>23.99</v>
      </c>
      <c r="E1145" s="179">
        <v>25.01</v>
      </c>
    </row>
    <row r="1146" spans="1:5">
      <c r="A1146" s="180">
        <v>39647</v>
      </c>
      <c r="B1146" s="179">
        <v>25.01</v>
      </c>
      <c r="C1146" s="179">
        <v>25.19</v>
      </c>
      <c r="D1146" s="179">
        <v>23.78</v>
      </c>
      <c r="E1146" s="179">
        <v>24.05</v>
      </c>
    </row>
    <row r="1147" spans="1:5">
      <c r="A1147" s="180">
        <v>39650</v>
      </c>
      <c r="B1147" s="179">
        <v>24.05</v>
      </c>
      <c r="C1147" s="179">
        <v>24.58</v>
      </c>
      <c r="D1147" s="179">
        <v>23.04</v>
      </c>
      <c r="E1147" s="179">
        <v>23.05</v>
      </c>
    </row>
    <row r="1148" spans="1:5">
      <c r="A1148" s="180">
        <v>39651</v>
      </c>
      <c r="B1148" s="179">
        <v>24.02</v>
      </c>
      <c r="C1148" s="179">
        <v>24.08</v>
      </c>
      <c r="D1148" s="179">
        <v>21.05</v>
      </c>
      <c r="E1148" s="179">
        <v>21.18</v>
      </c>
    </row>
    <row r="1149" spans="1:5">
      <c r="A1149" s="180">
        <v>39652</v>
      </c>
      <c r="B1149" s="179">
        <v>21.23</v>
      </c>
      <c r="C1149" s="179">
        <v>22.08</v>
      </c>
      <c r="D1149" s="179">
        <v>20.73</v>
      </c>
      <c r="E1149" s="179">
        <v>21.31</v>
      </c>
    </row>
    <row r="1150" spans="1:5">
      <c r="A1150" s="180">
        <v>39653</v>
      </c>
      <c r="B1150" s="179">
        <v>21.31</v>
      </c>
      <c r="C1150" s="179">
        <v>23.61</v>
      </c>
      <c r="D1150" s="179">
        <v>21.31</v>
      </c>
      <c r="E1150" s="179">
        <v>23.44</v>
      </c>
    </row>
    <row r="1151" spans="1:5">
      <c r="A1151" s="180">
        <v>39654</v>
      </c>
      <c r="B1151" s="179">
        <v>23.45</v>
      </c>
      <c r="C1151" s="179">
        <v>23.45</v>
      </c>
      <c r="D1151" s="179">
        <v>22.31</v>
      </c>
      <c r="E1151" s="179">
        <v>22.91</v>
      </c>
    </row>
    <row r="1152" spans="1:5">
      <c r="A1152" s="180">
        <v>39657</v>
      </c>
      <c r="B1152" s="179">
        <v>22.91</v>
      </c>
      <c r="C1152" s="179">
        <v>24.62</v>
      </c>
      <c r="D1152" s="179">
        <v>22.91</v>
      </c>
      <c r="E1152" s="179">
        <v>24.23</v>
      </c>
    </row>
    <row r="1153" spans="1:5">
      <c r="A1153" s="180">
        <v>39658</v>
      </c>
      <c r="B1153" s="179">
        <v>24.2</v>
      </c>
      <c r="C1153" s="179">
        <v>24.22</v>
      </c>
      <c r="D1153" s="179">
        <v>21.96</v>
      </c>
      <c r="E1153" s="179">
        <v>22.03</v>
      </c>
    </row>
    <row r="1154" spans="1:5">
      <c r="A1154" s="180">
        <v>39659</v>
      </c>
      <c r="B1154" s="179">
        <v>22.03</v>
      </c>
      <c r="C1154" s="179">
        <v>22.31</v>
      </c>
      <c r="D1154" s="179">
        <v>20.99</v>
      </c>
      <c r="E1154" s="179">
        <v>21.21</v>
      </c>
    </row>
    <row r="1155" spans="1:5">
      <c r="A1155" s="180">
        <v>39660</v>
      </c>
      <c r="B1155" s="179">
        <v>22.33</v>
      </c>
      <c r="C1155" s="179">
        <v>22.96</v>
      </c>
      <c r="D1155" s="179">
        <v>21.45</v>
      </c>
      <c r="E1155" s="179">
        <v>22.94</v>
      </c>
    </row>
    <row r="1156" spans="1:5">
      <c r="A1156" s="180">
        <v>39661</v>
      </c>
      <c r="B1156" s="179">
        <v>22.66</v>
      </c>
      <c r="C1156" s="179">
        <v>23.37</v>
      </c>
      <c r="D1156" s="179">
        <v>22.35</v>
      </c>
      <c r="E1156" s="179">
        <v>22.57</v>
      </c>
    </row>
    <row r="1157" spans="1:5">
      <c r="A1157" s="180">
        <v>39664</v>
      </c>
      <c r="B1157" s="179">
        <v>23.53</v>
      </c>
      <c r="C1157" s="179">
        <v>23.86</v>
      </c>
      <c r="D1157" s="179">
        <v>22.94</v>
      </c>
      <c r="E1157" s="179">
        <v>23.49</v>
      </c>
    </row>
    <row r="1158" spans="1:5">
      <c r="A1158" s="180">
        <v>39665</v>
      </c>
      <c r="B1158" s="179">
        <v>22.99</v>
      </c>
      <c r="C1158" s="179">
        <v>22.99</v>
      </c>
      <c r="D1158" s="179">
        <v>20.059999999999999</v>
      </c>
      <c r="E1158" s="179">
        <v>21.14</v>
      </c>
    </row>
    <row r="1159" spans="1:5">
      <c r="A1159" s="180">
        <v>39666</v>
      </c>
      <c r="B1159" s="179">
        <v>21.66</v>
      </c>
      <c r="C1159" s="179">
        <v>21.66</v>
      </c>
      <c r="D1159" s="179">
        <v>19.75</v>
      </c>
      <c r="E1159" s="179">
        <v>20.23</v>
      </c>
    </row>
    <row r="1160" spans="1:5">
      <c r="A1160" s="180">
        <v>39667</v>
      </c>
      <c r="B1160" s="179">
        <v>20.23</v>
      </c>
      <c r="C1160" s="179">
        <v>21.46</v>
      </c>
      <c r="D1160" s="179">
        <v>20.23</v>
      </c>
      <c r="E1160" s="179">
        <v>21.15</v>
      </c>
    </row>
    <row r="1161" spans="1:5">
      <c r="A1161" s="180">
        <v>39668</v>
      </c>
      <c r="B1161" s="179">
        <v>21.15</v>
      </c>
      <c r="C1161" s="179">
        <v>21.69</v>
      </c>
      <c r="D1161" s="179">
        <v>20.11</v>
      </c>
      <c r="E1161" s="179">
        <v>20.66</v>
      </c>
    </row>
    <row r="1162" spans="1:5">
      <c r="A1162" s="180">
        <v>39671</v>
      </c>
      <c r="B1162" s="179">
        <v>20.66</v>
      </c>
      <c r="C1162" s="179">
        <v>20.96</v>
      </c>
      <c r="D1162" s="179">
        <v>19.66</v>
      </c>
      <c r="E1162" s="179">
        <v>20.12</v>
      </c>
    </row>
    <row r="1163" spans="1:5">
      <c r="A1163" s="180">
        <v>39672</v>
      </c>
      <c r="B1163" s="179">
        <v>20.64</v>
      </c>
      <c r="C1163" s="179">
        <v>21.51</v>
      </c>
      <c r="D1163" s="179">
        <v>20.38</v>
      </c>
      <c r="E1163" s="179">
        <v>21.17</v>
      </c>
    </row>
    <row r="1164" spans="1:5">
      <c r="A1164" s="180">
        <v>39673</v>
      </c>
      <c r="B1164" s="179">
        <v>21.57</v>
      </c>
      <c r="C1164" s="179">
        <v>22.11</v>
      </c>
      <c r="D1164" s="179">
        <v>20.8</v>
      </c>
      <c r="E1164" s="179">
        <v>21.55</v>
      </c>
    </row>
    <row r="1165" spans="1:5">
      <c r="A1165" s="180">
        <v>39674</v>
      </c>
      <c r="B1165" s="179">
        <v>22.3</v>
      </c>
      <c r="C1165" s="179">
        <v>22.3</v>
      </c>
      <c r="D1165" s="179">
        <v>20.07</v>
      </c>
      <c r="E1165" s="179">
        <v>20.34</v>
      </c>
    </row>
    <row r="1166" spans="1:5">
      <c r="A1166" s="180">
        <v>39675</v>
      </c>
      <c r="B1166" s="179">
        <v>20.239999999999998</v>
      </c>
      <c r="C1166" s="179">
        <v>20.65</v>
      </c>
      <c r="D1166" s="179">
        <v>19.57</v>
      </c>
      <c r="E1166" s="179">
        <v>19.579999999999998</v>
      </c>
    </row>
    <row r="1167" spans="1:5">
      <c r="A1167" s="180">
        <v>39678</v>
      </c>
      <c r="B1167" s="179">
        <v>19.579999999999998</v>
      </c>
      <c r="C1167" s="179">
        <v>21.44</v>
      </c>
      <c r="D1167" s="179">
        <v>19.579999999999998</v>
      </c>
      <c r="E1167" s="179">
        <v>20.98</v>
      </c>
    </row>
    <row r="1168" spans="1:5">
      <c r="A1168" s="180">
        <v>39679</v>
      </c>
      <c r="B1168" s="179">
        <v>21.76</v>
      </c>
      <c r="C1168" s="179">
        <v>22.14</v>
      </c>
      <c r="D1168" s="179">
        <v>21.28</v>
      </c>
      <c r="E1168" s="179">
        <v>21.28</v>
      </c>
    </row>
    <row r="1169" spans="1:5">
      <c r="A1169" s="180">
        <v>39680</v>
      </c>
      <c r="B1169" s="179">
        <v>21.3</v>
      </c>
      <c r="C1169" s="179">
        <v>21.67</v>
      </c>
      <c r="D1169" s="179">
        <v>20.39</v>
      </c>
      <c r="E1169" s="179">
        <v>20.420000000000002</v>
      </c>
    </row>
    <row r="1170" spans="1:5">
      <c r="A1170" s="180">
        <v>39681</v>
      </c>
      <c r="B1170" s="179">
        <v>20.43</v>
      </c>
      <c r="C1170" s="179">
        <v>21.08</v>
      </c>
      <c r="D1170" s="179">
        <v>18.940000000000001</v>
      </c>
      <c r="E1170" s="179">
        <v>19.82</v>
      </c>
    </row>
    <row r="1171" spans="1:5">
      <c r="A1171" s="180">
        <v>39682</v>
      </c>
      <c r="B1171" s="179">
        <v>19.829999999999998</v>
      </c>
      <c r="C1171" s="179">
        <v>19.829999999999998</v>
      </c>
      <c r="D1171" s="179">
        <v>18.64</v>
      </c>
      <c r="E1171" s="179">
        <v>18.809999999999999</v>
      </c>
    </row>
    <row r="1172" spans="1:5">
      <c r="A1172" s="180">
        <v>39685</v>
      </c>
      <c r="B1172" s="179">
        <v>18.78</v>
      </c>
      <c r="C1172" s="179">
        <v>21.22</v>
      </c>
      <c r="D1172" s="179">
        <v>18.78</v>
      </c>
      <c r="E1172" s="179">
        <v>20.97</v>
      </c>
    </row>
    <row r="1173" spans="1:5">
      <c r="A1173" s="180">
        <v>39686</v>
      </c>
      <c r="B1173" s="179">
        <v>20.98</v>
      </c>
      <c r="C1173" s="179">
        <v>21.27</v>
      </c>
      <c r="D1173" s="179">
        <v>20.48</v>
      </c>
      <c r="E1173" s="179">
        <v>20.49</v>
      </c>
    </row>
    <row r="1174" spans="1:5">
      <c r="A1174" s="180">
        <v>39687</v>
      </c>
      <c r="B1174" s="179">
        <v>20.48</v>
      </c>
      <c r="C1174" s="179">
        <v>20.67</v>
      </c>
      <c r="D1174" s="179">
        <v>19.53</v>
      </c>
      <c r="E1174" s="179">
        <v>19.760000000000002</v>
      </c>
    </row>
    <row r="1175" spans="1:5">
      <c r="A1175" s="180">
        <v>39688</v>
      </c>
      <c r="B1175" s="179">
        <v>19.36</v>
      </c>
      <c r="C1175" s="179">
        <v>19.66</v>
      </c>
      <c r="D1175" s="179">
        <v>19.22</v>
      </c>
      <c r="E1175" s="179">
        <v>19.43</v>
      </c>
    </row>
    <row r="1176" spans="1:5">
      <c r="A1176" s="180">
        <v>39689</v>
      </c>
      <c r="B1176" s="179">
        <v>19.43</v>
      </c>
      <c r="C1176" s="179">
        <v>20.71</v>
      </c>
      <c r="D1176" s="179">
        <v>19.43</v>
      </c>
      <c r="E1176" s="179">
        <v>20.65</v>
      </c>
    </row>
    <row r="1177" spans="1:5">
      <c r="A1177" s="180">
        <v>39693</v>
      </c>
      <c r="B1177" s="179">
        <v>20.65</v>
      </c>
      <c r="C1177" s="179">
        <v>22.3</v>
      </c>
      <c r="D1177" s="179">
        <v>20.47</v>
      </c>
      <c r="E1177" s="179">
        <v>21.99</v>
      </c>
    </row>
    <row r="1178" spans="1:5">
      <c r="A1178" s="180">
        <v>39694</v>
      </c>
      <c r="B1178" s="179">
        <v>21.99</v>
      </c>
      <c r="C1178" s="179">
        <v>22.3</v>
      </c>
      <c r="D1178" s="179">
        <v>21.39</v>
      </c>
      <c r="E1178" s="179">
        <v>21.43</v>
      </c>
    </row>
    <row r="1179" spans="1:5">
      <c r="A1179" s="180">
        <v>39695</v>
      </c>
      <c r="B1179" s="179">
        <v>22.02</v>
      </c>
      <c r="C1179" s="179">
        <v>24.15</v>
      </c>
      <c r="D1179" s="179">
        <v>21.91</v>
      </c>
      <c r="E1179" s="179">
        <v>24.03</v>
      </c>
    </row>
    <row r="1180" spans="1:5">
      <c r="A1180" s="180">
        <v>39696</v>
      </c>
      <c r="B1180" s="179">
        <v>24.54</v>
      </c>
      <c r="C1180" s="179">
        <v>24.71</v>
      </c>
      <c r="D1180" s="179">
        <v>22.97</v>
      </c>
      <c r="E1180" s="179">
        <v>23.06</v>
      </c>
    </row>
    <row r="1181" spans="1:5">
      <c r="A1181" s="180">
        <v>39699</v>
      </c>
      <c r="B1181" s="179">
        <v>22.22</v>
      </c>
      <c r="C1181" s="179">
        <v>24.06</v>
      </c>
      <c r="D1181" s="179">
        <v>22.12</v>
      </c>
      <c r="E1181" s="179">
        <v>22.64</v>
      </c>
    </row>
    <row r="1182" spans="1:5">
      <c r="A1182" s="180">
        <v>39700</v>
      </c>
      <c r="B1182" s="179">
        <v>22.69</v>
      </c>
      <c r="C1182" s="179">
        <v>25.68</v>
      </c>
      <c r="D1182" s="179">
        <v>22.58</v>
      </c>
      <c r="E1182" s="179">
        <v>25.47</v>
      </c>
    </row>
    <row r="1183" spans="1:5">
      <c r="A1183" s="180">
        <v>39701</v>
      </c>
      <c r="B1183" s="179">
        <v>25.47</v>
      </c>
      <c r="C1183" s="179">
        <v>25.48</v>
      </c>
      <c r="D1183" s="179">
        <v>23.8</v>
      </c>
      <c r="E1183" s="179">
        <v>24.52</v>
      </c>
    </row>
    <row r="1184" spans="1:5">
      <c r="A1184" s="180">
        <v>39702</v>
      </c>
      <c r="B1184" s="179">
        <v>25.38</v>
      </c>
      <c r="C1184" s="179">
        <v>26.25</v>
      </c>
      <c r="D1184" s="179">
        <v>24.39</v>
      </c>
      <c r="E1184" s="179">
        <v>24.39</v>
      </c>
    </row>
    <row r="1185" spans="1:5">
      <c r="A1185" s="180">
        <v>39703</v>
      </c>
      <c r="B1185" s="179">
        <v>24.8</v>
      </c>
      <c r="C1185" s="179">
        <v>26.67</v>
      </c>
      <c r="D1185" s="179">
        <v>24.8</v>
      </c>
      <c r="E1185" s="179">
        <v>25.66</v>
      </c>
    </row>
    <row r="1186" spans="1:5">
      <c r="A1186" s="180">
        <v>39706</v>
      </c>
      <c r="B1186" s="179">
        <v>25.66</v>
      </c>
      <c r="C1186" s="179">
        <v>31.87</v>
      </c>
      <c r="D1186" s="179">
        <v>25.66</v>
      </c>
      <c r="E1186" s="179">
        <v>31.7</v>
      </c>
    </row>
    <row r="1187" spans="1:5">
      <c r="A1187" s="180">
        <v>39707</v>
      </c>
      <c r="B1187" s="179">
        <v>31.7</v>
      </c>
      <c r="C1187" s="179">
        <v>33.700000000000003</v>
      </c>
      <c r="D1187" s="179">
        <v>30.24</v>
      </c>
      <c r="E1187" s="179">
        <v>30.3</v>
      </c>
    </row>
    <row r="1188" spans="1:5">
      <c r="A1188" s="180">
        <v>39708</v>
      </c>
      <c r="B1188" s="179">
        <v>31.96</v>
      </c>
      <c r="C1188" s="179">
        <v>36.4</v>
      </c>
      <c r="D1188" s="179">
        <v>30.25</v>
      </c>
      <c r="E1188" s="179">
        <v>36.22</v>
      </c>
    </row>
    <row r="1189" spans="1:5">
      <c r="A1189" s="180">
        <v>39709</v>
      </c>
      <c r="B1189" s="179">
        <v>36.1</v>
      </c>
      <c r="C1189" s="179">
        <v>42.16</v>
      </c>
      <c r="D1189" s="179">
        <v>33.1</v>
      </c>
      <c r="E1189" s="179">
        <v>33.1</v>
      </c>
    </row>
    <row r="1190" spans="1:5">
      <c r="A1190" s="180">
        <v>39710</v>
      </c>
      <c r="B1190" s="179">
        <v>33.07</v>
      </c>
      <c r="C1190" s="179">
        <v>33.08</v>
      </c>
      <c r="D1190" s="179">
        <v>27.95</v>
      </c>
      <c r="E1190" s="179">
        <v>32.07</v>
      </c>
    </row>
    <row r="1191" spans="1:5">
      <c r="A1191" s="180">
        <v>39713</v>
      </c>
      <c r="B1191" s="179">
        <v>32.4</v>
      </c>
      <c r="C1191" s="179">
        <v>34.22</v>
      </c>
      <c r="D1191" s="179">
        <v>30.81</v>
      </c>
      <c r="E1191" s="179">
        <v>33.85</v>
      </c>
    </row>
    <row r="1192" spans="1:5">
      <c r="A1192" s="180">
        <v>39714</v>
      </c>
      <c r="B1192" s="179">
        <v>33.85</v>
      </c>
      <c r="C1192" s="179">
        <v>36.08</v>
      </c>
      <c r="D1192" s="179">
        <v>32.630000000000003</v>
      </c>
      <c r="E1192" s="179">
        <v>35.72</v>
      </c>
    </row>
    <row r="1193" spans="1:5">
      <c r="A1193" s="180">
        <v>39715</v>
      </c>
      <c r="B1193" s="179">
        <v>35.700000000000003</v>
      </c>
      <c r="C1193" s="179">
        <v>36.71</v>
      </c>
      <c r="D1193" s="179">
        <v>34.159999999999997</v>
      </c>
      <c r="E1193" s="179">
        <v>35.19</v>
      </c>
    </row>
    <row r="1194" spans="1:5">
      <c r="A1194" s="180">
        <v>39716</v>
      </c>
      <c r="B1194" s="179">
        <v>35.19</v>
      </c>
      <c r="C1194" s="179">
        <v>35.19</v>
      </c>
      <c r="D1194" s="179">
        <v>32.450000000000003</v>
      </c>
      <c r="E1194" s="179">
        <v>32.82</v>
      </c>
    </row>
    <row r="1195" spans="1:5">
      <c r="A1195" s="180">
        <v>39717</v>
      </c>
      <c r="B1195" s="179">
        <v>32.82</v>
      </c>
      <c r="C1195" s="179">
        <v>36.4</v>
      </c>
      <c r="D1195" s="179">
        <v>32.82</v>
      </c>
      <c r="E1195" s="179">
        <v>34.74</v>
      </c>
    </row>
    <row r="1196" spans="1:5">
      <c r="A1196" s="180">
        <v>39720</v>
      </c>
      <c r="B1196" s="179">
        <v>36.92</v>
      </c>
      <c r="C1196" s="179">
        <v>48.4</v>
      </c>
      <c r="D1196" s="179">
        <v>36.92</v>
      </c>
      <c r="E1196" s="179">
        <v>46.72</v>
      </c>
    </row>
    <row r="1197" spans="1:5">
      <c r="A1197" s="180">
        <v>39721</v>
      </c>
      <c r="B1197" s="179">
        <v>43.77</v>
      </c>
      <c r="C1197" s="179">
        <v>43.8</v>
      </c>
      <c r="D1197" s="179">
        <v>38.86</v>
      </c>
      <c r="E1197" s="179">
        <v>39.39</v>
      </c>
    </row>
    <row r="1198" spans="1:5">
      <c r="A1198" s="180">
        <v>39722</v>
      </c>
      <c r="B1198" s="179">
        <v>39.39</v>
      </c>
      <c r="C1198" s="179">
        <v>42.38</v>
      </c>
      <c r="D1198" s="179">
        <v>39.39</v>
      </c>
      <c r="E1198" s="179">
        <v>39.81</v>
      </c>
    </row>
    <row r="1199" spans="1:5">
      <c r="A1199" s="180">
        <v>39723</v>
      </c>
      <c r="B1199" s="179">
        <v>39.82</v>
      </c>
      <c r="C1199" s="179">
        <v>46.48</v>
      </c>
      <c r="D1199" s="179">
        <v>39.82</v>
      </c>
      <c r="E1199" s="179">
        <v>45.26</v>
      </c>
    </row>
    <row r="1200" spans="1:5">
      <c r="A1200" s="180">
        <v>39724</v>
      </c>
      <c r="B1200" s="179">
        <v>45.22</v>
      </c>
      <c r="C1200" s="179">
        <v>45.52</v>
      </c>
      <c r="D1200" s="179">
        <v>41.51</v>
      </c>
      <c r="E1200" s="179">
        <v>45.14</v>
      </c>
    </row>
    <row r="1201" spans="1:5">
      <c r="A1201" s="180">
        <v>39727</v>
      </c>
      <c r="B1201" s="179">
        <v>45.12</v>
      </c>
      <c r="C1201" s="179">
        <v>58.24</v>
      </c>
      <c r="D1201" s="179">
        <v>45.12</v>
      </c>
      <c r="E1201" s="179">
        <v>52.05</v>
      </c>
    </row>
    <row r="1202" spans="1:5">
      <c r="A1202" s="180">
        <v>39728</v>
      </c>
      <c r="B1202" s="179">
        <v>52.05</v>
      </c>
      <c r="C1202" s="179">
        <v>54.19</v>
      </c>
      <c r="D1202" s="179">
        <v>47.03</v>
      </c>
      <c r="E1202" s="179">
        <v>53.68</v>
      </c>
    </row>
    <row r="1203" spans="1:5">
      <c r="A1203" s="180">
        <v>39729</v>
      </c>
      <c r="B1203" s="179">
        <v>53.68</v>
      </c>
      <c r="C1203" s="179">
        <v>59.06</v>
      </c>
      <c r="D1203" s="179">
        <v>51.9</v>
      </c>
      <c r="E1203" s="179">
        <v>57.53</v>
      </c>
    </row>
    <row r="1204" spans="1:5">
      <c r="A1204" s="180">
        <v>39730</v>
      </c>
      <c r="B1204" s="179">
        <v>57.57</v>
      </c>
      <c r="C1204" s="179">
        <v>64.92</v>
      </c>
      <c r="D1204" s="179">
        <v>52.54</v>
      </c>
      <c r="E1204" s="179">
        <v>63.92</v>
      </c>
    </row>
    <row r="1205" spans="1:5">
      <c r="A1205" s="180">
        <v>39731</v>
      </c>
      <c r="B1205" s="179">
        <v>65.849999999999994</v>
      </c>
      <c r="C1205" s="179">
        <v>76.94</v>
      </c>
      <c r="D1205" s="179">
        <v>65.63</v>
      </c>
      <c r="E1205" s="179">
        <v>69.95</v>
      </c>
    </row>
    <row r="1206" spans="1:5">
      <c r="A1206" s="180">
        <v>39734</v>
      </c>
      <c r="B1206" s="179">
        <v>69.95</v>
      </c>
      <c r="C1206" s="179">
        <v>71.42</v>
      </c>
      <c r="D1206" s="179">
        <v>54.69</v>
      </c>
      <c r="E1206" s="179">
        <v>54.99</v>
      </c>
    </row>
    <row r="1207" spans="1:5">
      <c r="A1207" s="180">
        <v>39735</v>
      </c>
      <c r="B1207" s="179">
        <v>55.1</v>
      </c>
      <c r="C1207" s="179">
        <v>59.81</v>
      </c>
      <c r="D1207" s="179">
        <v>46.35</v>
      </c>
      <c r="E1207" s="179">
        <v>55.13</v>
      </c>
    </row>
    <row r="1208" spans="1:5">
      <c r="A1208" s="180">
        <v>39736</v>
      </c>
      <c r="B1208" s="179">
        <v>55.69</v>
      </c>
      <c r="C1208" s="179">
        <v>69.47</v>
      </c>
      <c r="D1208" s="179">
        <v>55.69</v>
      </c>
      <c r="E1208" s="179">
        <v>69.25</v>
      </c>
    </row>
    <row r="1209" spans="1:5">
      <c r="A1209" s="180">
        <v>39737</v>
      </c>
      <c r="B1209" s="179">
        <v>69.209999999999994</v>
      </c>
      <c r="C1209" s="179">
        <v>81.17</v>
      </c>
      <c r="D1209" s="179">
        <v>66.510000000000005</v>
      </c>
      <c r="E1209" s="179">
        <v>67.61</v>
      </c>
    </row>
    <row r="1210" spans="1:5">
      <c r="A1210" s="180">
        <v>39738</v>
      </c>
      <c r="B1210" s="179">
        <v>67.650000000000006</v>
      </c>
      <c r="C1210" s="179">
        <v>74.48</v>
      </c>
      <c r="D1210" s="179">
        <v>59.82</v>
      </c>
      <c r="E1210" s="179">
        <v>70.33</v>
      </c>
    </row>
    <row r="1211" spans="1:5">
      <c r="A1211" s="180">
        <v>39741</v>
      </c>
      <c r="B1211" s="179">
        <v>70.400000000000006</v>
      </c>
      <c r="C1211" s="179">
        <v>70.400000000000006</v>
      </c>
      <c r="D1211" s="179">
        <v>52.7</v>
      </c>
      <c r="E1211" s="179">
        <v>52.97</v>
      </c>
    </row>
    <row r="1212" spans="1:5">
      <c r="A1212" s="180">
        <v>39742</v>
      </c>
      <c r="B1212" s="179">
        <v>52.95</v>
      </c>
      <c r="C1212" s="179">
        <v>56.37</v>
      </c>
      <c r="D1212" s="179">
        <v>50.91</v>
      </c>
      <c r="E1212" s="179">
        <v>53.11</v>
      </c>
    </row>
    <row r="1213" spans="1:5">
      <c r="A1213" s="180">
        <v>39743</v>
      </c>
      <c r="B1213" s="179">
        <v>63.12</v>
      </c>
      <c r="C1213" s="179">
        <v>72.56</v>
      </c>
      <c r="D1213" s="179">
        <v>60.05</v>
      </c>
      <c r="E1213" s="179">
        <v>69.650000000000006</v>
      </c>
    </row>
    <row r="1214" spans="1:5">
      <c r="A1214" s="180">
        <v>39744</v>
      </c>
      <c r="B1214" s="179">
        <v>68.03</v>
      </c>
      <c r="C1214" s="179">
        <v>79.430000000000007</v>
      </c>
      <c r="D1214" s="179">
        <v>64.430000000000007</v>
      </c>
      <c r="E1214" s="179">
        <v>67.8</v>
      </c>
    </row>
    <row r="1215" spans="1:5">
      <c r="A1215" s="180">
        <v>39745</v>
      </c>
      <c r="B1215" s="179">
        <v>67.8</v>
      </c>
      <c r="C1215" s="179">
        <v>89.53</v>
      </c>
      <c r="D1215" s="179">
        <v>67.8</v>
      </c>
      <c r="E1215" s="179">
        <v>79.13</v>
      </c>
    </row>
    <row r="1216" spans="1:5">
      <c r="A1216" s="180">
        <v>39748</v>
      </c>
      <c r="B1216" s="179">
        <v>79.13</v>
      </c>
      <c r="C1216" s="179">
        <v>81.650000000000006</v>
      </c>
      <c r="D1216" s="179">
        <v>65.900000000000006</v>
      </c>
      <c r="E1216" s="179">
        <v>80.06</v>
      </c>
    </row>
    <row r="1217" spans="1:5">
      <c r="A1217" s="180">
        <v>39749</v>
      </c>
      <c r="B1217" s="179">
        <v>73.3</v>
      </c>
      <c r="C1217" s="179">
        <v>78.98</v>
      </c>
      <c r="D1217" s="179">
        <v>65.66</v>
      </c>
      <c r="E1217" s="179">
        <v>66.959999999999994</v>
      </c>
    </row>
    <row r="1218" spans="1:5">
      <c r="A1218" s="180">
        <v>39750</v>
      </c>
      <c r="B1218" s="179">
        <v>66.959999999999994</v>
      </c>
      <c r="C1218" s="179">
        <v>71.14</v>
      </c>
      <c r="D1218" s="179">
        <v>62.72</v>
      </c>
      <c r="E1218" s="179">
        <v>69.959999999999994</v>
      </c>
    </row>
    <row r="1219" spans="1:5">
      <c r="A1219" s="180">
        <v>39751</v>
      </c>
      <c r="B1219" s="179">
        <v>69.83</v>
      </c>
      <c r="C1219" s="179">
        <v>69.83</v>
      </c>
      <c r="D1219" s="179">
        <v>62.67</v>
      </c>
      <c r="E1219" s="179">
        <v>62.9</v>
      </c>
    </row>
    <row r="1220" spans="1:5">
      <c r="A1220" s="180">
        <v>39752</v>
      </c>
      <c r="B1220" s="179">
        <v>62.93</v>
      </c>
      <c r="C1220" s="179">
        <v>65.849999999999994</v>
      </c>
      <c r="D1220" s="179">
        <v>56.73</v>
      </c>
      <c r="E1220" s="179">
        <v>59.89</v>
      </c>
    </row>
    <row r="1221" spans="1:5">
      <c r="A1221" s="180">
        <v>39755</v>
      </c>
      <c r="B1221" s="179">
        <v>60.17</v>
      </c>
      <c r="C1221" s="179">
        <v>60.77</v>
      </c>
      <c r="D1221" s="179">
        <v>53.63</v>
      </c>
      <c r="E1221" s="179">
        <v>53.68</v>
      </c>
    </row>
    <row r="1222" spans="1:5">
      <c r="A1222" s="180">
        <v>39756</v>
      </c>
      <c r="B1222" s="179">
        <v>53.68</v>
      </c>
      <c r="C1222" s="179">
        <v>53.68</v>
      </c>
      <c r="D1222" s="179">
        <v>44.25</v>
      </c>
      <c r="E1222" s="179">
        <v>47.73</v>
      </c>
    </row>
    <row r="1223" spans="1:5">
      <c r="A1223" s="180">
        <v>39757</v>
      </c>
      <c r="B1223" s="179">
        <v>47.73</v>
      </c>
      <c r="C1223" s="179">
        <v>55.62</v>
      </c>
      <c r="D1223" s="179">
        <v>46.87</v>
      </c>
      <c r="E1223" s="179">
        <v>54.56</v>
      </c>
    </row>
    <row r="1224" spans="1:5">
      <c r="A1224" s="180">
        <v>39758</v>
      </c>
      <c r="B1224" s="179">
        <v>56.71</v>
      </c>
      <c r="C1224" s="179">
        <v>64.78</v>
      </c>
      <c r="D1224" s="179">
        <v>55.6</v>
      </c>
      <c r="E1224" s="179">
        <v>63.68</v>
      </c>
    </row>
    <row r="1225" spans="1:5">
      <c r="A1225" s="180">
        <v>39759</v>
      </c>
      <c r="B1225" s="179">
        <v>63.68</v>
      </c>
      <c r="C1225" s="179">
        <v>63.68</v>
      </c>
      <c r="D1225" s="179">
        <v>56.03</v>
      </c>
      <c r="E1225" s="179">
        <v>56.1</v>
      </c>
    </row>
    <row r="1226" spans="1:5">
      <c r="A1226" s="180">
        <v>39762</v>
      </c>
      <c r="B1226" s="179">
        <v>56.09</v>
      </c>
      <c r="C1226" s="179">
        <v>62.09</v>
      </c>
      <c r="D1226" s="179">
        <v>54.63</v>
      </c>
      <c r="E1226" s="179">
        <v>59.98</v>
      </c>
    </row>
    <row r="1227" spans="1:5">
      <c r="A1227" s="180">
        <v>39763</v>
      </c>
      <c r="B1227" s="179">
        <v>59.98</v>
      </c>
      <c r="C1227" s="179">
        <v>64.73</v>
      </c>
      <c r="D1227" s="179">
        <v>58.58</v>
      </c>
      <c r="E1227" s="179">
        <v>61.44</v>
      </c>
    </row>
    <row r="1228" spans="1:5">
      <c r="A1228" s="180">
        <v>39764</v>
      </c>
      <c r="B1228" s="179">
        <v>61.52</v>
      </c>
      <c r="C1228" s="179">
        <v>67.19</v>
      </c>
      <c r="D1228" s="179">
        <v>61.52</v>
      </c>
      <c r="E1228" s="179">
        <v>66.459999999999994</v>
      </c>
    </row>
    <row r="1229" spans="1:5">
      <c r="A1229" s="180">
        <v>39765</v>
      </c>
      <c r="B1229" s="179">
        <v>66.45</v>
      </c>
      <c r="C1229" s="179">
        <v>69.989999999999995</v>
      </c>
      <c r="D1229" s="179">
        <v>58.66</v>
      </c>
      <c r="E1229" s="179">
        <v>59.83</v>
      </c>
    </row>
    <row r="1230" spans="1:5">
      <c r="A1230" s="180">
        <v>39766</v>
      </c>
      <c r="B1230" s="179">
        <v>62.6</v>
      </c>
      <c r="C1230" s="179">
        <v>66.31</v>
      </c>
      <c r="D1230" s="179">
        <v>59.75</v>
      </c>
      <c r="E1230" s="179">
        <v>66.31</v>
      </c>
    </row>
    <row r="1231" spans="1:5">
      <c r="A1231" s="180">
        <v>39769</v>
      </c>
      <c r="B1231" s="179">
        <v>69.569999999999993</v>
      </c>
      <c r="C1231" s="179">
        <v>69.59</v>
      </c>
      <c r="D1231" s="179">
        <v>65.099999999999994</v>
      </c>
      <c r="E1231" s="179">
        <v>69.150000000000006</v>
      </c>
    </row>
    <row r="1232" spans="1:5">
      <c r="A1232" s="180">
        <v>39770</v>
      </c>
      <c r="B1232" s="179">
        <v>70.09</v>
      </c>
      <c r="C1232" s="179">
        <v>73.13</v>
      </c>
      <c r="D1232" s="179">
        <v>67.180000000000007</v>
      </c>
      <c r="E1232" s="179">
        <v>67.64</v>
      </c>
    </row>
    <row r="1233" spans="1:5">
      <c r="A1233" s="180">
        <v>39771</v>
      </c>
      <c r="B1233" s="179">
        <v>68.459999999999994</v>
      </c>
      <c r="C1233" s="179">
        <v>75</v>
      </c>
      <c r="D1233" s="179">
        <v>67.34</v>
      </c>
      <c r="E1233" s="179">
        <v>74.260000000000005</v>
      </c>
    </row>
    <row r="1234" spans="1:5">
      <c r="A1234" s="180">
        <v>39772</v>
      </c>
      <c r="B1234" s="179">
        <v>74.260000000000005</v>
      </c>
      <c r="C1234" s="179">
        <v>81.48</v>
      </c>
      <c r="D1234" s="179">
        <v>72.760000000000005</v>
      </c>
      <c r="E1234" s="179">
        <v>80.86</v>
      </c>
    </row>
    <row r="1235" spans="1:5">
      <c r="A1235" s="180">
        <v>39773</v>
      </c>
      <c r="B1235" s="179">
        <v>80.739999999999995</v>
      </c>
      <c r="C1235" s="179">
        <v>80.739999999999995</v>
      </c>
      <c r="D1235" s="179">
        <v>71.63</v>
      </c>
      <c r="E1235" s="179">
        <v>72.67</v>
      </c>
    </row>
    <row r="1236" spans="1:5">
      <c r="A1236" s="180">
        <v>39776</v>
      </c>
      <c r="B1236" s="179">
        <v>71.19</v>
      </c>
      <c r="C1236" s="179">
        <v>71.349999999999994</v>
      </c>
      <c r="D1236" s="179">
        <v>61.81</v>
      </c>
      <c r="E1236" s="179">
        <v>64.7</v>
      </c>
    </row>
    <row r="1237" spans="1:5">
      <c r="A1237" s="180">
        <v>39777</v>
      </c>
      <c r="B1237" s="179">
        <v>64.760000000000005</v>
      </c>
      <c r="C1237" s="179">
        <v>65.489999999999995</v>
      </c>
      <c r="D1237" s="179">
        <v>60.25</v>
      </c>
      <c r="E1237" s="179">
        <v>60.9</v>
      </c>
    </row>
    <row r="1238" spans="1:5">
      <c r="A1238" s="180">
        <v>39778</v>
      </c>
      <c r="B1238" s="179">
        <v>60.9</v>
      </c>
      <c r="C1238" s="179">
        <v>62.5</v>
      </c>
      <c r="D1238" s="179">
        <v>54.62</v>
      </c>
      <c r="E1238" s="179">
        <v>54.92</v>
      </c>
    </row>
    <row r="1239" spans="1:5">
      <c r="A1239" s="180">
        <v>39780</v>
      </c>
      <c r="B1239" s="179">
        <v>56.02</v>
      </c>
      <c r="C1239" s="179">
        <v>56.82</v>
      </c>
      <c r="D1239" s="179">
        <v>50.5</v>
      </c>
      <c r="E1239" s="179">
        <v>55.28</v>
      </c>
    </row>
    <row r="1240" spans="1:5">
      <c r="A1240" s="180">
        <v>39783</v>
      </c>
      <c r="B1240" s="179">
        <v>60.47</v>
      </c>
      <c r="C1240" s="179">
        <v>68.599999999999994</v>
      </c>
      <c r="D1240" s="179">
        <v>60.36</v>
      </c>
      <c r="E1240" s="179">
        <v>68.510000000000005</v>
      </c>
    </row>
    <row r="1241" spans="1:5">
      <c r="A1241" s="180">
        <v>39784</v>
      </c>
      <c r="B1241" s="179">
        <v>66.680000000000007</v>
      </c>
      <c r="C1241" s="179">
        <v>67.010000000000005</v>
      </c>
      <c r="D1241" s="179">
        <v>62.31</v>
      </c>
      <c r="E1241" s="179">
        <v>62.98</v>
      </c>
    </row>
    <row r="1242" spans="1:5">
      <c r="A1242" s="180">
        <v>39785</v>
      </c>
      <c r="B1242" s="179">
        <v>62.98</v>
      </c>
      <c r="C1242" s="179">
        <v>65.37</v>
      </c>
      <c r="D1242" s="179">
        <v>60.18</v>
      </c>
      <c r="E1242" s="179">
        <v>60.72</v>
      </c>
    </row>
    <row r="1243" spans="1:5">
      <c r="A1243" s="180">
        <v>39786</v>
      </c>
      <c r="B1243" s="179">
        <v>62.19</v>
      </c>
      <c r="C1243" s="179">
        <v>65.08</v>
      </c>
      <c r="D1243" s="179">
        <v>60.21</v>
      </c>
      <c r="E1243" s="179">
        <v>63.64</v>
      </c>
    </row>
    <row r="1244" spans="1:5">
      <c r="A1244" s="180">
        <v>39787</v>
      </c>
      <c r="B1244" s="179">
        <v>63.64</v>
      </c>
      <c r="C1244" s="179">
        <v>66.540000000000006</v>
      </c>
      <c r="D1244" s="179">
        <v>59.26</v>
      </c>
      <c r="E1244" s="179">
        <v>59.93</v>
      </c>
    </row>
    <row r="1245" spans="1:5">
      <c r="A1245" s="180">
        <v>39790</v>
      </c>
      <c r="B1245" s="179">
        <v>58.86</v>
      </c>
      <c r="C1245" s="179">
        <v>59.87</v>
      </c>
      <c r="D1245" s="179">
        <v>57.35</v>
      </c>
      <c r="E1245" s="179">
        <v>58.49</v>
      </c>
    </row>
    <row r="1246" spans="1:5">
      <c r="A1246" s="180">
        <v>39791</v>
      </c>
      <c r="B1246" s="179">
        <v>59.48</v>
      </c>
      <c r="C1246" s="179">
        <v>59.57</v>
      </c>
      <c r="D1246" s="179">
        <v>56.37</v>
      </c>
      <c r="E1246" s="179">
        <v>58.91</v>
      </c>
    </row>
    <row r="1247" spans="1:5">
      <c r="A1247" s="180">
        <v>39792</v>
      </c>
      <c r="B1247" s="179">
        <v>58.91</v>
      </c>
      <c r="C1247" s="179">
        <v>58.91</v>
      </c>
      <c r="D1247" s="179">
        <v>53.79</v>
      </c>
      <c r="E1247" s="179">
        <v>55.73</v>
      </c>
    </row>
    <row r="1248" spans="1:5">
      <c r="A1248" s="180">
        <v>39793</v>
      </c>
      <c r="B1248" s="179">
        <v>55.08</v>
      </c>
      <c r="C1248" s="179">
        <v>56.44</v>
      </c>
      <c r="D1248" s="179">
        <v>52.94</v>
      </c>
      <c r="E1248" s="179">
        <v>55.78</v>
      </c>
    </row>
    <row r="1249" spans="1:5">
      <c r="A1249" s="180">
        <v>39794</v>
      </c>
      <c r="B1249" s="179">
        <v>55.78</v>
      </c>
      <c r="C1249" s="179">
        <v>58.84</v>
      </c>
      <c r="D1249" s="179">
        <v>54.26</v>
      </c>
      <c r="E1249" s="179">
        <v>54.28</v>
      </c>
    </row>
    <row r="1250" spans="1:5">
      <c r="A1250" s="180">
        <v>39797</v>
      </c>
      <c r="B1250" s="179">
        <v>55.68</v>
      </c>
      <c r="C1250" s="179">
        <v>58.49</v>
      </c>
      <c r="D1250" s="179">
        <v>55.68</v>
      </c>
      <c r="E1250" s="179">
        <v>56.76</v>
      </c>
    </row>
    <row r="1251" spans="1:5">
      <c r="A1251" s="180">
        <v>39798</v>
      </c>
      <c r="B1251" s="179">
        <v>56.76</v>
      </c>
      <c r="C1251" s="179">
        <v>56.76</v>
      </c>
      <c r="D1251" s="179">
        <v>50.91</v>
      </c>
      <c r="E1251" s="179">
        <v>52.37</v>
      </c>
    </row>
    <row r="1252" spans="1:5">
      <c r="A1252" s="180">
        <v>39799</v>
      </c>
      <c r="B1252" s="179">
        <v>52</v>
      </c>
      <c r="C1252" s="179">
        <v>52.19</v>
      </c>
      <c r="D1252" s="179">
        <v>49.36</v>
      </c>
      <c r="E1252" s="179">
        <v>49.84</v>
      </c>
    </row>
    <row r="1253" spans="1:5">
      <c r="A1253" s="180">
        <v>39800</v>
      </c>
      <c r="B1253" s="179">
        <v>49.84</v>
      </c>
      <c r="C1253" s="179">
        <v>49.84</v>
      </c>
      <c r="D1253" s="179">
        <v>44.5</v>
      </c>
      <c r="E1253" s="179">
        <v>47.34</v>
      </c>
    </row>
    <row r="1254" spans="1:5">
      <c r="A1254" s="180">
        <v>39801</v>
      </c>
      <c r="B1254" s="179">
        <v>46.01</v>
      </c>
      <c r="C1254" s="179">
        <v>46.01</v>
      </c>
      <c r="D1254" s="179">
        <v>41.29</v>
      </c>
      <c r="E1254" s="179">
        <v>44.93</v>
      </c>
    </row>
    <row r="1255" spans="1:5">
      <c r="A1255" s="180">
        <v>39804</v>
      </c>
      <c r="B1255" s="179">
        <v>44.93</v>
      </c>
      <c r="C1255" s="179">
        <v>46.69</v>
      </c>
      <c r="D1255" s="179">
        <v>42.75</v>
      </c>
      <c r="E1255" s="179">
        <v>44.56</v>
      </c>
    </row>
    <row r="1256" spans="1:5">
      <c r="A1256" s="180">
        <v>39805</v>
      </c>
      <c r="B1256" s="179">
        <v>43.19</v>
      </c>
      <c r="C1256" s="179">
        <v>45.39</v>
      </c>
      <c r="D1256" s="179">
        <v>41.68</v>
      </c>
      <c r="E1256" s="179">
        <v>45.02</v>
      </c>
    </row>
    <row r="1257" spans="1:5">
      <c r="A1257" s="180">
        <v>39806</v>
      </c>
      <c r="B1257" s="179">
        <v>45.02</v>
      </c>
      <c r="C1257" s="179">
        <v>45.02</v>
      </c>
      <c r="D1257" s="179">
        <v>44.15</v>
      </c>
      <c r="E1257" s="179">
        <v>44.21</v>
      </c>
    </row>
    <row r="1258" spans="1:5">
      <c r="A1258" s="180">
        <v>39808</v>
      </c>
      <c r="B1258" s="179">
        <v>44.27</v>
      </c>
      <c r="C1258" s="179">
        <v>44.36</v>
      </c>
      <c r="D1258" s="179">
        <v>42.92</v>
      </c>
      <c r="E1258" s="179">
        <v>43.38</v>
      </c>
    </row>
    <row r="1259" spans="1:5">
      <c r="A1259" s="180">
        <v>39811</v>
      </c>
      <c r="B1259" s="179">
        <v>43.35</v>
      </c>
      <c r="C1259" s="179">
        <v>46.24</v>
      </c>
      <c r="D1259" s="179">
        <v>42.16</v>
      </c>
      <c r="E1259" s="179">
        <v>43.9</v>
      </c>
    </row>
    <row r="1260" spans="1:5">
      <c r="A1260" s="180">
        <v>39812</v>
      </c>
      <c r="B1260" s="179">
        <v>43.99</v>
      </c>
      <c r="C1260" s="179">
        <v>44.29</v>
      </c>
      <c r="D1260" s="179">
        <v>41.63</v>
      </c>
      <c r="E1260" s="179">
        <v>41.63</v>
      </c>
    </row>
    <row r="1261" spans="1:5">
      <c r="A1261" s="180">
        <v>39813</v>
      </c>
      <c r="B1261" s="179">
        <v>41.63</v>
      </c>
      <c r="C1261" s="179">
        <v>41.63</v>
      </c>
      <c r="D1261" s="179">
        <v>37.96</v>
      </c>
      <c r="E1261" s="179">
        <v>40</v>
      </c>
    </row>
    <row r="1262" spans="1:5">
      <c r="A1262" s="180">
        <v>39815</v>
      </c>
      <c r="B1262" s="179">
        <v>39.58</v>
      </c>
      <c r="C1262" s="179">
        <v>39.82</v>
      </c>
      <c r="D1262" s="179">
        <v>36.880000000000003</v>
      </c>
      <c r="E1262" s="179">
        <v>39.19</v>
      </c>
    </row>
    <row r="1263" spans="1:5">
      <c r="A1263" s="180">
        <v>39818</v>
      </c>
      <c r="B1263" s="179">
        <v>39.24</v>
      </c>
      <c r="C1263" s="179">
        <v>40.22</v>
      </c>
      <c r="D1263" s="179">
        <v>38.299999999999997</v>
      </c>
      <c r="E1263" s="179">
        <v>39.08</v>
      </c>
    </row>
    <row r="1264" spans="1:5">
      <c r="A1264" s="180">
        <v>39819</v>
      </c>
      <c r="B1264" s="179">
        <v>38.06</v>
      </c>
      <c r="C1264" s="179">
        <v>39.33</v>
      </c>
      <c r="D1264" s="179">
        <v>37.340000000000003</v>
      </c>
      <c r="E1264" s="179">
        <v>38.56</v>
      </c>
    </row>
    <row r="1265" spans="1:5">
      <c r="A1265" s="180">
        <v>39820</v>
      </c>
      <c r="B1265" s="179">
        <v>40.29</v>
      </c>
      <c r="C1265" s="179">
        <v>43.82</v>
      </c>
      <c r="D1265" s="179">
        <v>40.119999999999997</v>
      </c>
      <c r="E1265" s="179">
        <v>43.39</v>
      </c>
    </row>
    <row r="1266" spans="1:5">
      <c r="A1266" s="180">
        <v>39821</v>
      </c>
      <c r="B1266" s="179">
        <v>43.38</v>
      </c>
      <c r="C1266" s="179">
        <v>44.6</v>
      </c>
      <c r="D1266" s="179">
        <v>42.56</v>
      </c>
      <c r="E1266" s="179">
        <v>42.56</v>
      </c>
    </row>
    <row r="1267" spans="1:5">
      <c r="A1267" s="180">
        <v>39822</v>
      </c>
      <c r="B1267" s="179">
        <v>41.18</v>
      </c>
      <c r="C1267" s="179">
        <v>43.13</v>
      </c>
      <c r="D1267" s="179">
        <v>41.05</v>
      </c>
      <c r="E1267" s="179">
        <v>42.82</v>
      </c>
    </row>
    <row r="1268" spans="1:5">
      <c r="A1268" s="180">
        <v>39825</v>
      </c>
      <c r="B1268" s="179">
        <v>42.06</v>
      </c>
      <c r="C1268" s="179">
        <v>46.62</v>
      </c>
      <c r="D1268" s="179">
        <v>41.94</v>
      </c>
      <c r="E1268" s="179">
        <v>45.84</v>
      </c>
    </row>
    <row r="1269" spans="1:5">
      <c r="A1269" s="180">
        <v>39826</v>
      </c>
      <c r="B1269" s="179">
        <v>45.84</v>
      </c>
      <c r="C1269" s="179">
        <v>47.08</v>
      </c>
      <c r="D1269" s="179">
        <v>43.23</v>
      </c>
      <c r="E1269" s="179">
        <v>43.27</v>
      </c>
    </row>
    <row r="1270" spans="1:5">
      <c r="A1270" s="180">
        <v>39827</v>
      </c>
      <c r="B1270" s="179">
        <v>46.24</v>
      </c>
      <c r="C1270" s="179">
        <v>51.55</v>
      </c>
      <c r="D1270" s="179">
        <v>46.14</v>
      </c>
      <c r="E1270" s="179">
        <v>49.14</v>
      </c>
    </row>
    <row r="1271" spans="1:5">
      <c r="A1271" s="180">
        <v>39828</v>
      </c>
      <c r="B1271" s="179">
        <v>49.14</v>
      </c>
      <c r="C1271" s="179">
        <v>55.16</v>
      </c>
      <c r="D1271" s="179">
        <v>49.14</v>
      </c>
      <c r="E1271" s="179">
        <v>51</v>
      </c>
    </row>
    <row r="1272" spans="1:5">
      <c r="A1272" s="180">
        <v>39829</v>
      </c>
      <c r="B1272" s="179">
        <v>51</v>
      </c>
      <c r="C1272" s="179">
        <v>51</v>
      </c>
      <c r="D1272" s="179">
        <v>45.96</v>
      </c>
      <c r="E1272" s="179">
        <v>46.11</v>
      </c>
    </row>
    <row r="1273" spans="1:5">
      <c r="A1273" s="180">
        <v>39833</v>
      </c>
      <c r="B1273" s="179">
        <v>50.12</v>
      </c>
      <c r="C1273" s="179">
        <v>57.36</v>
      </c>
      <c r="D1273" s="179">
        <v>49.27</v>
      </c>
      <c r="E1273" s="179">
        <v>56.65</v>
      </c>
    </row>
    <row r="1274" spans="1:5">
      <c r="A1274" s="180">
        <v>39834</v>
      </c>
      <c r="B1274" s="179">
        <v>51.52</v>
      </c>
      <c r="C1274" s="179">
        <v>54.12</v>
      </c>
      <c r="D1274" s="179">
        <v>46.15</v>
      </c>
      <c r="E1274" s="179">
        <v>46.42</v>
      </c>
    </row>
    <row r="1275" spans="1:5">
      <c r="A1275" s="180">
        <v>39835</v>
      </c>
      <c r="B1275" s="179">
        <v>50.65</v>
      </c>
      <c r="C1275" s="179">
        <v>51.76</v>
      </c>
      <c r="D1275" s="179">
        <v>46.51</v>
      </c>
      <c r="E1275" s="179">
        <v>47.29</v>
      </c>
    </row>
    <row r="1276" spans="1:5">
      <c r="A1276" s="180">
        <v>39836</v>
      </c>
      <c r="B1276" s="179">
        <v>50.39</v>
      </c>
      <c r="C1276" s="179">
        <v>51.11</v>
      </c>
      <c r="D1276" s="179">
        <v>46.43</v>
      </c>
      <c r="E1276" s="179">
        <v>47.27</v>
      </c>
    </row>
    <row r="1277" spans="1:5">
      <c r="A1277" s="180">
        <v>39839</v>
      </c>
      <c r="B1277" s="179">
        <v>47.89</v>
      </c>
      <c r="C1277" s="179">
        <v>47.93</v>
      </c>
      <c r="D1277" s="179">
        <v>44.29</v>
      </c>
      <c r="E1277" s="179">
        <v>45.69</v>
      </c>
    </row>
    <row r="1278" spans="1:5">
      <c r="A1278" s="180">
        <v>39840</v>
      </c>
      <c r="B1278" s="179">
        <v>45.11</v>
      </c>
      <c r="C1278" s="179">
        <v>45.93</v>
      </c>
      <c r="D1278" s="179">
        <v>42.2</v>
      </c>
      <c r="E1278" s="179">
        <v>42.25</v>
      </c>
    </row>
    <row r="1279" spans="1:5">
      <c r="A1279" s="180">
        <v>39841</v>
      </c>
      <c r="B1279" s="179">
        <v>42.25</v>
      </c>
      <c r="C1279" s="179">
        <v>42.25</v>
      </c>
      <c r="D1279" s="179">
        <v>38.090000000000003</v>
      </c>
      <c r="E1279" s="179">
        <v>39.659999999999997</v>
      </c>
    </row>
    <row r="1280" spans="1:5">
      <c r="A1280" s="180">
        <v>39842</v>
      </c>
      <c r="B1280" s="179">
        <v>41.34</v>
      </c>
      <c r="C1280" s="179">
        <v>43.03</v>
      </c>
      <c r="D1280" s="179">
        <v>41.12</v>
      </c>
      <c r="E1280" s="179">
        <v>42.63</v>
      </c>
    </row>
    <row r="1281" spans="1:5">
      <c r="A1281" s="180">
        <v>39843</v>
      </c>
      <c r="B1281" s="179">
        <v>42.63</v>
      </c>
      <c r="C1281" s="179">
        <v>45.53</v>
      </c>
      <c r="D1281" s="179">
        <v>42.09</v>
      </c>
      <c r="E1281" s="179">
        <v>44.84</v>
      </c>
    </row>
    <row r="1282" spans="1:5">
      <c r="A1282" s="180">
        <v>39846</v>
      </c>
      <c r="B1282" s="179">
        <v>49.42</v>
      </c>
      <c r="C1282" s="179">
        <v>49.54</v>
      </c>
      <c r="D1282" s="179">
        <v>45.26</v>
      </c>
      <c r="E1282" s="179">
        <v>45.52</v>
      </c>
    </row>
    <row r="1283" spans="1:5">
      <c r="A1283" s="180">
        <v>39847</v>
      </c>
      <c r="B1283" s="179">
        <v>45.52</v>
      </c>
      <c r="C1283" s="179">
        <v>45.52</v>
      </c>
      <c r="D1283" s="179">
        <v>42.43</v>
      </c>
      <c r="E1283" s="179">
        <v>43.06</v>
      </c>
    </row>
    <row r="1284" spans="1:5">
      <c r="A1284" s="180">
        <v>39848</v>
      </c>
      <c r="B1284" s="179">
        <v>43.06</v>
      </c>
      <c r="C1284" s="179">
        <v>44.52</v>
      </c>
      <c r="D1284" s="179">
        <v>41.39</v>
      </c>
      <c r="E1284" s="179">
        <v>43.85</v>
      </c>
    </row>
    <row r="1285" spans="1:5">
      <c r="A1285" s="180">
        <v>39849</v>
      </c>
      <c r="B1285" s="179">
        <v>43.83</v>
      </c>
      <c r="C1285" s="179">
        <v>46.23</v>
      </c>
      <c r="D1285" s="179">
        <v>42.32</v>
      </c>
      <c r="E1285" s="179">
        <v>43.73</v>
      </c>
    </row>
    <row r="1286" spans="1:5">
      <c r="A1286" s="180">
        <v>39850</v>
      </c>
      <c r="B1286" s="179">
        <v>43.71</v>
      </c>
      <c r="C1286" s="179">
        <v>43.71</v>
      </c>
      <c r="D1286" s="179">
        <v>41.2</v>
      </c>
      <c r="E1286" s="179">
        <v>43.37</v>
      </c>
    </row>
    <row r="1287" spans="1:5">
      <c r="A1287" s="180">
        <v>39853</v>
      </c>
      <c r="B1287" s="179">
        <v>45.4</v>
      </c>
      <c r="C1287" s="179">
        <v>45.45</v>
      </c>
      <c r="D1287" s="179">
        <v>43.04</v>
      </c>
      <c r="E1287" s="179">
        <v>43.64</v>
      </c>
    </row>
    <row r="1288" spans="1:5">
      <c r="A1288" s="180">
        <v>39854</v>
      </c>
      <c r="B1288" s="179">
        <v>45.14</v>
      </c>
      <c r="C1288" s="179">
        <v>48.12</v>
      </c>
      <c r="D1288" s="179">
        <v>44.18</v>
      </c>
      <c r="E1288" s="179">
        <v>46.67</v>
      </c>
    </row>
    <row r="1289" spans="1:5">
      <c r="A1289" s="180">
        <v>39855</v>
      </c>
      <c r="B1289" s="179">
        <v>46.67</v>
      </c>
      <c r="C1289" s="179">
        <v>46.67</v>
      </c>
      <c r="D1289" s="179">
        <v>44.5</v>
      </c>
      <c r="E1289" s="179">
        <v>44.53</v>
      </c>
    </row>
    <row r="1290" spans="1:5">
      <c r="A1290" s="180">
        <v>39856</v>
      </c>
      <c r="B1290" s="179">
        <v>44.52</v>
      </c>
      <c r="C1290" s="179">
        <v>47.58</v>
      </c>
      <c r="D1290" s="179">
        <v>41.21</v>
      </c>
      <c r="E1290" s="179">
        <v>41.25</v>
      </c>
    </row>
    <row r="1291" spans="1:5">
      <c r="A1291" s="180">
        <v>39857</v>
      </c>
      <c r="B1291" s="179">
        <v>41.6</v>
      </c>
      <c r="C1291" s="179">
        <v>43.02</v>
      </c>
      <c r="D1291" s="179">
        <v>40.729999999999997</v>
      </c>
      <c r="E1291" s="179">
        <v>42.93</v>
      </c>
    </row>
    <row r="1292" spans="1:5">
      <c r="A1292" s="180">
        <v>39861</v>
      </c>
      <c r="B1292" s="179">
        <v>48.14</v>
      </c>
      <c r="C1292" s="179">
        <v>51.18</v>
      </c>
      <c r="D1292" s="179">
        <v>46.96</v>
      </c>
      <c r="E1292" s="179">
        <v>48.66</v>
      </c>
    </row>
    <row r="1293" spans="1:5">
      <c r="A1293" s="180">
        <v>39862</v>
      </c>
      <c r="B1293" s="179">
        <v>48.66</v>
      </c>
      <c r="C1293" s="179">
        <v>50.29</v>
      </c>
      <c r="D1293" s="179">
        <v>46</v>
      </c>
      <c r="E1293" s="179">
        <v>48.46</v>
      </c>
    </row>
    <row r="1294" spans="1:5">
      <c r="A1294" s="180">
        <v>39863</v>
      </c>
      <c r="B1294" s="179">
        <v>48.54</v>
      </c>
      <c r="C1294" s="179">
        <v>48.54</v>
      </c>
      <c r="D1294" s="179">
        <v>44.81</v>
      </c>
      <c r="E1294" s="179">
        <v>47.08</v>
      </c>
    </row>
    <row r="1295" spans="1:5">
      <c r="A1295" s="180">
        <v>39864</v>
      </c>
      <c r="B1295" s="179">
        <v>47.08</v>
      </c>
      <c r="C1295" s="179">
        <v>52.04</v>
      </c>
      <c r="D1295" s="179">
        <v>47.08</v>
      </c>
      <c r="E1295" s="179">
        <v>49.3</v>
      </c>
    </row>
    <row r="1296" spans="1:5">
      <c r="A1296" s="180">
        <v>39867</v>
      </c>
      <c r="B1296" s="179">
        <v>49.3</v>
      </c>
      <c r="C1296" s="179">
        <v>53.16</v>
      </c>
      <c r="D1296" s="179">
        <v>48.97</v>
      </c>
      <c r="E1296" s="179">
        <v>52.62</v>
      </c>
    </row>
    <row r="1297" spans="1:5">
      <c r="A1297" s="180">
        <v>39868</v>
      </c>
      <c r="B1297" s="179">
        <v>52.5</v>
      </c>
      <c r="C1297" s="179">
        <v>52.56</v>
      </c>
      <c r="D1297" s="179">
        <v>44.28</v>
      </c>
      <c r="E1297" s="179">
        <v>45.49</v>
      </c>
    </row>
    <row r="1298" spans="1:5">
      <c r="A1298" s="180">
        <v>39869</v>
      </c>
      <c r="B1298" s="179">
        <v>45.73</v>
      </c>
      <c r="C1298" s="179">
        <v>47.23</v>
      </c>
      <c r="D1298" s="179">
        <v>42.84</v>
      </c>
      <c r="E1298" s="179">
        <v>44.67</v>
      </c>
    </row>
    <row r="1299" spans="1:5">
      <c r="A1299" s="180">
        <v>39870</v>
      </c>
      <c r="B1299" s="179">
        <v>43.75</v>
      </c>
      <c r="C1299" s="179">
        <v>45.33</v>
      </c>
      <c r="D1299" s="179">
        <v>41.91</v>
      </c>
      <c r="E1299" s="179">
        <v>44.66</v>
      </c>
    </row>
    <row r="1300" spans="1:5">
      <c r="A1300" s="180">
        <v>39871</v>
      </c>
      <c r="B1300" s="179">
        <v>44.66</v>
      </c>
      <c r="C1300" s="179">
        <v>47.34</v>
      </c>
      <c r="D1300" s="179">
        <v>44.46</v>
      </c>
      <c r="E1300" s="179">
        <v>46.35</v>
      </c>
    </row>
    <row r="1301" spans="1:5">
      <c r="A1301" s="180">
        <v>39874</v>
      </c>
      <c r="B1301" s="179">
        <v>49.96</v>
      </c>
      <c r="C1301" s="179">
        <v>53.25</v>
      </c>
      <c r="D1301" s="179">
        <v>48.35</v>
      </c>
      <c r="E1301" s="179">
        <v>52.65</v>
      </c>
    </row>
    <row r="1302" spans="1:5">
      <c r="A1302" s="180">
        <v>39875</v>
      </c>
      <c r="B1302" s="179">
        <v>52.65</v>
      </c>
      <c r="C1302" s="179">
        <v>52.76</v>
      </c>
      <c r="D1302" s="179">
        <v>48.5</v>
      </c>
      <c r="E1302" s="179">
        <v>50.93</v>
      </c>
    </row>
    <row r="1303" spans="1:5">
      <c r="A1303" s="180">
        <v>39876</v>
      </c>
      <c r="B1303" s="179">
        <v>48.02</v>
      </c>
      <c r="C1303" s="179">
        <v>48.83</v>
      </c>
      <c r="D1303" s="179">
        <v>45.02</v>
      </c>
      <c r="E1303" s="179">
        <v>47.56</v>
      </c>
    </row>
    <row r="1304" spans="1:5">
      <c r="A1304" s="180">
        <v>39877</v>
      </c>
      <c r="B1304" s="179">
        <v>47.56</v>
      </c>
      <c r="C1304" s="179">
        <v>51.95</v>
      </c>
      <c r="D1304" s="179">
        <v>46.98</v>
      </c>
      <c r="E1304" s="179">
        <v>50.17</v>
      </c>
    </row>
    <row r="1305" spans="1:5">
      <c r="A1305" s="180">
        <v>39878</v>
      </c>
      <c r="B1305" s="179">
        <v>50.17</v>
      </c>
      <c r="C1305" s="179">
        <v>51.95</v>
      </c>
      <c r="D1305" s="179">
        <v>47.65</v>
      </c>
      <c r="E1305" s="179">
        <v>49.33</v>
      </c>
    </row>
    <row r="1306" spans="1:5">
      <c r="A1306" s="180">
        <v>39881</v>
      </c>
      <c r="B1306" s="179">
        <v>49.35</v>
      </c>
      <c r="C1306" s="179">
        <v>51.34</v>
      </c>
      <c r="D1306" s="179">
        <v>48.4</v>
      </c>
      <c r="E1306" s="179">
        <v>49.68</v>
      </c>
    </row>
    <row r="1307" spans="1:5">
      <c r="A1307" s="180">
        <v>39882</v>
      </c>
      <c r="B1307" s="179">
        <v>49.68</v>
      </c>
      <c r="C1307" s="179">
        <v>49.68</v>
      </c>
      <c r="D1307" s="179">
        <v>43.88</v>
      </c>
      <c r="E1307" s="179">
        <v>44.37</v>
      </c>
    </row>
    <row r="1308" spans="1:5">
      <c r="A1308" s="180">
        <v>39883</v>
      </c>
      <c r="B1308" s="179">
        <v>43.35</v>
      </c>
      <c r="C1308" s="179">
        <v>44.26</v>
      </c>
      <c r="D1308" s="179">
        <v>42.36</v>
      </c>
      <c r="E1308" s="179">
        <v>43.61</v>
      </c>
    </row>
    <row r="1309" spans="1:5">
      <c r="A1309" s="180">
        <v>39884</v>
      </c>
      <c r="B1309" s="179">
        <v>43.53</v>
      </c>
      <c r="C1309" s="179">
        <v>43.98</v>
      </c>
      <c r="D1309" s="179">
        <v>40.75</v>
      </c>
      <c r="E1309" s="179">
        <v>41.18</v>
      </c>
    </row>
    <row r="1310" spans="1:5">
      <c r="A1310" s="180">
        <v>39885</v>
      </c>
      <c r="B1310" s="179">
        <v>40.99</v>
      </c>
      <c r="C1310" s="179">
        <v>43.52</v>
      </c>
      <c r="D1310" s="179">
        <v>40.03</v>
      </c>
      <c r="E1310" s="179">
        <v>42.36</v>
      </c>
    </row>
    <row r="1311" spans="1:5">
      <c r="A1311" s="180">
        <v>39888</v>
      </c>
      <c r="B1311" s="179">
        <v>42.36</v>
      </c>
      <c r="C1311" s="179">
        <v>44.23</v>
      </c>
      <c r="D1311" s="179">
        <v>42.36</v>
      </c>
      <c r="E1311" s="179">
        <v>43.74</v>
      </c>
    </row>
    <row r="1312" spans="1:5">
      <c r="A1312" s="180">
        <v>39889</v>
      </c>
      <c r="B1312" s="179">
        <v>44.23</v>
      </c>
      <c r="C1312" s="179">
        <v>44.59</v>
      </c>
      <c r="D1312" s="179">
        <v>40.74</v>
      </c>
      <c r="E1312" s="179">
        <v>40.799999999999997</v>
      </c>
    </row>
    <row r="1313" spans="1:5">
      <c r="A1313" s="180">
        <v>39890</v>
      </c>
      <c r="B1313" s="179">
        <v>41.14</v>
      </c>
      <c r="C1313" s="179">
        <v>42.39</v>
      </c>
      <c r="D1313" s="179">
        <v>38.979999999999997</v>
      </c>
      <c r="E1313" s="179">
        <v>40.06</v>
      </c>
    </row>
    <row r="1314" spans="1:5">
      <c r="A1314" s="180">
        <v>39891</v>
      </c>
      <c r="B1314" s="179">
        <v>40.06</v>
      </c>
      <c r="C1314" s="179">
        <v>44.17</v>
      </c>
      <c r="D1314" s="179">
        <v>38.79</v>
      </c>
      <c r="E1314" s="179">
        <v>43.68</v>
      </c>
    </row>
    <row r="1315" spans="1:5">
      <c r="A1315" s="180">
        <v>39892</v>
      </c>
      <c r="B1315" s="179">
        <v>43.6</v>
      </c>
      <c r="C1315" s="179">
        <v>47.63</v>
      </c>
      <c r="D1315" s="179">
        <v>43.07</v>
      </c>
      <c r="E1315" s="179">
        <v>45.89</v>
      </c>
    </row>
    <row r="1316" spans="1:5">
      <c r="A1316" s="180">
        <v>39895</v>
      </c>
      <c r="B1316" s="179">
        <v>45.89</v>
      </c>
      <c r="C1316" s="179">
        <v>45.89</v>
      </c>
      <c r="D1316" s="179">
        <v>41.27</v>
      </c>
      <c r="E1316" s="179">
        <v>43.23</v>
      </c>
    </row>
    <row r="1317" spans="1:5">
      <c r="A1317" s="180">
        <v>39896</v>
      </c>
      <c r="B1317" s="179">
        <v>43.24</v>
      </c>
      <c r="C1317" s="179">
        <v>44</v>
      </c>
      <c r="D1317" s="179">
        <v>41.63</v>
      </c>
      <c r="E1317" s="179">
        <v>42.93</v>
      </c>
    </row>
    <row r="1318" spans="1:5">
      <c r="A1318" s="180">
        <v>39897</v>
      </c>
      <c r="B1318" s="179">
        <v>42.35</v>
      </c>
      <c r="C1318" s="179">
        <v>44.2</v>
      </c>
      <c r="D1318" s="179">
        <v>40.81</v>
      </c>
      <c r="E1318" s="179">
        <v>42.25</v>
      </c>
    </row>
    <row r="1319" spans="1:5">
      <c r="A1319" s="180">
        <v>39898</v>
      </c>
      <c r="B1319" s="179">
        <v>42.25</v>
      </c>
      <c r="C1319" s="179">
        <v>42.25</v>
      </c>
      <c r="D1319" s="179">
        <v>40.17</v>
      </c>
      <c r="E1319" s="179">
        <v>40.36</v>
      </c>
    </row>
    <row r="1320" spans="1:5">
      <c r="A1320" s="180">
        <v>39899</v>
      </c>
      <c r="B1320" s="179">
        <v>40.36</v>
      </c>
      <c r="C1320" s="179">
        <v>42.13</v>
      </c>
      <c r="D1320" s="179">
        <v>40.36</v>
      </c>
      <c r="E1320" s="179">
        <v>41.04</v>
      </c>
    </row>
    <row r="1321" spans="1:5">
      <c r="A1321" s="180">
        <v>39902</v>
      </c>
      <c r="B1321" s="179">
        <v>44.86</v>
      </c>
      <c r="C1321" s="179">
        <v>46.28</v>
      </c>
      <c r="D1321" s="179">
        <v>44.86</v>
      </c>
      <c r="E1321" s="179">
        <v>45.54</v>
      </c>
    </row>
    <row r="1322" spans="1:5">
      <c r="A1322" s="180">
        <v>39903</v>
      </c>
      <c r="B1322" s="179">
        <v>45.54</v>
      </c>
      <c r="C1322" s="179">
        <v>45.54</v>
      </c>
      <c r="D1322" s="179">
        <v>42.27</v>
      </c>
      <c r="E1322" s="179">
        <v>44.14</v>
      </c>
    </row>
    <row r="1323" spans="1:5">
      <c r="A1323" s="180">
        <v>39904</v>
      </c>
      <c r="B1323" s="179">
        <v>45.42</v>
      </c>
      <c r="C1323" s="179">
        <v>45.6</v>
      </c>
      <c r="D1323" s="179">
        <v>42.26</v>
      </c>
      <c r="E1323" s="179">
        <v>42.28</v>
      </c>
    </row>
    <row r="1324" spans="1:5">
      <c r="A1324" s="180">
        <v>39905</v>
      </c>
      <c r="B1324" s="179">
        <v>42.28</v>
      </c>
      <c r="C1324" s="179">
        <v>42.68</v>
      </c>
      <c r="D1324" s="179">
        <v>40.299999999999997</v>
      </c>
      <c r="E1324" s="179">
        <v>42.04</v>
      </c>
    </row>
    <row r="1325" spans="1:5">
      <c r="A1325" s="180">
        <v>39906</v>
      </c>
      <c r="B1325" s="179">
        <v>42.03</v>
      </c>
      <c r="C1325" s="179">
        <v>42.03</v>
      </c>
      <c r="D1325" s="179">
        <v>39.64</v>
      </c>
      <c r="E1325" s="179">
        <v>39.700000000000003</v>
      </c>
    </row>
    <row r="1326" spans="1:5">
      <c r="A1326" s="180">
        <v>39909</v>
      </c>
      <c r="B1326" s="179">
        <v>41.96</v>
      </c>
      <c r="C1326" s="179">
        <v>43.02</v>
      </c>
      <c r="D1326" s="179">
        <v>40.83</v>
      </c>
      <c r="E1326" s="179">
        <v>40.93</v>
      </c>
    </row>
    <row r="1327" spans="1:5">
      <c r="A1327" s="180">
        <v>39910</v>
      </c>
      <c r="B1327" s="179">
        <v>41.48</v>
      </c>
      <c r="C1327" s="179">
        <v>42.5</v>
      </c>
      <c r="D1327" s="179">
        <v>40.36</v>
      </c>
      <c r="E1327" s="179">
        <v>40.39</v>
      </c>
    </row>
    <row r="1328" spans="1:5">
      <c r="A1328" s="180">
        <v>39911</v>
      </c>
      <c r="B1328" s="179">
        <v>40.39</v>
      </c>
      <c r="C1328" s="179">
        <v>40.86</v>
      </c>
      <c r="D1328" s="179">
        <v>38.700000000000003</v>
      </c>
      <c r="E1328" s="179">
        <v>38.85</v>
      </c>
    </row>
    <row r="1329" spans="1:5">
      <c r="A1329" s="180">
        <v>39912</v>
      </c>
      <c r="B1329" s="179">
        <v>37.22</v>
      </c>
      <c r="C1329" s="179">
        <v>37.74</v>
      </c>
      <c r="D1329" s="179">
        <v>36.53</v>
      </c>
      <c r="E1329" s="179">
        <v>36.53</v>
      </c>
    </row>
    <row r="1330" spans="1:5">
      <c r="A1330" s="180">
        <v>39916</v>
      </c>
      <c r="B1330" s="179">
        <v>38.32</v>
      </c>
      <c r="C1330" s="179">
        <v>38.909999999999997</v>
      </c>
      <c r="D1330" s="179">
        <v>37.51</v>
      </c>
      <c r="E1330" s="179">
        <v>37.81</v>
      </c>
    </row>
    <row r="1331" spans="1:5">
      <c r="A1331" s="180">
        <v>39917</v>
      </c>
      <c r="B1331" s="179">
        <v>37.950000000000003</v>
      </c>
      <c r="C1331" s="179">
        <v>38.5</v>
      </c>
      <c r="D1331" s="179">
        <v>36.880000000000003</v>
      </c>
      <c r="E1331" s="179">
        <v>37.67</v>
      </c>
    </row>
    <row r="1332" spans="1:5">
      <c r="A1332" s="180">
        <v>39918</v>
      </c>
      <c r="B1332" s="179">
        <v>37.85</v>
      </c>
      <c r="C1332" s="179">
        <v>38.06</v>
      </c>
      <c r="D1332" s="179">
        <v>36.1</v>
      </c>
      <c r="E1332" s="179">
        <v>36.17</v>
      </c>
    </row>
    <row r="1333" spans="1:5">
      <c r="A1333" s="180">
        <v>39919</v>
      </c>
      <c r="B1333" s="179">
        <v>36.04</v>
      </c>
      <c r="C1333" s="179">
        <v>36.799999999999997</v>
      </c>
      <c r="D1333" s="179">
        <v>34.880000000000003</v>
      </c>
      <c r="E1333" s="179">
        <v>35.79</v>
      </c>
    </row>
    <row r="1334" spans="1:5">
      <c r="A1334" s="180">
        <v>39920</v>
      </c>
      <c r="B1334" s="179">
        <v>35.36</v>
      </c>
      <c r="C1334" s="179">
        <v>35.520000000000003</v>
      </c>
      <c r="D1334" s="179">
        <v>33.68</v>
      </c>
      <c r="E1334" s="179">
        <v>33.94</v>
      </c>
    </row>
    <row r="1335" spans="1:5">
      <c r="A1335" s="180">
        <v>39923</v>
      </c>
      <c r="B1335" s="179">
        <v>33.94</v>
      </c>
      <c r="C1335" s="179">
        <v>39.58</v>
      </c>
      <c r="D1335" s="179">
        <v>33.94</v>
      </c>
      <c r="E1335" s="179">
        <v>39.18</v>
      </c>
    </row>
    <row r="1336" spans="1:5">
      <c r="A1336" s="180">
        <v>39924</v>
      </c>
      <c r="B1336" s="179">
        <v>40.270000000000003</v>
      </c>
      <c r="C1336" s="179">
        <v>40.29</v>
      </c>
      <c r="D1336" s="179">
        <v>36.950000000000003</v>
      </c>
      <c r="E1336" s="179">
        <v>37.14</v>
      </c>
    </row>
    <row r="1337" spans="1:5">
      <c r="A1337" s="180">
        <v>39925</v>
      </c>
      <c r="B1337" s="179">
        <v>37.14</v>
      </c>
      <c r="C1337" s="179">
        <v>38.19</v>
      </c>
      <c r="D1337" s="179">
        <v>36.01</v>
      </c>
      <c r="E1337" s="179">
        <v>38.1</v>
      </c>
    </row>
    <row r="1338" spans="1:5">
      <c r="A1338" s="180">
        <v>39926</v>
      </c>
      <c r="B1338" s="179">
        <v>38.1</v>
      </c>
      <c r="C1338" s="179">
        <v>38.520000000000003</v>
      </c>
      <c r="D1338" s="179">
        <v>37.01</v>
      </c>
      <c r="E1338" s="179">
        <v>37.15</v>
      </c>
    </row>
    <row r="1339" spans="1:5">
      <c r="A1339" s="180">
        <v>39927</v>
      </c>
      <c r="B1339" s="179">
        <v>36.86</v>
      </c>
      <c r="C1339" s="179">
        <v>37.53</v>
      </c>
      <c r="D1339" s="179">
        <v>36.369999999999997</v>
      </c>
      <c r="E1339" s="179">
        <v>36.82</v>
      </c>
    </row>
    <row r="1340" spans="1:5">
      <c r="A1340" s="180">
        <v>39930</v>
      </c>
      <c r="B1340" s="179">
        <v>39.46</v>
      </c>
      <c r="C1340" s="179">
        <v>39.520000000000003</v>
      </c>
      <c r="D1340" s="179">
        <v>37.97</v>
      </c>
      <c r="E1340" s="179">
        <v>38.32</v>
      </c>
    </row>
    <row r="1341" spans="1:5">
      <c r="A1341" s="180">
        <v>39931</v>
      </c>
      <c r="B1341" s="179">
        <v>39.43</v>
      </c>
      <c r="C1341" s="179">
        <v>39.64</v>
      </c>
      <c r="D1341" s="179">
        <v>37.42</v>
      </c>
      <c r="E1341" s="179">
        <v>37.950000000000003</v>
      </c>
    </row>
    <row r="1342" spans="1:5">
      <c r="A1342" s="180">
        <v>39932</v>
      </c>
      <c r="B1342" s="179">
        <v>37.950000000000003</v>
      </c>
      <c r="C1342" s="179">
        <v>37.950000000000003</v>
      </c>
      <c r="D1342" s="179">
        <v>35.369999999999997</v>
      </c>
      <c r="E1342" s="179">
        <v>36.08</v>
      </c>
    </row>
    <row r="1343" spans="1:5">
      <c r="A1343" s="180">
        <v>39933</v>
      </c>
      <c r="B1343" s="179">
        <v>36.090000000000003</v>
      </c>
      <c r="C1343" s="179">
        <v>36.71</v>
      </c>
      <c r="D1343" s="179">
        <v>34.5</v>
      </c>
      <c r="E1343" s="179">
        <v>36.5</v>
      </c>
    </row>
    <row r="1344" spans="1:5">
      <c r="A1344" s="180">
        <v>39934</v>
      </c>
      <c r="B1344" s="179">
        <v>36.5</v>
      </c>
      <c r="C1344" s="179">
        <v>36.880000000000003</v>
      </c>
      <c r="D1344" s="179">
        <v>34.880000000000003</v>
      </c>
      <c r="E1344" s="179">
        <v>35.299999999999997</v>
      </c>
    </row>
    <row r="1345" spans="1:5">
      <c r="A1345" s="180">
        <v>39937</v>
      </c>
      <c r="B1345" s="179">
        <v>35.299999999999997</v>
      </c>
      <c r="C1345" s="179">
        <v>36.24</v>
      </c>
      <c r="D1345" s="179">
        <v>34.31</v>
      </c>
      <c r="E1345" s="179">
        <v>34.53</v>
      </c>
    </row>
    <row r="1346" spans="1:5">
      <c r="A1346" s="180">
        <v>39938</v>
      </c>
      <c r="B1346" s="179">
        <v>34.54</v>
      </c>
      <c r="C1346" s="179">
        <v>35.14</v>
      </c>
      <c r="D1346" s="179">
        <v>33.36</v>
      </c>
      <c r="E1346" s="179">
        <v>33.36</v>
      </c>
    </row>
    <row r="1347" spans="1:5">
      <c r="A1347" s="180">
        <v>39939</v>
      </c>
      <c r="B1347" s="179">
        <v>33.36</v>
      </c>
      <c r="C1347" s="179">
        <v>33.700000000000003</v>
      </c>
      <c r="D1347" s="179">
        <v>32.43</v>
      </c>
      <c r="E1347" s="179">
        <v>32.450000000000003</v>
      </c>
    </row>
    <row r="1348" spans="1:5">
      <c r="A1348" s="180">
        <v>39940</v>
      </c>
      <c r="B1348" s="179">
        <v>32.1</v>
      </c>
      <c r="C1348" s="179">
        <v>34.56</v>
      </c>
      <c r="D1348" s="179">
        <v>31.91</v>
      </c>
      <c r="E1348" s="179">
        <v>33.44</v>
      </c>
    </row>
    <row r="1349" spans="1:5">
      <c r="A1349" s="180">
        <v>39941</v>
      </c>
      <c r="B1349" s="179">
        <v>32.36</v>
      </c>
      <c r="C1349" s="179">
        <v>32.72</v>
      </c>
      <c r="D1349" s="179">
        <v>31.19</v>
      </c>
      <c r="E1349" s="179">
        <v>32.049999999999997</v>
      </c>
    </row>
    <row r="1350" spans="1:5">
      <c r="A1350" s="180">
        <v>39944</v>
      </c>
      <c r="B1350" s="179">
        <v>32.049999999999997</v>
      </c>
      <c r="C1350" s="179">
        <v>34.08</v>
      </c>
      <c r="D1350" s="179">
        <v>32.049999999999997</v>
      </c>
      <c r="E1350" s="179">
        <v>32.869999999999997</v>
      </c>
    </row>
    <row r="1351" spans="1:5">
      <c r="A1351" s="180">
        <v>39945</v>
      </c>
      <c r="B1351" s="179">
        <v>32.68</v>
      </c>
      <c r="C1351" s="179">
        <v>33.29</v>
      </c>
      <c r="D1351" s="179">
        <v>31.57</v>
      </c>
      <c r="E1351" s="179">
        <v>31.8</v>
      </c>
    </row>
    <row r="1352" spans="1:5">
      <c r="A1352" s="180">
        <v>39946</v>
      </c>
      <c r="B1352" s="179">
        <v>32.97</v>
      </c>
      <c r="C1352" s="179">
        <v>33.99</v>
      </c>
      <c r="D1352" s="179">
        <v>32.56</v>
      </c>
      <c r="E1352" s="179">
        <v>33.65</v>
      </c>
    </row>
    <row r="1353" spans="1:5">
      <c r="A1353" s="180">
        <v>39947</v>
      </c>
      <c r="B1353" s="179">
        <v>33.65</v>
      </c>
      <c r="C1353" s="179">
        <v>33.96</v>
      </c>
      <c r="D1353" s="179">
        <v>31.32</v>
      </c>
      <c r="E1353" s="179">
        <v>31.37</v>
      </c>
    </row>
    <row r="1354" spans="1:5">
      <c r="A1354" s="180">
        <v>39948</v>
      </c>
      <c r="B1354" s="179">
        <v>31.36</v>
      </c>
      <c r="C1354" s="179">
        <v>33.61</v>
      </c>
      <c r="D1354" s="179">
        <v>30.59</v>
      </c>
      <c r="E1354" s="179">
        <v>33.119999999999997</v>
      </c>
    </row>
    <row r="1355" spans="1:5">
      <c r="A1355" s="180">
        <v>39951</v>
      </c>
      <c r="B1355" s="179">
        <v>32.909999999999997</v>
      </c>
      <c r="C1355" s="179">
        <v>32.909999999999997</v>
      </c>
      <c r="D1355" s="179">
        <v>30</v>
      </c>
      <c r="E1355" s="179">
        <v>30.24</v>
      </c>
    </row>
    <row r="1356" spans="1:5">
      <c r="A1356" s="180">
        <v>39952</v>
      </c>
      <c r="B1356" s="179">
        <v>30.23</v>
      </c>
      <c r="C1356" s="179">
        <v>30.32</v>
      </c>
      <c r="D1356" s="179">
        <v>28.35</v>
      </c>
      <c r="E1356" s="179">
        <v>28.8</v>
      </c>
    </row>
    <row r="1357" spans="1:5">
      <c r="A1357" s="180">
        <v>39953</v>
      </c>
      <c r="B1357" s="179">
        <v>27.47</v>
      </c>
      <c r="C1357" s="179">
        <v>29.16</v>
      </c>
      <c r="D1357" s="179">
        <v>26.57</v>
      </c>
      <c r="E1357" s="179">
        <v>29.03</v>
      </c>
    </row>
    <row r="1358" spans="1:5">
      <c r="A1358" s="180">
        <v>39954</v>
      </c>
      <c r="B1358" s="179">
        <v>29.03</v>
      </c>
      <c r="C1358" s="179">
        <v>32.770000000000003</v>
      </c>
      <c r="D1358" s="179">
        <v>29.03</v>
      </c>
      <c r="E1358" s="179">
        <v>31.35</v>
      </c>
    </row>
    <row r="1359" spans="1:5">
      <c r="A1359" s="180">
        <v>39955</v>
      </c>
      <c r="B1359" s="179">
        <v>31.36</v>
      </c>
      <c r="C1359" s="179">
        <v>32.71</v>
      </c>
      <c r="D1359" s="179">
        <v>30.57</v>
      </c>
      <c r="E1359" s="179">
        <v>32.630000000000003</v>
      </c>
    </row>
    <row r="1360" spans="1:5">
      <c r="A1360" s="180">
        <v>39959</v>
      </c>
      <c r="B1360" s="179">
        <v>34.57</v>
      </c>
      <c r="C1360" s="179">
        <v>34.57</v>
      </c>
      <c r="D1360" s="179">
        <v>30.38</v>
      </c>
      <c r="E1360" s="179">
        <v>30.62</v>
      </c>
    </row>
    <row r="1361" spans="1:5">
      <c r="A1361" s="180">
        <v>39960</v>
      </c>
      <c r="B1361" s="179">
        <v>30.8</v>
      </c>
      <c r="C1361" s="179">
        <v>32.53</v>
      </c>
      <c r="D1361" s="179">
        <v>29.62</v>
      </c>
      <c r="E1361" s="179">
        <v>32.36</v>
      </c>
    </row>
    <row r="1362" spans="1:5">
      <c r="A1362" s="180">
        <v>39961</v>
      </c>
      <c r="B1362" s="179">
        <v>31.54</v>
      </c>
      <c r="C1362" s="179">
        <v>33.32</v>
      </c>
      <c r="D1362" s="179">
        <v>31.1</v>
      </c>
      <c r="E1362" s="179">
        <v>31.67</v>
      </c>
    </row>
    <row r="1363" spans="1:5">
      <c r="A1363" s="180">
        <v>39962</v>
      </c>
      <c r="B1363" s="179">
        <v>31.67</v>
      </c>
      <c r="C1363" s="179">
        <v>31.67</v>
      </c>
      <c r="D1363" s="179">
        <v>28.85</v>
      </c>
      <c r="E1363" s="179">
        <v>28.92</v>
      </c>
    </row>
    <row r="1364" spans="1:5">
      <c r="A1364" s="180">
        <v>39965</v>
      </c>
      <c r="B1364" s="179">
        <v>28.7</v>
      </c>
      <c r="C1364" s="179">
        <v>30.05</v>
      </c>
      <c r="D1364" s="179">
        <v>28.45</v>
      </c>
      <c r="E1364" s="179">
        <v>30.04</v>
      </c>
    </row>
    <row r="1365" spans="1:5">
      <c r="A1365" s="180">
        <v>39966</v>
      </c>
      <c r="B1365" s="179">
        <v>30.04</v>
      </c>
      <c r="C1365" s="179">
        <v>30.13</v>
      </c>
      <c r="D1365" s="179">
        <v>28.3</v>
      </c>
      <c r="E1365" s="179">
        <v>29.63</v>
      </c>
    </row>
    <row r="1366" spans="1:5">
      <c r="A1366" s="180">
        <v>39967</v>
      </c>
      <c r="B1366" s="179">
        <v>29.62</v>
      </c>
      <c r="C1366" s="179">
        <v>31.79</v>
      </c>
      <c r="D1366" s="179">
        <v>29.62</v>
      </c>
      <c r="E1366" s="179">
        <v>31.02</v>
      </c>
    </row>
    <row r="1367" spans="1:5">
      <c r="A1367" s="180">
        <v>39968</v>
      </c>
      <c r="B1367" s="179">
        <v>31.02</v>
      </c>
      <c r="C1367" s="179">
        <v>31.02</v>
      </c>
      <c r="D1367" s="179">
        <v>29.92</v>
      </c>
      <c r="E1367" s="179">
        <v>30.18</v>
      </c>
    </row>
    <row r="1368" spans="1:5">
      <c r="A1368" s="180">
        <v>39969</v>
      </c>
      <c r="B1368" s="179">
        <v>29.39</v>
      </c>
      <c r="C1368" s="179">
        <v>30.81</v>
      </c>
      <c r="D1368" s="179">
        <v>28.85</v>
      </c>
      <c r="E1368" s="179">
        <v>29.62</v>
      </c>
    </row>
    <row r="1369" spans="1:5">
      <c r="A1369" s="180">
        <v>39972</v>
      </c>
      <c r="B1369" s="179">
        <v>30.88</v>
      </c>
      <c r="C1369" s="179">
        <v>31.82</v>
      </c>
      <c r="D1369" s="179">
        <v>29.33</v>
      </c>
      <c r="E1369" s="179">
        <v>29.77</v>
      </c>
    </row>
    <row r="1370" spans="1:5">
      <c r="A1370" s="180">
        <v>39973</v>
      </c>
      <c r="B1370" s="179">
        <v>29.77</v>
      </c>
      <c r="C1370" s="179">
        <v>29.77</v>
      </c>
      <c r="D1370" s="179">
        <v>27.79</v>
      </c>
      <c r="E1370" s="179">
        <v>28.27</v>
      </c>
    </row>
    <row r="1371" spans="1:5">
      <c r="A1371" s="180">
        <v>39974</v>
      </c>
      <c r="B1371" s="179">
        <v>26.9</v>
      </c>
      <c r="C1371" s="179">
        <v>29.74</v>
      </c>
      <c r="D1371" s="179">
        <v>26.9</v>
      </c>
      <c r="E1371" s="179">
        <v>28.46</v>
      </c>
    </row>
    <row r="1372" spans="1:5">
      <c r="A1372" s="180">
        <v>39975</v>
      </c>
      <c r="B1372" s="179">
        <v>27.36</v>
      </c>
      <c r="C1372" s="179">
        <v>28.11</v>
      </c>
      <c r="D1372" s="179">
        <v>26.81</v>
      </c>
      <c r="E1372" s="179">
        <v>28.11</v>
      </c>
    </row>
    <row r="1373" spans="1:5">
      <c r="A1373" s="180">
        <v>39976</v>
      </c>
      <c r="B1373" s="179">
        <v>28.08</v>
      </c>
      <c r="C1373" s="179">
        <v>28.5</v>
      </c>
      <c r="D1373" s="179">
        <v>27.73</v>
      </c>
      <c r="E1373" s="179">
        <v>28.15</v>
      </c>
    </row>
    <row r="1374" spans="1:5">
      <c r="A1374" s="180">
        <v>39979</v>
      </c>
      <c r="B1374" s="179">
        <v>29.7</v>
      </c>
      <c r="C1374" s="179">
        <v>31.09</v>
      </c>
      <c r="D1374" s="179">
        <v>29.64</v>
      </c>
      <c r="E1374" s="179">
        <v>30.81</v>
      </c>
    </row>
    <row r="1375" spans="1:5">
      <c r="A1375" s="180">
        <v>39980</v>
      </c>
      <c r="B1375" s="179">
        <v>30.81</v>
      </c>
      <c r="C1375" s="179">
        <v>32.75</v>
      </c>
      <c r="D1375" s="179">
        <v>30.07</v>
      </c>
      <c r="E1375" s="179">
        <v>32.68</v>
      </c>
    </row>
    <row r="1376" spans="1:5">
      <c r="A1376" s="180">
        <v>39981</v>
      </c>
      <c r="B1376" s="179">
        <v>31.19</v>
      </c>
      <c r="C1376" s="179">
        <v>32.770000000000003</v>
      </c>
      <c r="D1376" s="179">
        <v>30.64</v>
      </c>
      <c r="E1376" s="179">
        <v>31.54</v>
      </c>
    </row>
    <row r="1377" spans="1:5">
      <c r="A1377" s="180">
        <v>39982</v>
      </c>
      <c r="B1377" s="179">
        <v>31.54</v>
      </c>
      <c r="C1377" s="179">
        <v>31.54</v>
      </c>
      <c r="D1377" s="179">
        <v>29.6</v>
      </c>
      <c r="E1377" s="179">
        <v>30.03</v>
      </c>
    </row>
    <row r="1378" spans="1:5">
      <c r="A1378" s="180">
        <v>39983</v>
      </c>
      <c r="B1378" s="179">
        <v>29.16</v>
      </c>
      <c r="C1378" s="179">
        <v>29.32</v>
      </c>
      <c r="D1378" s="179">
        <v>27.56</v>
      </c>
      <c r="E1378" s="179">
        <v>27.99</v>
      </c>
    </row>
    <row r="1379" spans="1:5">
      <c r="A1379" s="180">
        <v>39986</v>
      </c>
      <c r="B1379" s="179">
        <v>30.4</v>
      </c>
      <c r="C1379" s="179">
        <v>32.049999999999997</v>
      </c>
      <c r="D1379" s="179">
        <v>30.3</v>
      </c>
      <c r="E1379" s="179">
        <v>31.17</v>
      </c>
    </row>
    <row r="1380" spans="1:5">
      <c r="A1380" s="180">
        <v>39987</v>
      </c>
      <c r="B1380" s="179">
        <v>31.3</v>
      </c>
      <c r="C1380" s="179">
        <v>31.54</v>
      </c>
      <c r="D1380" s="179">
        <v>30.19</v>
      </c>
      <c r="E1380" s="179">
        <v>30.58</v>
      </c>
    </row>
    <row r="1381" spans="1:5">
      <c r="A1381" s="180">
        <v>39988</v>
      </c>
      <c r="B1381" s="179">
        <v>30.58</v>
      </c>
      <c r="C1381" s="179">
        <v>30.58</v>
      </c>
      <c r="D1381" s="179">
        <v>28.79</v>
      </c>
      <c r="E1381" s="179">
        <v>29.05</v>
      </c>
    </row>
    <row r="1382" spans="1:5">
      <c r="A1382" s="180">
        <v>39989</v>
      </c>
      <c r="B1382" s="179">
        <v>29.45</v>
      </c>
      <c r="C1382" s="179">
        <v>29.56</v>
      </c>
      <c r="D1382" s="179">
        <v>26.3</v>
      </c>
      <c r="E1382" s="179">
        <v>26.36</v>
      </c>
    </row>
    <row r="1383" spans="1:5">
      <c r="A1383" s="180">
        <v>39990</v>
      </c>
      <c r="B1383" s="179">
        <v>27.09</v>
      </c>
      <c r="C1383" s="179">
        <v>27.22</v>
      </c>
      <c r="D1383" s="179">
        <v>25.76</v>
      </c>
      <c r="E1383" s="179">
        <v>25.93</v>
      </c>
    </row>
    <row r="1384" spans="1:5">
      <c r="A1384" s="180">
        <v>39993</v>
      </c>
      <c r="B1384" s="179">
        <v>25.93</v>
      </c>
      <c r="C1384" s="179">
        <v>27.18</v>
      </c>
      <c r="D1384" s="179">
        <v>25.29</v>
      </c>
      <c r="E1384" s="179">
        <v>25.35</v>
      </c>
    </row>
    <row r="1385" spans="1:5">
      <c r="A1385" s="180">
        <v>39994</v>
      </c>
      <c r="B1385" s="179">
        <v>25.36</v>
      </c>
      <c r="C1385" s="179">
        <v>27.38</v>
      </c>
      <c r="D1385" s="179">
        <v>25.02</v>
      </c>
      <c r="E1385" s="179">
        <v>26.35</v>
      </c>
    </row>
    <row r="1386" spans="1:5">
      <c r="A1386" s="180">
        <v>39995</v>
      </c>
      <c r="B1386" s="179">
        <v>25.73</v>
      </c>
      <c r="C1386" s="179">
        <v>26.31</v>
      </c>
      <c r="D1386" s="179">
        <v>24.8</v>
      </c>
      <c r="E1386" s="179">
        <v>26.22</v>
      </c>
    </row>
    <row r="1387" spans="1:5">
      <c r="A1387" s="180">
        <v>39996</v>
      </c>
      <c r="B1387" s="179">
        <v>26.22</v>
      </c>
      <c r="C1387" s="179">
        <v>28.62</v>
      </c>
      <c r="D1387" s="179">
        <v>26.22</v>
      </c>
      <c r="E1387" s="179">
        <v>27.95</v>
      </c>
    </row>
    <row r="1388" spans="1:5">
      <c r="A1388" s="180">
        <v>40000</v>
      </c>
      <c r="B1388" s="179">
        <v>30.32</v>
      </c>
      <c r="C1388" s="179">
        <v>30.6</v>
      </c>
      <c r="D1388" s="179">
        <v>28.99</v>
      </c>
      <c r="E1388" s="179">
        <v>29</v>
      </c>
    </row>
    <row r="1389" spans="1:5">
      <c r="A1389" s="180">
        <v>40001</v>
      </c>
      <c r="B1389" s="179">
        <v>29</v>
      </c>
      <c r="C1389" s="179">
        <v>30.94</v>
      </c>
      <c r="D1389" s="179">
        <v>28.9</v>
      </c>
      <c r="E1389" s="179">
        <v>30.85</v>
      </c>
    </row>
    <row r="1390" spans="1:5">
      <c r="A1390" s="180">
        <v>40002</v>
      </c>
      <c r="B1390" s="179">
        <v>30.85</v>
      </c>
      <c r="C1390" s="179">
        <v>33.049999999999997</v>
      </c>
      <c r="D1390" s="179">
        <v>30.43</v>
      </c>
      <c r="E1390" s="179">
        <v>31.3</v>
      </c>
    </row>
    <row r="1391" spans="1:5">
      <c r="A1391" s="180">
        <v>40003</v>
      </c>
      <c r="B1391" s="179">
        <v>30.23</v>
      </c>
      <c r="C1391" s="179">
        <v>30.49</v>
      </c>
      <c r="D1391" s="179">
        <v>29.28</v>
      </c>
      <c r="E1391" s="179">
        <v>29.78</v>
      </c>
    </row>
    <row r="1392" spans="1:5">
      <c r="A1392" s="180">
        <v>40004</v>
      </c>
      <c r="B1392" s="179">
        <v>29.78</v>
      </c>
      <c r="C1392" s="179">
        <v>30.34</v>
      </c>
      <c r="D1392" s="179">
        <v>28.82</v>
      </c>
      <c r="E1392" s="179">
        <v>29.02</v>
      </c>
    </row>
    <row r="1393" spans="1:5">
      <c r="A1393" s="180">
        <v>40007</v>
      </c>
      <c r="B1393" s="179">
        <v>28.36</v>
      </c>
      <c r="C1393" s="179">
        <v>29.24</v>
      </c>
      <c r="D1393" s="179">
        <v>25.42</v>
      </c>
      <c r="E1393" s="179">
        <v>26.31</v>
      </c>
    </row>
    <row r="1394" spans="1:5">
      <c r="A1394" s="180">
        <v>40008</v>
      </c>
      <c r="B1394" s="179">
        <v>26.31</v>
      </c>
      <c r="C1394" s="179">
        <v>26.84</v>
      </c>
      <c r="D1394" s="179">
        <v>24.99</v>
      </c>
      <c r="E1394" s="179">
        <v>25.02</v>
      </c>
    </row>
    <row r="1395" spans="1:5">
      <c r="A1395" s="180">
        <v>40009</v>
      </c>
      <c r="B1395" s="179">
        <v>25.05</v>
      </c>
      <c r="C1395" s="179">
        <v>26.06</v>
      </c>
      <c r="D1395" s="179">
        <v>23.83</v>
      </c>
      <c r="E1395" s="179">
        <v>25.89</v>
      </c>
    </row>
    <row r="1396" spans="1:5">
      <c r="A1396" s="180">
        <v>40010</v>
      </c>
      <c r="B1396" s="179">
        <v>25.96</v>
      </c>
      <c r="C1396" s="179">
        <v>26.18</v>
      </c>
      <c r="D1396" s="179">
        <v>24.51</v>
      </c>
      <c r="E1396" s="179">
        <v>25.42</v>
      </c>
    </row>
    <row r="1397" spans="1:5">
      <c r="A1397" s="180">
        <v>40011</v>
      </c>
      <c r="B1397" s="179">
        <v>25.42</v>
      </c>
      <c r="C1397" s="179">
        <v>25.55</v>
      </c>
      <c r="D1397" s="179">
        <v>23.88</v>
      </c>
      <c r="E1397" s="179">
        <v>24.34</v>
      </c>
    </row>
    <row r="1398" spans="1:5">
      <c r="A1398" s="180">
        <v>40014</v>
      </c>
      <c r="B1398" s="179">
        <v>25.06</v>
      </c>
      <c r="C1398" s="179">
        <v>25.42</v>
      </c>
      <c r="D1398" s="179">
        <v>24.26</v>
      </c>
      <c r="E1398" s="179">
        <v>24.4</v>
      </c>
    </row>
    <row r="1399" spans="1:5">
      <c r="A1399" s="180">
        <v>40015</v>
      </c>
      <c r="B1399" s="179">
        <v>24.28</v>
      </c>
      <c r="C1399" s="179">
        <v>25.14</v>
      </c>
      <c r="D1399" s="179">
        <v>23.81</v>
      </c>
      <c r="E1399" s="179">
        <v>23.87</v>
      </c>
    </row>
    <row r="1400" spans="1:5">
      <c r="A1400" s="180">
        <v>40016</v>
      </c>
      <c r="B1400" s="179">
        <v>24.05</v>
      </c>
      <c r="C1400" s="179">
        <v>24.14</v>
      </c>
      <c r="D1400" s="179">
        <v>23.24</v>
      </c>
      <c r="E1400" s="179">
        <v>23.47</v>
      </c>
    </row>
    <row r="1401" spans="1:5">
      <c r="A1401" s="180">
        <v>40017</v>
      </c>
      <c r="B1401" s="179">
        <v>23.71</v>
      </c>
      <c r="C1401" s="179">
        <v>24.05</v>
      </c>
      <c r="D1401" s="179">
        <v>23.21</v>
      </c>
      <c r="E1401" s="179">
        <v>23.43</v>
      </c>
    </row>
    <row r="1402" spans="1:5">
      <c r="A1402" s="180">
        <v>40018</v>
      </c>
      <c r="B1402" s="179">
        <v>23.87</v>
      </c>
      <c r="C1402" s="179">
        <v>23.87</v>
      </c>
      <c r="D1402" s="179">
        <v>23</v>
      </c>
      <c r="E1402" s="179">
        <v>23.09</v>
      </c>
    </row>
    <row r="1403" spans="1:5">
      <c r="A1403" s="180">
        <v>40021</v>
      </c>
      <c r="B1403" s="179">
        <v>24.06</v>
      </c>
      <c r="C1403" s="179">
        <v>24.86</v>
      </c>
      <c r="D1403" s="179">
        <v>24.02</v>
      </c>
      <c r="E1403" s="179">
        <v>24.28</v>
      </c>
    </row>
    <row r="1404" spans="1:5">
      <c r="A1404" s="180">
        <v>40022</v>
      </c>
      <c r="B1404" s="179">
        <v>24.28</v>
      </c>
      <c r="C1404" s="179">
        <v>25.61</v>
      </c>
      <c r="D1404" s="179">
        <v>24.28</v>
      </c>
      <c r="E1404" s="179">
        <v>25.01</v>
      </c>
    </row>
    <row r="1405" spans="1:5">
      <c r="A1405" s="180">
        <v>40023</v>
      </c>
      <c r="B1405" s="179">
        <v>25.47</v>
      </c>
      <c r="C1405" s="179">
        <v>26.18</v>
      </c>
      <c r="D1405" s="179">
        <v>25.41</v>
      </c>
      <c r="E1405" s="179">
        <v>25.61</v>
      </c>
    </row>
    <row r="1406" spans="1:5">
      <c r="A1406" s="180">
        <v>40024</v>
      </c>
      <c r="B1406" s="179">
        <v>25.4</v>
      </c>
      <c r="C1406" s="179">
        <v>25.76</v>
      </c>
      <c r="D1406" s="179">
        <v>24.85</v>
      </c>
      <c r="E1406" s="179">
        <v>25.4</v>
      </c>
    </row>
    <row r="1407" spans="1:5">
      <c r="A1407" s="180">
        <v>40025</v>
      </c>
      <c r="B1407" s="179">
        <v>25.4</v>
      </c>
      <c r="C1407" s="179">
        <v>26.22</v>
      </c>
      <c r="D1407" s="179">
        <v>24.93</v>
      </c>
      <c r="E1407" s="179">
        <v>25.92</v>
      </c>
    </row>
    <row r="1408" spans="1:5">
      <c r="A1408" s="180">
        <v>40028</v>
      </c>
      <c r="B1408" s="179">
        <v>25.92</v>
      </c>
      <c r="C1408" s="179">
        <v>26.49</v>
      </c>
      <c r="D1408" s="179">
        <v>25.56</v>
      </c>
      <c r="E1408" s="179">
        <v>25.56</v>
      </c>
    </row>
    <row r="1409" spans="1:5">
      <c r="A1409" s="180">
        <v>40029</v>
      </c>
      <c r="B1409" s="179">
        <v>25.55</v>
      </c>
      <c r="C1409" s="179">
        <v>26.16</v>
      </c>
      <c r="D1409" s="179">
        <v>24.89</v>
      </c>
      <c r="E1409" s="179">
        <v>24.89</v>
      </c>
    </row>
    <row r="1410" spans="1:5">
      <c r="A1410" s="180">
        <v>40030</v>
      </c>
      <c r="B1410" s="179">
        <v>24.91</v>
      </c>
      <c r="C1410" s="179">
        <v>25.85</v>
      </c>
      <c r="D1410" s="179">
        <v>24.86</v>
      </c>
      <c r="E1410" s="179">
        <v>24.9</v>
      </c>
    </row>
    <row r="1411" spans="1:5">
      <c r="A1411" s="180">
        <v>40031</v>
      </c>
      <c r="B1411" s="179">
        <v>24.9</v>
      </c>
      <c r="C1411" s="179">
        <v>26.15</v>
      </c>
      <c r="D1411" s="179">
        <v>24.47</v>
      </c>
      <c r="E1411" s="179">
        <v>25.67</v>
      </c>
    </row>
    <row r="1412" spans="1:5">
      <c r="A1412" s="180">
        <v>40032</v>
      </c>
      <c r="B1412" s="179">
        <v>24.71</v>
      </c>
      <c r="C1412" s="179">
        <v>24.95</v>
      </c>
      <c r="D1412" s="179">
        <v>23.98</v>
      </c>
      <c r="E1412" s="179">
        <v>24.76</v>
      </c>
    </row>
    <row r="1413" spans="1:5">
      <c r="A1413" s="180">
        <v>40035</v>
      </c>
      <c r="B1413" s="179">
        <v>24.76</v>
      </c>
      <c r="C1413" s="179">
        <v>25.82</v>
      </c>
      <c r="D1413" s="179">
        <v>24.76</v>
      </c>
      <c r="E1413" s="179">
        <v>24.99</v>
      </c>
    </row>
    <row r="1414" spans="1:5">
      <c r="A1414" s="180">
        <v>40036</v>
      </c>
      <c r="B1414" s="179">
        <v>24.98</v>
      </c>
      <c r="C1414" s="179">
        <v>26.98</v>
      </c>
      <c r="D1414" s="179">
        <v>24.98</v>
      </c>
      <c r="E1414" s="179">
        <v>25.99</v>
      </c>
    </row>
    <row r="1415" spans="1:5">
      <c r="A1415" s="180">
        <v>40037</v>
      </c>
      <c r="B1415" s="179">
        <v>25.99</v>
      </c>
      <c r="C1415" s="179">
        <v>26.5</v>
      </c>
      <c r="D1415" s="179">
        <v>25.11</v>
      </c>
      <c r="E1415" s="179">
        <v>25.45</v>
      </c>
    </row>
    <row r="1416" spans="1:5">
      <c r="A1416" s="180">
        <v>40038</v>
      </c>
      <c r="B1416" s="179">
        <v>25.34</v>
      </c>
      <c r="C1416" s="179">
        <v>26.15</v>
      </c>
      <c r="D1416" s="179">
        <v>24.71</v>
      </c>
      <c r="E1416" s="179">
        <v>24.71</v>
      </c>
    </row>
    <row r="1417" spans="1:5">
      <c r="A1417" s="180">
        <v>40039</v>
      </c>
      <c r="B1417" s="179">
        <v>24.77</v>
      </c>
      <c r="C1417" s="179">
        <v>25.94</v>
      </c>
      <c r="D1417" s="179">
        <v>24.26</v>
      </c>
      <c r="E1417" s="179">
        <v>24.27</v>
      </c>
    </row>
    <row r="1418" spans="1:5">
      <c r="A1418" s="180">
        <v>40042</v>
      </c>
      <c r="B1418" s="179">
        <v>24.27</v>
      </c>
      <c r="C1418" s="179">
        <v>28.39</v>
      </c>
      <c r="D1418" s="179">
        <v>24.27</v>
      </c>
      <c r="E1418" s="179">
        <v>27.89</v>
      </c>
    </row>
    <row r="1419" spans="1:5">
      <c r="A1419" s="180">
        <v>40043</v>
      </c>
      <c r="B1419" s="179">
        <v>27.89</v>
      </c>
      <c r="C1419" s="179">
        <v>27.89</v>
      </c>
      <c r="D1419" s="179">
        <v>26.08</v>
      </c>
      <c r="E1419" s="179">
        <v>26.18</v>
      </c>
    </row>
    <row r="1420" spans="1:5">
      <c r="A1420" s="180">
        <v>40044</v>
      </c>
      <c r="B1420" s="179">
        <v>28.08</v>
      </c>
      <c r="C1420" s="179">
        <v>28.14</v>
      </c>
      <c r="D1420" s="179">
        <v>26.14</v>
      </c>
      <c r="E1420" s="179">
        <v>26.26</v>
      </c>
    </row>
    <row r="1421" spans="1:5">
      <c r="A1421" s="180">
        <v>40045</v>
      </c>
      <c r="B1421" s="179">
        <v>26.45</v>
      </c>
      <c r="C1421" s="179">
        <v>26.45</v>
      </c>
      <c r="D1421" s="179">
        <v>24.75</v>
      </c>
      <c r="E1421" s="179">
        <v>25.09</v>
      </c>
    </row>
    <row r="1422" spans="1:5">
      <c r="A1422" s="180">
        <v>40046</v>
      </c>
      <c r="B1422" s="179">
        <v>24.49</v>
      </c>
      <c r="C1422" s="179">
        <v>25.06</v>
      </c>
      <c r="D1422" s="179">
        <v>23.91</v>
      </c>
      <c r="E1422" s="179">
        <v>25.01</v>
      </c>
    </row>
    <row r="1423" spans="1:5">
      <c r="A1423" s="180">
        <v>40049</v>
      </c>
      <c r="B1423" s="179">
        <v>25.01</v>
      </c>
      <c r="C1423" s="179">
        <v>25.7</v>
      </c>
      <c r="D1423" s="179">
        <v>25.01</v>
      </c>
      <c r="E1423" s="179">
        <v>25.14</v>
      </c>
    </row>
    <row r="1424" spans="1:5">
      <c r="A1424" s="180">
        <v>40050</v>
      </c>
      <c r="B1424" s="179">
        <v>25.13</v>
      </c>
      <c r="C1424" s="179">
        <v>25.13</v>
      </c>
      <c r="D1424" s="179">
        <v>23.68</v>
      </c>
      <c r="E1424" s="179">
        <v>24.92</v>
      </c>
    </row>
    <row r="1425" spans="1:5">
      <c r="A1425" s="180">
        <v>40051</v>
      </c>
      <c r="B1425" s="179">
        <v>24.91</v>
      </c>
      <c r="C1425" s="179">
        <v>25.56</v>
      </c>
      <c r="D1425" s="179">
        <v>24.69</v>
      </c>
      <c r="E1425" s="179">
        <v>24.95</v>
      </c>
    </row>
    <row r="1426" spans="1:5">
      <c r="A1426" s="180">
        <v>40052</v>
      </c>
      <c r="B1426" s="179">
        <v>25.13</v>
      </c>
      <c r="C1426" s="179">
        <v>25.89</v>
      </c>
      <c r="D1426" s="179">
        <v>24.43</v>
      </c>
      <c r="E1426" s="179">
        <v>24.68</v>
      </c>
    </row>
    <row r="1427" spans="1:5">
      <c r="A1427" s="180">
        <v>40053</v>
      </c>
      <c r="B1427" s="179">
        <v>24.44</v>
      </c>
      <c r="C1427" s="179">
        <v>25.5</v>
      </c>
      <c r="D1427" s="179">
        <v>24.28</v>
      </c>
      <c r="E1427" s="179">
        <v>24.76</v>
      </c>
    </row>
    <row r="1428" spans="1:5">
      <c r="A1428" s="180">
        <v>40056</v>
      </c>
      <c r="B1428" s="179">
        <v>24.76</v>
      </c>
      <c r="C1428" s="179">
        <v>27.01</v>
      </c>
      <c r="D1428" s="179">
        <v>24.76</v>
      </c>
      <c r="E1428" s="179">
        <v>26.01</v>
      </c>
    </row>
    <row r="1429" spans="1:5">
      <c r="A1429" s="180">
        <v>40057</v>
      </c>
      <c r="B1429" s="179">
        <v>26.01</v>
      </c>
      <c r="C1429" s="179">
        <v>29.23</v>
      </c>
      <c r="D1429" s="179">
        <v>26</v>
      </c>
      <c r="E1429" s="179">
        <v>29.15</v>
      </c>
    </row>
    <row r="1430" spans="1:5">
      <c r="A1430" s="180">
        <v>40058</v>
      </c>
      <c r="B1430" s="179">
        <v>29.14</v>
      </c>
      <c r="C1430" s="179">
        <v>29.57</v>
      </c>
      <c r="D1430" s="179">
        <v>28.41</v>
      </c>
      <c r="E1430" s="179">
        <v>28.9</v>
      </c>
    </row>
    <row r="1431" spans="1:5">
      <c r="A1431" s="180">
        <v>40059</v>
      </c>
      <c r="B1431" s="179">
        <v>28.9</v>
      </c>
      <c r="C1431" s="179">
        <v>28.9</v>
      </c>
      <c r="D1431" s="179">
        <v>26.98</v>
      </c>
      <c r="E1431" s="179">
        <v>27.1</v>
      </c>
    </row>
    <row r="1432" spans="1:5">
      <c r="A1432" s="180">
        <v>40060</v>
      </c>
      <c r="B1432" s="179">
        <v>26.98</v>
      </c>
      <c r="C1432" s="179">
        <v>26.98</v>
      </c>
      <c r="D1432" s="179">
        <v>24.86</v>
      </c>
      <c r="E1432" s="179">
        <v>25.26</v>
      </c>
    </row>
    <row r="1433" spans="1:5">
      <c r="A1433" s="180">
        <v>40064</v>
      </c>
      <c r="B1433" s="179">
        <v>25.26</v>
      </c>
      <c r="C1433" s="179">
        <v>26.15</v>
      </c>
      <c r="D1433" s="179">
        <v>25.26</v>
      </c>
      <c r="E1433" s="179">
        <v>25.62</v>
      </c>
    </row>
    <row r="1434" spans="1:5">
      <c r="A1434" s="180">
        <v>40065</v>
      </c>
      <c r="B1434" s="179">
        <v>25.66</v>
      </c>
      <c r="C1434" s="179">
        <v>25.93</v>
      </c>
      <c r="D1434" s="179">
        <v>24.23</v>
      </c>
      <c r="E1434" s="179">
        <v>24.32</v>
      </c>
    </row>
    <row r="1435" spans="1:5">
      <c r="A1435" s="180">
        <v>40066</v>
      </c>
      <c r="B1435" s="179">
        <v>24.4</v>
      </c>
      <c r="C1435" s="179">
        <v>24.76</v>
      </c>
      <c r="D1435" s="179">
        <v>22.82</v>
      </c>
      <c r="E1435" s="179">
        <v>23.55</v>
      </c>
    </row>
    <row r="1436" spans="1:5">
      <c r="A1436" s="180">
        <v>40067</v>
      </c>
      <c r="B1436" s="179">
        <v>23.49</v>
      </c>
      <c r="C1436" s="179">
        <v>24.33</v>
      </c>
      <c r="D1436" s="179">
        <v>22.48</v>
      </c>
      <c r="E1436" s="179">
        <v>24.15</v>
      </c>
    </row>
    <row r="1437" spans="1:5">
      <c r="A1437" s="180">
        <v>40070</v>
      </c>
      <c r="B1437" s="179">
        <v>25.39</v>
      </c>
      <c r="C1437" s="179">
        <v>25.39</v>
      </c>
      <c r="D1437" s="179">
        <v>23.32</v>
      </c>
      <c r="E1437" s="179">
        <v>23.86</v>
      </c>
    </row>
    <row r="1438" spans="1:5">
      <c r="A1438" s="180">
        <v>40071</v>
      </c>
      <c r="B1438" s="179">
        <v>23.9</v>
      </c>
      <c r="C1438" s="179">
        <v>24.27</v>
      </c>
      <c r="D1438" s="179">
        <v>23.07</v>
      </c>
      <c r="E1438" s="179">
        <v>23.42</v>
      </c>
    </row>
    <row r="1439" spans="1:5">
      <c r="A1439" s="180">
        <v>40072</v>
      </c>
      <c r="B1439" s="179">
        <v>23.29</v>
      </c>
      <c r="C1439" s="179">
        <v>23.92</v>
      </c>
      <c r="D1439" s="179">
        <v>22.78</v>
      </c>
      <c r="E1439" s="179">
        <v>23.69</v>
      </c>
    </row>
    <row r="1440" spans="1:5">
      <c r="A1440" s="180">
        <v>40073</v>
      </c>
      <c r="B1440" s="179">
        <v>23.99</v>
      </c>
      <c r="C1440" s="179">
        <v>24.07</v>
      </c>
      <c r="D1440" s="179">
        <v>22.79</v>
      </c>
      <c r="E1440" s="179">
        <v>23.65</v>
      </c>
    </row>
    <row r="1441" spans="1:5">
      <c r="A1441" s="180">
        <v>40074</v>
      </c>
      <c r="B1441" s="179">
        <v>23.65</v>
      </c>
      <c r="C1441" s="179">
        <v>24.43</v>
      </c>
      <c r="D1441" s="179">
        <v>23.14</v>
      </c>
      <c r="E1441" s="179">
        <v>23.92</v>
      </c>
    </row>
    <row r="1442" spans="1:5">
      <c r="A1442" s="180">
        <v>40077</v>
      </c>
      <c r="B1442" s="179">
        <v>25.34</v>
      </c>
      <c r="C1442" s="179">
        <v>25.51</v>
      </c>
      <c r="D1442" s="179">
        <v>23.71</v>
      </c>
      <c r="E1442" s="179">
        <v>24.06</v>
      </c>
    </row>
    <row r="1443" spans="1:5">
      <c r="A1443" s="180">
        <v>40078</v>
      </c>
      <c r="B1443" s="179">
        <v>23.81</v>
      </c>
      <c r="C1443" s="179">
        <v>23.98</v>
      </c>
      <c r="D1443" s="179">
        <v>23.06</v>
      </c>
      <c r="E1443" s="179">
        <v>23.08</v>
      </c>
    </row>
    <row r="1444" spans="1:5">
      <c r="A1444" s="180">
        <v>40079</v>
      </c>
      <c r="B1444" s="179">
        <v>22.9</v>
      </c>
      <c r="C1444" s="179">
        <v>23.69</v>
      </c>
      <c r="D1444" s="179">
        <v>22.19</v>
      </c>
      <c r="E1444" s="179">
        <v>23.49</v>
      </c>
    </row>
    <row r="1445" spans="1:5">
      <c r="A1445" s="180">
        <v>40080</v>
      </c>
      <c r="B1445" s="179">
        <v>23.67</v>
      </c>
      <c r="C1445" s="179">
        <v>25.37</v>
      </c>
      <c r="D1445" s="179">
        <v>23.44</v>
      </c>
      <c r="E1445" s="179">
        <v>24.95</v>
      </c>
    </row>
    <row r="1446" spans="1:5">
      <c r="A1446" s="180">
        <v>40081</v>
      </c>
      <c r="B1446" s="179">
        <v>25.18</v>
      </c>
      <c r="C1446" s="179">
        <v>26.34</v>
      </c>
      <c r="D1446" s="179">
        <v>24.81</v>
      </c>
      <c r="E1446" s="179">
        <v>25.61</v>
      </c>
    </row>
    <row r="1447" spans="1:5">
      <c r="A1447" s="180">
        <v>40084</v>
      </c>
      <c r="B1447" s="179">
        <v>26.26</v>
      </c>
      <c r="C1447" s="179">
        <v>26.4</v>
      </c>
      <c r="D1447" s="179">
        <v>24.85</v>
      </c>
      <c r="E1447" s="179">
        <v>24.88</v>
      </c>
    </row>
    <row r="1448" spans="1:5">
      <c r="A1448" s="180">
        <v>40085</v>
      </c>
      <c r="B1448" s="179">
        <v>24.88</v>
      </c>
      <c r="C1448" s="179">
        <v>25.28</v>
      </c>
      <c r="D1448" s="179">
        <v>24.54</v>
      </c>
      <c r="E1448" s="179">
        <v>25.19</v>
      </c>
    </row>
    <row r="1449" spans="1:5">
      <c r="A1449" s="180">
        <v>40086</v>
      </c>
      <c r="B1449" s="179">
        <v>25.19</v>
      </c>
      <c r="C1449" s="179">
        <v>26.45</v>
      </c>
      <c r="D1449" s="179">
        <v>24.76</v>
      </c>
      <c r="E1449" s="179">
        <v>25.61</v>
      </c>
    </row>
    <row r="1450" spans="1:5">
      <c r="A1450" s="180">
        <v>40087</v>
      </c>
      <c r="B1450" s="179">
        <v>25.98</v>
      </c>
      <c r="C1450" s="179">
        <v>28.42</v>
      </c>
      <c r="D1450" s="179">
        <v>25.98</v>
      </c>
      <c r="E1450" s="179">
        <v>28.27</v>
      </c>
    </row>
    <row r="1451" spans="1:5">
      <c r="A1451" s="180">
        <v>40088</v>
      </c>
      <c r="B1451" s="179">
        <v>29.34</v>
      </c>
      <c r="C1451" s="179">
        <v>29.56</v>
      </c>
      <c r="D1451" s="179">
        <v>27.98</v>
      </c>
      <c r="E1451" s="179">
        <v>28.68</v>
      </c>
    </row>
    <row r="1452" spans="1:5">
      <c r="A1452" s="180">
        <v>40091</v>
      </c>
      <c r="B1452" s="179">
        <v>29.34</v>
      </c>
      <c r="C1452" s="179">
        <v>29.34</v>
      </c>
      <c r="D1452" s="179">
        <v>26.57</v>
      </c>
      <c r="E1452" s="179">
        <v>26.84</v>
      </c>
    </row>
    <row r="1453" spans="1:5">
      <c r="A1453" s="180">
        <v>40092</v>
      </c>
      <c r="B1453" s="179">
        <v>26.39</v>
      </c>
      <c r="C1453" s="179">
        <v>26.41</v>
      </c>
      <c r="D1453" s="179">
        <v>25.19</v>
      </c>
      <c r="E1453" s="179">
        <v>25.7</v>
      </c>
    </row>
    <row r="1454" spans="1:5">
      <c r="A1454" s="180">
        <v>40093</v>
      </c>
      <c r="B1454" s="179">
        <v>25.78</v>
      </c>
      <c r="C1454" s="179">
        <v>25.82</v>
      </c>
      <c r="D1454" s="179">
        <v>24.57</v>
      </c>
      <c r="E1454" s="179">
        <v>24.68</v>
      </c>
    </row>
    <row r="1455" spans="1:5">
      <c r="A1455" s="180">
        <v>40094</v>
      </c>
      <c r="B1455" s="179">
        <v>24.68</v>
      </c>
      <c r="C1455" s="179">
        <v>24.69</v>
      </c>
      <c r="D1455" s="179">
        <v>23.9</v>
      </c>
      <c r="E1455" s="179">
        <v>24.18</v>
      </c>
    </row>
    <row r="1456" spans="1:5">
      <c r="A1456" s="180">
        <v>40095</v>
      </c>
      <c r="B1456" s="179">
        <v>24.39</v>
      </c>
      <c r="C1456" s="179">
        <v>24.54</v>
      </c>
      <c r="D1456" s="179">
        <v>22.99</v>
      </c>
      <c r="E1456" s="179">
        <v>23.12</v>
      </c>
    </row>
    <row r="1457" spans="1:5">
      <c r="A1457" s="180">
        <v>40098</v>
      </c>
      <c r="B1457" s="179">
        <v>23.12</v>
      </c>
      <c r="C1457" s="179">
        <v>23.53</v>
      </c>
      <c r="D1457" s="179">
        <v>22.67</v>
      </c>
      <c r="E1457" s="179">
        <v>23.01</v>
      </c>
    </row>
    <row r="1458" spans="1:5">
      <c r="A1458" s="180">
        <v>40099</v>
      </c>
      <c r="B1458" s="179">
        <v>23</v>
      </c>
      <c r="C1458" s="179">
        <v>24.07</v>
      </c>
      <c r="D1458" s="179">
        <v>22.74</v>
      </c>
      <c r="E1458" s="179">
        <v>22.99</v>
      </c>
    </row>
    <row r="1459" spans="1:5">
      <c r="A1459" s="180">
        <v>40100</v>
      </c>
      <c r="B1459" s="179">
        <v>22.08</v>
      </c>
      <c r="C1459" s="179">
        <v>22.89</v>
      </c>
      <c r="D1459" s="179">
        <v>21.55</v>
      </c>
      <c r="E1459" s="179">
        <v>22.86</v>
      </c>
    </row>
    <row r="1460" spans="1:5">
      <c r="A1460" s="180">
        <v>40101</v>
      </c>
      <c r="B1460" s="179">
        <v>23.51</v>
      </c>
      <c r="C1460" s="179">
        <v>23.53</v>
      </c>
      <c r="D1460" s="179">
        <v>21.49</v>
      </c>
      <c r="E1460" s="179">
        <v>21.72</v>
      </c>
    </row>
    <row r="1461" spans="1:5">
      <c r="A1461" s="180">
        <v>40102</v>
      </c>
      <c r="B1461" s="179">
        <v>21.72</v>
      </c>
      <c r="C1461" s="179">
        <v>22.6</v>
      </c>
      <c r="D1461" s="179">
        <v>20.98</v>
      </c>
      <c r="E1461" s="179">
        <v>21.43</v>
      </c>
    </row>
    <row r="1462" spans="1:5">
      <c r="A1462" s="180">
        <v>40105</v>
      </c>
      <c r="B1462" s="179">
        <v>21.41</v>
      </c>
      <c r="C1462" s="179">
        <v>22.46</v>
      </c>
      <c r="D1462" s="179">
        <v>20.91</v>
      </c>
      <c r="E1462" s="179">
        <v>21.49</v>
      </c>
    </row>
    <row r="1463" spans="1:5">
      <c r="A1463" s="180">
        <v>40106</v>
      </c>
      <c r="B1463" s="179">
        <v>21.55</v>
      </c>
      <c r="C1463" s="179">
        <v>21.76</v>
      </c>
      <c r="D1463" s="179">
        <v>20.9</v>
      </c>
      <c r="E1463" s="179">
        <v>20.9</v>
      </c>
    </row>
    <row r="1464" spans="1:5">
      <c r="A1464" s="180">
        <v>40107</v>
      </c>
      <c r="B1464" s="179">
        <v>20.9</v>
      </c>
      <c r="C1464" s="179">
        <v>22.48</v>
      </c>
      <c r="D1464" s="179">
        <v>20.100000000000001</v>
      </c>
      <c r="E1464" s="179">
        <v>22.22</v>
      </c>
    </row>
    <row r="1465" spans="1:5">
      <c r="A1465" s="180">
        <v>40108</v>
      </c>
      <c r="B1465" s="179">
        <v>22.22</v>
      </c>
      <c r="C1465" s="179">
        <v>22.77</v>
      </c>
      <c r="D1465" s="179">
        <v>20.329999999999998</v>
      </c>
      <c r="E1465" s="179">
        <v>20.69</v>
      </c>
    </row>
    <row r="1466" spans="1:5">
      <c r="A1466" s="180">
        <v>40109</v>
      </c>
      <c r="B1466" s="179">
        <v>20.7</v>
      </c>
      <c r="C1466" s="179">
        <v>22.59</v>
      </c>
      <c r="D1466" s="179">
        <v>20.34</v>
      </c>
      <c r="E1466" s="179">
        <v>22.27</v>
      </c>
    </row>
    <row r="1467" spans="1:5">
      <c r="A1467" s="180">
        <v>40112</v>
      </c>
      <c r="B1467" s="179">
        <v>23.06</v>
      </c>
      <c r="C1467" s="179">
        <v>24.86</v>
      </c>
      <c r="D1467" s="179">
        <v>21.89</v>
      </c>
      <c r="E1467" s="179">
        <v>24.31</v>
      </c>
    </row>
    <row r="1468" spans="1:5">
      <c r="A1468" s="180">
        <v>40113</v>
      </c>
      <c r="B1468" s="179">
        <v>24.38</v>
      </c>
      <c r="C1468" s="179">
        <v>25.22</v>
      </c>
      <c r="D1468" s="179">
        <v>24.03</v>
      </c>
      <c r="E1468" s="179">
        <v>24.83</v>
      </c>
    </row>
    <row r="1469" spans="1:5">
      <c r="A1469" s="180">
        <v>40114</v>
      </c>
      <c r="B1469" s="179">
        <v>24.83</v>
      </c>
      <c r="C1469" s="179">
        <v>27.94</v>
      </c>
      <c r="D1469" s="179">
        <v>24.83</v>
      </c>
      <c r="E1469" s="179">
        <v>27.91</v>
      </c>
    </row>
    <row r="1470" spans="1:5">
      <c r="A1470" s="180">
        <v>40115</v>
      </c>
      <c r="B1470" s="179">
        <v>27.16</v>
      </c>
      <c r="C1470" s="179">
        <v>27.19</v>
      </c>
      <c r="D1470" s="179">
        <v>24.68</v>
      </c>
      <c r="E1470" s="179">
        <v>24.76</v>
      </c>
    </row>
    <row r="1471" spans="1:5">
      <c r="A1471" s="180">
        <v>40116</v>
      </c>
      <c r="B1471" s="179">
        <v>24.76</v>
      </c>
      <c r="C1471" s="179">
        <v>31.59</v>
      </c>
      <c r="D1471" s="179">
        <v>24.76</v>
      </c>
      <c r="E1471" s="179">
        <v>30.69</v>
      </c>
    </row>
    <row r="1472" spans="1:5">
      <c r="A1472" s="180">
        <v>40119</v>
      </c>
      <c r="B1472" s="179">
        <v>30.7</v>
      </c>
      <c r="C1472" s="179">
        <v>31.84</v>
      </c>
      <c r="D1472" s="179">
        <v>28.07</v>
      </c>
      <c r="E1472" s="179">
        <v>29.78</v>
      </c>
    </row>
    <row r="1473" spans="1:5">
      <c r="A1473" s="180">
        <v>40120</v>
      </c>
      <c r="B1473" s="179">
        <v>30.62</v>
      </c>
      <c r="C1473" s="179">
        <v>30.8</v>
      </c>
      <c r="D1473" s="179">
        <v>28.77</v>
      </c>
      <c r="E1473" s="179">
        <v>28.81</v>
      </c>
    </row>
    <row r="1474" spans="1:5">
      <c r="A1474" s="180">
        <v>40121</v>
      </c>
      <c r="B1474" s="179">
        <v>28.81</v>
      </c>
      <c r="C1474" s="179">
        <v>28.81</v>
      </c>
      <c r="D1474" s="179">
        <v>26.61</v>
      </c>
      <c r="E1474" s="179">
        <v>27.72</v>
      </c>
    </row>
    <row r="1475" spans="1:5">
      <c r="A1475" s="180">
        <v>40122</v>
      </c>
      <c r="B1475" s="179">
        <v>27.28</v>
      </c>
      <c r="C1475" s="179">
        <v>27.39</v>
      </c>
      <c r="D1475" s="179">
        <v>25.41</v>
      </c>
      <c r="E1475" s="179">
        <v>25.43</v>
      </c>
    </row>
    <row r="1476" spans="1:5">
      <c r="A1476" s="180">
        <v>40123</v>
      </c>
      <c r="B1476" s="179">
        <v>26.17</v>
      </c>
      <c r="C1476" s="179">
        <v>26.17</v>
      </c>
      <c r="D1476" s="179">
        <v>24.06</v>
      </c>
      <c r="E1476" s="179">
        <v>24.19</v>
      </c>
    </row>
    <row r="1477" spans="1:5">
      <c r="A1477" s="180">
        <v>40126</v>
      </c>
      <c r="B1477" s="179">
        <v>24.19</v>
      </c>
      <c r="C1477" s="179">
        <v>24.24</v>
      </c>
      <c r="D1477" s="179">
        <v>22.78</v>
      </c>
      <c r="E1477" s="179">
        <v>23.15</v>
      </c>
    </row>
    <row r="1478" spans="1:5">
      <c r="A1478" s="180">
        <v>40127</v>
      </c>
      <c r="B1478" s="179">
        <v>23.15</v>
      </c>
      <c r="C1478" s="179">
        <v>23.53</v>
      </c>
      <c r="D1478" s="179">
        <v>22.78</v>
      </c>
      <c r="E1478" s="179">
        <v>22.84</v>
      </c>
    </row>
    <row r="1479" spans="1:5">
      <c r="A1479" s="180">
        <v>40128</v>
      </c>
      <c r="B1479" s="179">
        <v>22.84</v>
      </c>
      <c r="C1479" s="179">
        <v>23.68</v>
      </c>
      <c r="D1479" s="179">
        <v>21.61</v>
      </c>
      <c r="E1479" s="179">
        <v>23.04</v>
      </c>
    </row>
    <row r="1480" spans="1:5">
      <c r="A1480" s="180">
        <v>40129</v>
      </c>
      <c r="B1480" s="179">
        <v>23.04</v>
      </c>
      <c r="C1480" s="179">
        <v>24.61</v>
      </c>
      <c r="D1480" s="179">
        <v>22.91</v>
      </c>
      <c r="E1480" s="179">
        <v>24.24</v>
      </c>
    </row>
    <row r="1481" spans="1:5">
      <c r="A1481" s="180">
        <v>40130</v>
      </c>
      <c r="B1481" s="179">
        <v>24.25</v>
      </c>
      <c r="C1481" s="179">
        <v>24.43</v>
      </c>
      <c r="D1481" s="179">
        <v>23.22</v>
      </c>
      <c r="E1481" s="179">
        <v>23.36</v>
      </c>
    </row>
    <row r="1482" spans="1:5">
      <c r="A1482" s="180">
        <v>40133</v>
      </c>
      <c r="B1482" s="179">
        <v>23.36</v>
      </c>
      <c r="C1482" s="179">
        <v>23.42</v>
      </c>
      <c r="D1482" s="179">
        <v>22.02</v>
      </c>
      <c r="E1482" s="179">
        <v>22.89</v>
      </c>
    </row>
    <row r="1483" spans="1:5">
      <c r="A1483" s="180">
        <v>40134</v>
      </c>
      <c r="B1483" s="179">
        <v>22.81</v>
      </c>
      <c r="C1483" s="179">
        <v>23.33</v>
      </c>
      <c r="D1483" s="179">
        <v>22.27</v>
      </c>
      <c r="E1483" s="179">
        <v>22.41</v>
      </c>
    </row>
    <row r="1484" spans="1:5">
      <c r="A1484" s="180">
        <v>40135</v>
      </c>
      <c r="B1484" s="179">
        <v>22.35</v>
      </c>
      <c r="C1484" s="179">
        <v>22.65</v>
      </c>
      <c r="D1484" s="179">
        <v>21.63</v>
      </c>
      <c r="E1484" s="179">
        <v>21.63</v>
      </c>
    </row>
    <row r="1485" spans="1:5">
      <c r="A1485" s="180">
        <v>40136</v>
      </c>
      <c r="B1485" s="179">
        <v>21.63</v>
      </c>
      <c r="C1485" s="179">
        <v>24.2</v>
      </c>
      <c r="D1485" s="179">
        <v>21.63</v>
      </c>
      <c r="E1485" s="179">
        <v>22.63</v>
      </c>
    </row>
    <row r="1486" spans="1:5">
      <c r="A1486" s="180">
        <v>40137</v>
      </c>
      <c r="B1486" s="179">
        <v>23.45</v>
      </c>
      <c r="C1486" s="179">
        <v>23.45</v>
      </c>
      <c r="D1486" s="179">
        <v>22.14</v>
      </c>
      <c r="E1486" s="179">
        <v>22.19</v>
      </c>
    </row>
    <row r="1487" spans="1:5">
      <c r="A1487" s="180">
        <v>40140</v>
      </c>
      <c r="B1487" s="179">
        <v>21.98</v>
      </c>
      <c r="C1487" s="179">
        <v>21.98</v>
      </c>
      <c r="D1487" s="179">
        <v>20.9</v>
      </c>
      <c r="E1487" s="179">
        <v>21.16</v>
      </c>
    </row>
    <row r="1488" spans="1:5">
      <c r="A1488" s="180">
        <v>40141</v>
      </c>
      <c r="B1488" s="179">
        <v>21.28</v>
      </c>
      <c r="C1488" s="179">
        <v>21.87</v>
      </c>
      <c r="D1488" s="179">
        <v>20.350000000000001</v>
      </c>
      <c r="E1488" s="179">
        <v>20.47</v>
      </c>
    </row>
    <row r="1489" spans="1:5">
      <c r="A1489" s="180">
        <v>40142</v>
      </c>
      <c r="B1489" s="179">
        <v>20.23</v>
      </c>
      <c r="C1489" s="179">
        <v>20.57</v>
      </c>
      <c r="D1489" s="179">
        <v>20.05</v>
      </c>
      <c r="E1489" s="179">
        <v>20.48</v>
      </c>
    </row>
    <row r="1490" spans="1:5">
      <c r="A1490" s="180">
        <v>40144</v>
      </c>
      <c r="B1490" s="179">
        <v>25.75</v>
      </c>
      <c r="C1490" s="179">
        <v>25.93</v>
      </c>
      <c r="D1490" s="179">
        <v>23.12</v>
      </c>
      <c r="E1490" s="179">
        <v>24.74</v>
      </c>
    </row>
    <row r="1491" spans="1:5">
      <c r="A1491" s="180">
        <v>40147</v>
      </c>
      <c r="B1491" s="179">
        <v>24.95</v>
      </c>
      <c r="C1491" s="179">
        <v>25.57</v>
      </c>
      <c r="D1491" s="179">
        <v>24.19</v>
      </c>
      <c r="E1491" s="179">
        <v>24.51</v>
      </c>
    </row>
    <row r="1492" spans="1:5">
      <c r="A1492" s="180">
        <v>40148</v>
      </c>
      <c r="B1492" s="179">
        <v>24.51</v>
      </c>
      <c r="C1492" s="179">
        <v>24.51</v>
      </c>
      <c r="D1492" s="179">
        <v>21.88</v>
      </c>
      <c r="E1492" s="179">
        <v>21.92</v>
      </c>
    </row>
    <row r="1493" spans="1:5">
      <c r="A1493" s="180">
        <v>40149</v>
      </c>
      <c r="B1493" s="179">
        <v>21.89</v>
      </c>
      <c r="C1493" s="179">
        <v>22.19</v>
      </c>
      <c r="D1493" s="179">
        <v>21.01</v>
      </c>
      <c r="E1493" s="179">
        <v>21.12</v>
      </c>
    </row>
    <row r="1494" spans="1:5">
      <c r="A1494" s="180">
        <v>40150</v>
      </c>
      <c r="B1494" s="179">
        <v>21.15</v>
      </c>
      <c r="C1494" s="179">
        <v>22.5</v>
      </c>
      <c r="D1494" s="179">
        <v>20.61</v>
      </c>
      <c r="E1494" s="179">
        <v>22.46</v>
      </c>
    </row>
    <row r="1495" spans="1:5">
      <c r="A1495" s="180">
        <v>40151</v>
      </c>
      <c r="B1495" s="179">
        <v>21.18</v>
      </c>
      <c r="C1495" s="179">
        <v>22.76</v>
      </c>
      <c r="D1495" s="179">
        <v>20.62</v>
      </c>
      <c r="E1495" s="179">
        <v>21.25</v>
      </c>
    </row>
    <row r="1496" spans="1:5">
      <c r="A1496" s="180">
        <v>40154</v>
      </c>
      <c r="B1496" s="179">
        <v>22.32</v>
      </c>
      <c r="C1496" s="179">
        <v>22.46</v>
      </c>
      <c r="D1496" s="179">
        <v>21.6</v>
      </c>
      <c r="E1496" s="179">
        <v>22.1</v>
      </c>
    </row>
    <row r="1497" spans="1:5">
      <c r="A1497" s="180">
        <v>40155</v>
      </c>
      <c r="B1497" s="179">
        <v>23.28</v>
      </c>
      <c r="C1497" s="179">
        <v>23.97</v>
      </c>
      <c r="D1497" s="179">
        <v>22.84</v>
      </c>
      <c r="E1497" s="179">
        <v>23.69</v>
      </c>
    </row>
    <row r="1498" spans="1:5">
      <c r="A1498" s="180">
        <v>40156</v>
      </c>
      <c r="B1498" s="179">
        <v>23.21</v>
      </c>
      <c r="C1498" s="179">
        <v>24.2</v>
      </c>
      <c r="D1498" s="179">
        <v>22.54</v>
      </c>
      <c r="E1498" s="179">
        <v>22.66</v>
      </c>
    </row>
    <row r="1499" spans="1:5">
      <c r="A1499" s="180">
        <v>40157</v>
      </c>
      <c r="B1499" s="179">
        <v>22.66</v>
      </c>
      <c r="C1499" s="179">
        <v>22.66</v>
      </c>
      <c r="D1499" s="179">
        <v>21.77</v>
      </c>
      <c r="E1499" s="179">
        <v>22.32</v>
      </c>
    </row>
    <row r="1500" spans="1:5">
      <c r="A1500" s="180">
        <v>40158</v>
      </c>
      <c r="B1500" s="179">
        <v>21.45</v>
      </c>
      <c r="C1500" s="179">
        <v>22.31</v>
      </c>
      <c r="D1500" s="179">
        <v>21.39</v>
      </c>
      <c r="E1500" s="179">
        <v>21.59</v>
      </c>
    </row>
    <row r="1501" spans="1:5">
      <c r="A1501" s="180">
        <v>40161</v>
      </c>
      <c r="B1501" s="179">
        <v>21.59</v>
      </c>
      <c r="C1501" s="179">
        <v>21.59</v>
      </c>
      <c r="D1501" s="179">
        <v>20.57</v>
      </c>
      <c r="E1501" s="179">
        <v>21.15</v>
      </c>
    </row>
    <row r="1502" spans="1:5">
      <c r="A1502" s="180">
        <v>40162</v>
      </c>
      <c r="B1502" s="179">
        <v>21.09</v>
      </c>
      <c r="C1502" s="179">
        <v>21.87</v>
      </c>
      <c r="D1502" s="179">
        <v>20.91</v>
      </c>
      <c r="E1502" s="179">
        <v>21.49</v>
      </c>
    </row>
    <row r="1503" spans="1:5">
      <c r="A1503" s="180">
        <v>40163</v>
      </c>
      <c r="B1503" s="179">
        <v>20.89</v>
      </c>
      <c r="C1503" s="179">
        <v>21.2</v>
      </c>
      <c r="D1503" s="179">
        <v>20.46</v>
      </c>
      <c r="E1503" s="179">
        <v>20.54</v>
      </c>
    </row>
    <row r="1504" spans="1:5">
      <c r="A1504" s="180">
        <v>40164</v>
      </c>
      <c r="B1504" s="179">
        <v>21.89</v>
      </c>
      <c r="C1504" s="179">
        <v>22.86</v>
      </c>
      <c r="D1504" s="179">
        <v>21.4</v>
      </c>
      <c r="E1504" s="179">
        <v>22.51</v>
      </c>
    </row>
    <row r="1505" spans="1:5">
      <c r="A1505" s="180">
        <v>40165</v>
      </c>
      <c r="B1505" s="179">
        <v>21.84</v>
      </c>
      <c r="C1505" s="179">
        <v>23.02</v>
      </c>
      <c r="D1505" s="179">
        <v>21.68</v>
      </c>
      <c r="E1505" s="179">
        <v>21.68</v>
      </c>
    </row>
    <row r="1506" spans="1:5">
      <c r="A1506" s="180">
        <v>40168</v>
      </c>
      <c r="B1506" s="179">
        <v>21.46</v>
      </c>
      <c r="C1506" s="179">
        <v>21.51</v>
      </c>
      <c r="D1506" s="179">
        <v>20.28</v>
      </c>
      <c r="E1506" s="179">
        <v>20.49</v>
      </c>
    </row>
    <row r="1507" spans="1:5">
      <c r="A1507" s="180">
        <v>40169</v>
      </c>
      <c r="B1507" s="179">
        <v>20.39</v>
      </c>
      <c r="C1507" s="179">
        <v>20.399999999999999</v>
      </c>
      <c r="D1507" s="179">
        <v>19.54</v>
      </c>
      <c r="E1507" s="179">
        <v>19.54</v>
      </c>
    </row>
    <row r="1508" spans="1:5">
      <c r="A1508" s="180">
        <v>40170</v>
      </c>
      <c r="B1508" s="179">
        <v>19.54</v>
      </c>
      <c r="C1508" s="179">
        <v>19.97</v>
      </c>
      <c r="D1508" s="179">
        <v>19.350000000000001</v>
      </c>
      <c r="E1508" s="179">
        <v>19.71</v>
      </c>
    </row>
    <row r="1509" spans="1:5">
      <c r="A1509" s="180">
        <v>40171</v>
      </c>
      <c r="B1509" s="179">
        <v>19.670000000000002</v>
      </c>
      <c r="C1509" s="179">
        <v>19.670000000000002</v>
      </c>
      <c r="D1509" s="179">
        <v>19.25</v>
      </c>
      <c r="E1509" s="179">
        <v>19.47</v>
      </c>
    </row>
    <row r="1510" spans="1:5">
      <c r="A1510" s="180">
        <v>40175</v>
      </c>
      <c r="B1510" s="179">
        <v>20.29</v>
      </c>
      <c r="C1510" s="179">
        <v>20.53</v>
      </c>
      <c r="D1510" s="179">
        <v>19.899999999999999</v>
      </c>
      <c r="E1510" s="179">
        <v>19.93</v>
      </c>
    </row>
    <row r="1511" spans="1:5">
      <c r="A1511" s="180">
        <v>40176</v>
      </c>
      <c r="B1511" s="179">
        <v>19.87</v>
      </c>
      <c r="C1511" s="179">
        <v>20.12</v>
      </c>
      <c r="D1511" s="179">
        <v>19.62</v>
      </c>
      <c r="E1511" s="179">
        <v>20.010000000000002</v>
      </c>
    </row>
    <row r="1512" spans="1:5">
      <c r="A1512" s="180">
        <v>40177</v>
      </c>
      <c r="B1512" s="179">
        <v>20.36</v>
      </c>
      <c r="C1512" s="179">
        <v>20.440000000000001</v>
      </c>
      <c r="D1512" s="179">
        <v>19.93</v>
      </c>
      <c r="E1512" s="179">
        <v>19.96</v>
      </c>
    </row>
    <row r="1513" spans="1:5">
      <c r="A1513" s="180">
        <v>40178</v>
      </c>
      <c r="B1513" s="179">
        <v>19.96</v>
      </c>
      <c r="C1513" s="179">
        <v>21.83</v>
      </c>
      <c r="D1513" s="179">
        <v>19.89</v>
      </c>
      <c r="E1513" s="179">
        <v>21.68</v>
      </c>
    </row>
    <row r="1514" spans="1:5">
      <c r="A1514" s="180">
        <v>40182</v>
      </c>
      <c r="B1514" s="179">
        <v>21.68</v>
      </c>
      <c r="C1514" s="179">
        <v>21.68</v>
      </c>
      <c r="D1514" s="179">
        <v>20.03</v>
      </c>
      <c r="E1514" s="179">
        <v>20.04</v>
      </c>
    </row>
    <row r="1515" spans="1:5">
      <c r="A1515" s="180">
        <v>40183</v>
      </c>
      <c r="B1515" s="179">
        <v>20.05</v>
      </c>
      <c r="C1515" s="179">
        <v>20.13</v>
      </c>
      <c r="D1515" s="179">
        <v>19.34</v>
      </c>
      <c r="E1515" s="179">
        <v>19.350000000000001</v>
      </c>
    </row>
    <row r="1516" spans="1:5">
      <c r="A1516" s="180">
        <v>40184</v>
      </c>
      <c r="B1516" s="179">
        <v>19.59</v>
      </c>
      <c r="C1516" s="179">
        <v>19.68</v>
      </c>
      <c r="D1516" s="179">
        <v>18.77</v>
      </c>
      <c r="E1516" s="179">
        <v>19.16</v>
      </c>
    </row>
    <row r="1517" spans="1:5">
      <c r="A1517" s="180">
        <v>40185</v>
      </c>
      <c r="B1517" s="179">
        <v>19.68</v>
      </c>
      <c r="C1517" s="179">
        <v>19.71</v>
      </c>
      <c r="D1517" s="179">
        <v>18.7</v>
      </c>
      <c r="E1517" s="179">
        <v>19.059999999999999</v>
      </c>
    </row>
    <row r="1518" spans="1:5">
      <c r="A1518" s="180">
        <v>40186</v>
      </c>
      <c r="B1518" s="179">
        <v>19.27</v>
      </c>
      <c r="C1518" s="179">
        <v>19.27</v>
      </c>
      <c r="D1518" s="179">
        <v>18.11</v>
      </c>
      <c r="E1518" s="179">
        <v>18.13</v>
      </c>
    </row>
    <row r="1519" spans="1:5">
      <c r="A1519" s="180">
        <v>40189</v>
      </c>
      <c r="B1519" s="179">
        <v>16.93</v>
      </c>
      <c r="C1519" s="179">
        <v>17.739999999999998</v>
      </c>
      <c r="D1519" s="179">
        <v>16.86</v>
      </c>
      <c r="E1519" s="179">
        <v>17.55</v>
      </c>
    </row>
    <row r="1520" spans="1:5">
      <c r="A1520" s="180">
        <v>40190</v>
      </c>
      <c r="B1520" s="179">
        <v>17.95</v>
      </c>
      <c r="C1520" s="179">
        <v>19.46</v>
      </c>
      <c r="D1520" s="179">
        <v>17.95</v>
      </c>
      <c r="E1520" s="179">
        <v>18.25</v>
      </c>
    </row>
    <row r="1521" spans="1:5">
      <c r="A1521" s="180">
        <v>40191</v>
      </c>
      <c r="B1521" s="179">
        <v>17.940000000000001</v>
      </c>
      <c r="C1521" s="179">
        <v>18.72</v>
      </c>
      <c r="D1521" s="179">
        <v>17.559999999999999</v>
      </c>
      <c r="E1521" s="179">
        <v>17.850000000000001</v>
      </c>
    </row>
    <row r="1522" spans="1:5">
      <c r="A1522" s="180">
        <v>40192</v>
      </c>
      <c r="B1522" s="179">
        <v>18.16</v>
      </c>
      <c r="C1522" s="179">
        <v>18.27</v>
      </c>
      <c r="D1522" s="179">
        <v>17.38</v>
      </c>
      <c r="E1522" s="179">
        <v>17.63</v>
      </c>
    </row>
    <row r="1523" spans="1:5">
      <c r="A1523" s="180">
        <v>40193</v>
      </c>
      <c r="B1523" s="179">
        <v>17.63</v>
      </c>
      <c r="C1523" s="179">
        <v>19.02</v>
      </c>
      <c r="D1523" s="179">
        <v>17.63</v>
      </c>
      <c r="E1523" s="179">
        <v>17.91</v>
      </c>
    </row>
    <row r="1524" spans="1:5">
      <c r="A1524" s="180">
        <v>40197</v>
      </c>
      <c r="B1524" s="179">
        <v>18.63</v>
      </c>
      <c r="C1524" s="179">
        <v>18.850000000000001</v>
      </c>
      <c r="D1524" s="179">
        <v>17.329999999999998</v>
      </c>
      <c r="E1524" s="179">
        <v>17.579999999999998</v>
      </c>
    </row>
    <row r="1525" spans="1:5">
      <c r="A1525" s="180">
        <v>40198</v>
      </c>
      <c r="B1525" s="179">
        <v>18.510000000000002</v>
      </c>
      <c r="C1525" s="179">
        <v>19.690000000000001</v>
      </c>
      <c r="D1525" s="179">
        <v>18.440000000000001</v>
      </c>
      <c r="E1525" s="179">
        <v>18.68</v>
      </c>
    </row>
    <row r="1526" spans="1:5">
      <c r="A1526" s="180">
        <v>40199</v>
      </c>
      <c r="B1526" s="179">
        <v>18.59</v>
      </c>
      <c r="C1526" s="179">
        <v>22.3</v>
      </c>
      <c r="D1526" s="179">
        <v>18.27</v>
      </c>
      <c r="E1526" s="179">
        <v>22.27</v>
      </c>
    </row>
    <row r="1527" spans="1:5">
      <c r="A1527" s="180">
        <v>40200</v>
      </c>
      <c r="B1527" s="179">
        <v>22.27</v>
      </c>
      <c r="C1527" s="179">
        <v>28.01</v>
      </c>
      <c r="D1527" s="179">
        <v>22.27</v>
      </c>
      <c r="E1527" s="179">
        <v>27.31</v>
      </c>
    </row>
    <row r="1528" spans="1:5">
      <c r="A1528" s="180">
        <v>40203</v>
      </c>
      <c r="B1528" s="179">
        <v>27.32</v>
      </c>
      <c r="C1528" s="179">
        <v>27.32</v>
      </c>
      <c r="D1528" s="179">
        <v>24.61</v>
      </c>
      <c r="E1528" s="179">
        <v>25.41</v>
      </c>
    </row>
    <row r="1529" spans="1:5">
      <c r="A1529" s="180">
        <v>40204</v>
      </c>
      <c r="B1529" s="179">
        <v>26.03</v>
      </c>
      <c r="C1529" s="179">
        <v>26.22</v>
      </c>
      <c r="D1529" s="179">
        <v>22.77</v>
      </c>
      <c r="E1529" s="179">
        <v>24.55</v>
      </c>
    </row>
    <row r="1530" spans="1:5">
      <c r="A1530" s="180">
        <v>40205</v>
      </c>
      <c r="B1530" s="179">
        <v>24.81</v>
      </c>
      <c r="C1530" s="179">
        <v>25.69</v>
      </c>
      <c r="D1530" s="179">
        <v>23.14</v>
      </c>
      <c r="E1530" s="179">
        <v>23.14</v>
      </c>
    </row>
    <row r="1531" spans="1:5">
      <c r="A1531" s="180">
        <v>40206</v>
      </c>
      <c r="B1531" s="179">
        <v>22.79</v>
      </c>
      <c r="C1531" s="179">
        <v>25.3</v>
      </c>
      <c r="D1531" s="179">
        <v>22.69</v>
      </c>
      <c r="E1531" s="179">
        <v>23.73</v>
      </c>
    </row>
    <row r="1532" spans="1:5">
      <c r="A1532" s="180">
        <v>40207</v>
      </c>
      <c r="B1532" s="179">
        <v>23.73</v>
      </c>
      <c r="C1532" s="179">
        <v>25.03</v>
      </c>
      <c r="D1532" s="179">
        <v>22.11</v>
      </c>
      <c r="E1532" s="179">
        <v>24.62</v>
      </c>
    </row>
    <row r="1533" spans="1:5">
      <c r="A1533" s="180">
        <v>40210</v>
      </c>
      <c r="B1533" s="179">
        <v>24.33</v>
      </c>
      <c r="C1533" s="179">
        <v>24.33</v>
      </c>
      <c r="D1533" s="179">
        <v>22.58</v>
      </c>
      <c r="E1533" s="179">
        <v>22.59</v>
      </c>
    </row>
    <row r="1534" spans="1:5">
      <c r="A1534" s="180">
        <v>40211</v>
      </c>
      <c r="B1534" s="179">
        <v>22.59</v>
      </c>
      <c r="C1534" s="179">
        <v>22.99</v>
      </c>
      <c r="D1534" s="179">
        <v>21.08</v>
      </c>
      <c r="E1534" s="179">
        <v>21.48</v>
      </c>
    </row>
    <row r="1535" spans="1:5">
      <c r="A1535" s="180">
        <v>40212</v>
      </c>
      <c r="B1535" s="179">
        <v>22.11</v>
      </c>
      <c r="C1535" s="179">
        <v>22.11</v>
      </c>
      <c r="D1535" s="179">
        <v>21.33</v>
      </c>
      <c r="E1535" s="179">
        <v>21.6</v>
      </c>
    </row>
    <row r="1536" spans="1:5">
      <c r="A1536" s="180">
        <v>40213</v>
      </c>
      <c r="B1536" s="179">
        <v>22.63</v>
      </c>
      <c r="C1536" s="179">
        <v>26.32</v>
      </c>
      <c r="D1536" s="179">
        <v>22.63</v>
      </c>
      <c r="E1536" s="179">
        <v>26.08</v>
      </c>
    </row>
    <row r="1537" spans="1:5">
      <c r="A1537" s="180">
        <v>40214</v>
      </c>
      <c r="B1537" s="179">
        <v>25.69</v>
      </c>
      <c r="C1537" s="179">
        <v>29.22</v>
      </c>
      <c r="D1537" s="179">
        <v>25.37</v>
      </c>
      <c r="E1537" s="179">
        <v>26.11</v>
      </c>
    </row>
    <row r="1538" spans="1:5">
      <c r="A1538" s="180">
        <v>40217</v>
      </c>
      <c r="B1538" s="179">
        <v>26.11</v>
      </c>
      <c r="C1538" s="179">
        <v>27.11</v>
      </c>
      <c r="D1538" s="179">
        <v>25.48</v>
      </c>
      <c r="E1538" s="179">
        <v>26.51</v>
      </c>
    </row>
    <row r="1539" spans="1:5">
      <c r="A1539" s="180">
        <v>40218</v>
      </c>
      <c r="B1539" s="179">
        <v>26.51</v>
      </c>
      <c r="C1539" s="179">
        <v>26.56</v>
      </c>
      <c r="D1539" s="179">
        <v>24.78</v>
      </c>
      <c r="E1539" s="179">
        <v>26</v>
      </c>
    </row>
    <row r="1540" spans="1:5">
      <c r="A1540" s="180">
        <v>40219</v>
      </c>
      <c r="B1540" s="179">
        <v>26.36</v>
      </c>
      <c r="C1540" s="179">
        <v>26.77</v>
      </c>
      <c r="D1540" s="179">
        <v>24.8</v>
      </c>
      <c r="E1540" s="179">
        <v>25.4</v>
      </c>
    </row>
    <row r="1541" spans="1:5">
      <c r="A1541" s="180">
        <v>40220</v>
      </c>
      <c r="B1541" s="179">
        <v>25.82</v>
      </c>
      <c r="C1541" s="179">
        <v>26.11</v>
      </c>
      <c r="D1541" s="179">
        <v>23.87</v>
      </c>
      <c r="E1541" s="179">
        <v>23.96</v>
      </c>
    </row>
    <row r="1542" spans="1:5">
      <c r="A1542" s="180">
        <v>40221</v>
      </c>
      <c r="B1542" s="179">
        <v>23.96</v>
      </c>
      <c r="C1542" s="179">
        <v>25.54</v>
      </c>
      <c r="D1542" s="179">
        <v>22.73</v>
      </c>
      <c r="E1542" s="179">
        <v>22.73</v>
      </c>
    </row>
    <row r="1543" spans="1:5">
      <c r="A1543" s="180">
        <v>40225</v>
      </c>
      <c r="B1543" s="179">
        <v>23.51</v>
      </c>
      <c r="C1543" s="179">
        <v>23.57</v>
      </c>
      <c r="D1543" s="179">
        <v>22.13</v>
      </c>
      <c r="E1543" s="179">
        <v>22.25</v>
      </c>
    </row>
    <row r="1544" spans="1:5">
      <c r="A1544" s="180">
        <v>40226</v>
      </c>
      <c r="B1544" s="179">
        <v>22.25</v>
      </c>
      <c r="C1544" s="179">
        <v>22.6</v>
      </c>
      <c r="D1544" s="179">
        <v>21.7</v>
      </c>
      <c r="E1544" s="179">
        <v>21.72</v>
      </c>
    </row>
    <row r="1545" spans="1:5">
      <c r="A1545" s="180">
        <v>40227</v>
      </c>
      <c r="B1545" s="179">
        <v>21.72</v>
      </c>
      <c r="C1545" s="179">
        <v>22.21</v>
      </c>
      <c r="D1545" s="179">
        <v>20.6</v>
      </c>
      <c r="E1545" s="179">
        <v>20.63</v>
      </c>
    </row>
    <row r="1546" spans="1:5">
      <c r="A1546" s="180">
        <v>40228</v>
      </c>
      <c r="B1546" s="179">
        <v>21.07</v>
      </c>
      <c r="C1546" s="179">
        <v>21.14</v>
      </c>
      <c r="D1546" s="179">
        <v>19.71</v>
      </c>
      <c r="E1546" s="179">
        <v>20.02</v>
      </c>
    </row>
    <row r="1547" spans="1:5">
      <c r="A1547" s="180">
        <v>40231</v>
      </c>
      <c r="B1547" s="179">
        <v>20.16</v>
      </c>
      <c r="C1547" s="179">
        <v>21</v>
      </c>
      <c r="D1547" s="179">
        <v>19.59</v>
      </c>
      <c r="E1547" s="179">
        <v>19.940000000000001</v>
      </c>
    </row>
    <row r="1548" spans="1:5">
      <c r="A1548" s="180">
        <v>40232</v>
      </c>
      <c r="B1548" s="179">
        <v>20.39</v>
      </c>
      <c r="C1548" s="179">
        <v>21.94</v>
      </c>
      <c r="D1548" s="179">
        <v>20.059999999999999</v>
      </c>
      <c r="E1548" s="179">
        <v>21.37</v>
      </c>
    </row>
    <row r="1549" spans="1:5">
      <c r="A1549" s="180">
        <v>40233</v>
      </c>
      <c r="B1549" s="179">
        <v>21.23</v>
      </c>
      <c r="C1549" s="179">
        <v>21.58</v>
      </c>
      <c r="D1549" s="179">
        <v>20.22</v>
      </c>
      <c r="E1549" s="179">
        <v>20.27</v>
      </c>
    </row>
    <row r="1550" spans="1:5">
      <c r="A1550" s="180">
        <v>40234</v>
      </c>
      <c r="B1550" s="179">
        <v>22.03</v>
      </c>
      <c r="C1550" s="179">
        <v>22.68</v>
      </c>
      <c r="D1550" s="179">
        <v>20.059999999999999</v>
      </c>
      <c r="E1550" s="179">
        <v>20.100000000000001</v>
      </c>
    </row>
    <row r="1551" spans="1:5">
      <c r="A1551" s="180">
        <v>40235</v>
      </c>
      <c r="B1551" s="179">
        <v>19.88</v>
      </c>
      <c r="C1551" s="179">
        <v>20.53</v>
      </c>
      <c r="D1551" s="179">
        <v>19.32</v>
      </c>
      <c r="E1551" s="179">
        <v>19.5</v>
      </c>
    </row>
    <row r="1552" spans="1:5">
      <c r="A1552" s="180">
        <v>40238</v>
      </c>
      <c r="B1552" s="179">
        <v>19.93</v>
      </c>
      <c r="C1552" s="179">
        <v>19.940000000000001</v>
      </c>
      <c r="D1552" s="179">
        <v>19.18</v>
      </c>
      <c r="E1552" s="179">
        <v>19.260000000000002</v>
      </c>
    </row>
    <row r="1553" spans="1:5">
      <c r="A1553" s="180">
        <v>40239</v>
      </c>
      <c r="B1553" s="179">
        <v>18.829999999999998</v>
      </c>
      <c r="C1553" s="179">
        <v>19.36</v>
      </c>
      <c r="D1553" s="179">
        <v>18.600000000000001</v>
      </c>
      <c r="E1553" s="179">
        <v>19.059999999999999</v>
      </c>
    </row>
    <row r="1554" spans="1:5">
      <c r="A1554" s="180">
        <v>40240</v>
      </c>
      <c r="B1554" s="179">
        <v>18.95</v>
      </c>
      <c r="C1554" s="179">
        <v>19.3</v>
      </c>
      <c r="D1554" s="179">
        <v>18.420000000000002</v>
      </c>
      <c r="E1554" s="179">
        <v>18.829999999999998</v>
      </c>
    </row>
    <row r="1555" spans="1:5">
      <c r="A1555" s="180">
        <v>40241</v>
      </c>
      <c r="B1555" s="179">
        <v>18.86</v>
      </c>
      <c r="C1555" s="179">
        <v>19.27</v>
      </c>
      <c r="D1555" s="179">
        <v>18.579999999999998</v>
      </c>
      <c r="E1555" s="179">
        <v>18.72</v>
      </c>
    </row>
    <row r="1556" spans="1:5">
      <c r="A1556" s="180">
        <v>40242</v>
      </c>
      <c r="B1556" s="179">
        <v>18.059999999999999</v>
      </c>
      <c r="C1556" s="179">
        <v>18.149999999999999</v>
      </c>
      <c r="D1556" s="179">
        <v>17.23</v>
      </c>
      <c r="E1556" s="179">
        <v>17.420000000000002</v>
      </c>
    </row>
    <row r="1557" spans="1:5">
      <c r="A1557" s="180">
        <v>40245</v>
      </c>
      <c r="B1557" s="179">
        <v>17.95</v>
      </c>
      <c r="C1557" s="179">
        <v>17.96</v>
      </c>
      <c r="D1557" s="179">
        <v>17.559999999999999</v>
      </c>
      <c r="E1557" s="179">
        <v>17.79</v>
      </c>
    </row>
    <row r="1558" spans="1:5">
      <c r="A1558" s="180">
        <v>40246</v>
      </c>
      <c r="B1558" s="179">
        <v>18.18</v>
      </c>
      <c r="C1558" s="179">
        <v>18.190000000000001</v>
      </c>
      <c r="D1558" s="179">
        <v>17.510000000000002</v>
      </c>
      <c r="E1558" s="179">
        <v>17.920000000000002</v>
      </c>
    </row>
    <row r="1559" spans="1:5">
      <c r="A1559" s="180">
        <v>40247</v>
      </c>
      <c r="B1559" s="179">
        <v>18</v>
      </c>
      <c r="C1559" s="179">
        <v>18.600000000000001</v>
      </c>
      <c r="D1559" s="179">
        <v>17.43</v>
      </c>
      <c r="E1559" s="179">
        <v>18.57</v>
      </c>
    </row>
    <row r="1560" spans="1:5">
      <c r="A1560" s="180">
        <v>40248</v>
      </c>
      <c r="B1560" s="179">
        <v>18.899999999999999</v>
      </c>
      <c r="C1560" s="179">
        <v>19.34</v>
      </c>
      <c r="D1560" s="179">
        <v>18.059999999999999</v>
      </c>
      <c r="E1560" s="179">
        <v>18.059999999999999</v>
      </c>
    </row>
    <row r="1561" spans="1:5">
      <c r="A1561" s="180">
        <v>40249</v>
      </c>
      <c r="B1561" s="179">
        <v>17.97</v>
      </c>
      <c r="C1561" s="179">
        <v>18.53</v>
      </c>
      <c r="D1561" s="179">
        <v>17.579999999999998</v>
      </c>
      <c r="E1561" s="179">
        <v>17.579999999999998</v>
      </c>
    </row>
    <row r="1562" spans="1:5">
      <c r="A1562" s="180">
        <v>40252</v>
      </c>
      <c r="B1562" s="179">
        <v>18.28</v>
      </c>
      <c r="C1562" s="179">
        <v>18.78</v>
      </c>
      <c r="D1562" s="179">
        <v>17.96</v>
      </c>
      <c r="E1562" s="179">
        <v>18</v>
      </c>
    </row>
    <row r="1563" spans="1:5">
      <c r="A1563" s="180">
        <v>40253</v>
      </c>
      <c r="B1563" s="179">
        <v>17.78</v>
      </c>
      <c r="C1563" s="179">
        <v>18.010000000000002</v>
      </c>
      <c r="D1563" s="179">
        <v>17.420000000000002</v>
      </c>
      <c r="E1563" s="179">
        <v>17.690000000000001</v>
      </c>
    </row>
    <row r="1564" spans="1:5">
      <c r="A1564" s="180">
        <v>40254</v>
      </c>
      <c r="B1564" s="179">
        <v>16.97</v>
      </c>
      <c r="C1564" s="179">
        <v>17.170000000000002</v>
      </c>
      <c r="D1564" s="179">
        <v>16.52</v>
      </c>
      <c r="E1564" s="179">
        <v>16.91</v>
      </c>
    </row>
    <row r="1565" spans="1:5">
      <c r="A1565" s="180">
        <v>40255</v>
      </c>
      <c r="B1565" s="179">
        <v>16.96</v>
      </c>
      <c r="C1565" s="179">
        <v>16.989999999999998</v>
      </c>
      <c r="D1565" s="179">
        <v>16.309999999999999</v>
      </c>
      <c r="E1565" s="179">
        <v>16.62</v>
      </c>
    </row>
    <row r="1566" spans="1:5">
      <c r="A1566" s="180">
        <v>40256</v>
      </c>
      <c r="B1566" s="179">
        <v>16.170000000000002</v>
      </c>
      <c r="C1566" s="179">
        <v>17.57</v>
      </c>
      <c r="D1566" s="179">
        <v>16.170000000000002</v>
      </c>
      <c r="E1566" s="179">
        <v>16.97</v>
      </c>
    </row>
    <row r="1567" spans="1:5">
      <c r="A1567" s="180">
        <v>40259</v>
      </c>
      <c r="B1567" s="179">
        <v>18.3</v>
      </c>
      <c r="C1567" s="179">
        <v>18.34</v>
      </c>
      <c r="D1567" s="179">
        <v>16.77</v>
      </c>
      <c r="E1567" s="179">
        <v>16.87</v>
      </c>
    </row>
    <row r="1568" spans="1:5">
      <c r="A1568" s="180">
        <v>40260</v>
      </c>
      <c r="B1568" s="179">
        <v>16.84</v>
      </c>
      <c r="C1568" s="179">
        <v>17.09</v>
      </c>
      <c r="D1568" s="179">
        <v>16.21</v>
      </c>
      <c r="E1568" s="179">
        <v>16.350000000000001</v>
      </c>
    </row>
    <row r="1569" spans="1:5">
      <c r="A1569" s="180">
        <v>40261</v>
      </c>
      <c r="B1569" s="179">
        <v>16.850000000000001</v>
      </c>
      <c r="C1569" s="179">
        <v>17.920000000000002</v>
      </c>
      <c r="D1569" s="179">
        <v>16.829999999999998</v>
      </c>
      <c r="E1569" s="179">
        <v>17.55</v>
      </c>
    </row>
    <row r="1570" spans="1:5">
      <c r="A1570" s="180">
        <v>40262</v>
      </c>
      <c r="B1570" s="179">
        <v>17.07</v>
      </c>
      <c r="C1570" s="179">
        <v>18.54</v>
      </c>
      <c r="D1570" s="179">
        <v>16.62</v>
      </c>
      <c r="E1570" s="179">
        <v>18.399999999999999</v>
      </c>
    </row>
    <row r="1571" spans="1:5">
      <c r="A1571" s="180">
        <v>40263</v>
      </c>
      <c r="B1571" s="179">
        <v>18.27</v>
      </c>
      <c r="C1571" s="179">
        <v>18.690000000000001</v>
      </c>
      <c r="D1571" s="179">
        <v>17.350000000000001</v>
      </c>
      <c r="E1571" s="179">
        <v>17.77</v>
      </c>
    </row>
    <row r="1572" spans="1:5">
      <c r="A1572" s="180">
        <v>40266</v>
      </c>
      <c r="B1572" s="179">
        <v>18.170000000000002</v>
      </c>
      <c r="C1572" s="179">
        <v>18.28</v>
      </c>
      <c r="D1572" s="179">
        <v>17.57</v>
      </c>
      <c r="E1572" s="179">
        <v>17.59</v>
      </c>
    </row>
    <row r="1573" spans="1:5">
      <c r="A1573" s="180">
        <v>40267</v>
      </c>
      <c r="B1573" s="179">
        <v>17.64</v>
      </c>
      <c r="C1573" s="179">
        <v>18.079999999999998</v>
      </c>
      <c r="D1573" s="179">
        <v>17.13</v>
      </c>
      <c r="E1573" s="179">
        <v>17.13</v>
      </c>
    </row>
    <row r="1574" spans="1:5">
      <c r="A1574" s="180">
        <v>40268</v>
      </c>
      <c r="B1574" s="179">
        <v>17.66</v>
      </c>
      <c r="C1574" s="179">
        <v>17.920000000000002</v>
      </c>
      <c r="D1574" s="179">
        <v>17.29</v>
      </c>
      <c r="E1574" s="179">
        <v>17.59</v>
      </c>
    </row>
    <row r="1575" spans="1:5">
      <c r="A1575" s="180">
        <v>40269</v>
      </c>
      <c r="B1575" s="179">
        <v>17.010000000000002</v>
      </c>
      <c r="C1575" s="179">
        <v>18.09</v>
      </c>
      <c r="D1575" s="179">
        <v>16.79</v>
      </c>
      <c r="E1575" s="179">
        <v>17.47</v>
      </c>
    </row>
    <row r="1576" spans="1:5">
      <c r="A1576" s="180">
        <v>40273</v>
      </c>
      <c r="B1576" s="179">
        <v>17.96</v>
      </c>
      <c r="C1576" s="179">
        <v>18.16</v>
      </c>
      <c r="D1576" s="179">
        <v>17.02</v>
      </c>
      <c r="E1576" s="179">
        <v>17.02</v>
      </c>
    </row>
    <row r="1577" spans="1:5">
      <c r="A1577" s="180">
        <v>40274</v>
      </c>
      <c r="B1577" s="179">
        <v>17.39</v>
      </c>
      <c r="C1577" s="179">
        <v>17.54</v>
      </c>
      <c r="D1577" s="179">
        <v>16.079999999999998</v>
      </c>
      <c r="E1577" s="179">
        <v>16.23</v>
      </c>
    </row>
    <row r="1578" spans="1:5">
      <c r="A1578" s="180">
        <v>40275</v>
      </c>
      <c r="B1578" s="179">
        <v>16.72</v>
      </c>
      <c r="C1578" s="179">
        <v>17.21</v>
      </c>
      <c r="D1578" s="179">
        <v>16.16</v>
      </c>
      <c r="E1578" s="179">
        <v>16.62</v>
      </c>
    </row>
    <row r="1579" spans="1:5">
      <c r="A1579" s="180">
        <v>40276</v>
      </c>
      <c r="B1579" s="179">
        <v>17.21</v>
      </c>
      <c r="C1579" s="179">
        <v>17.8</v>
      </c>
      <c r="D1579" s="179">
        <v>16.3</v>
      </c>
      <c r="E1579" s="179">
        <v>16.48</v>
      </c>
    </row>
    <row r="1580" spans="1:5">
      <c r="A1580" s="180">
        <v>40277</v>
      </c>
      <c r="B1580" s="179">
        <v>16.32</v>
      </c>
      <c r="C1580" s="179">
        <v>16.649999999999999</v>
      </c>
      <c r="D1580" s="179">
        <v>16.059999999999999</v>
      </c>
      <c r="E1580" s="179">
        <v>16.14</v>
      </c>
    </row>
    <row r="1581" spans="1:5">
      <c r="A1581" s="180">
        <v>40280</v>
      </c>
      <c r="B1581" s="179">
        <v>15.67</v>
      </c>
      <c r="C1581" s="179">
        <v>16</v>
      </c>
      <c r="D1581" s="179">
        <v>15.23</v>
      </c>
      <c r="E1581" s="179">
        <v>15.58</v>
      </c>
    </row>
    <row r="1582" spans="1:5">
      <c r="A1582" s="180">
        <v>40281</v>
      </c>
      <c r="B1582" s="179">
        <v>15.98</v>
      </c>
      <c r="C1582" s="179">
        <v>16.77</v>
      </c>
      <c r="D1582" s="179">
        <v>15.81</v>
      </c>
      <c r="E1582" s="179">
        <v>16.2</v>
      </c>
    </row>
    <row r="1583" spans="1:5">
      <c r="A1583" s="180">
        <v>40282</v>
      </c>
      <c r="B1583" s="179">
        <v>15.8</v>
      </c>
      <c r="C1583" s="179">
        <v>16.38</v>
      </c>
      <c r="D1583" s="179">
        <v>15.55</v>
      </c>
      <c r="E1583" s="179">
        <v>15.59</v>
      </c>
    </row>
    <row r="1584" spans="1:5">
      <c r="A1584" s="180">
        <v>40283</v>
      </c>
      <c r="B1584" s="179">
        <v>15.87</v>
      </c>
      <c r="C1584" s="179">
        <v>16.5</v>
      </c>
      <c r="D1584" s="179">
        <v>15.68</v>
      </c>
      <c r="E1584" s="179">
        <v>15.89</v>
      </c>
    </row>
    <row r="1585" spans="1:5">
      <c r="A1585" s="180">
        <v>40284</v>
      </c>
      <c r="B1585" s="179">
        <v>16.190000000000001</v>
      </c>
      <c r="C1585" s="179">
        <v>19.7</v>
      </c>
      <c r="D1585" s="179">
        <v>16.11</v>
      </c>
      <c r="E1585" s="179">
        <v>18.36</v>
      </c>
    </row>
    <row r="1586" spans="1:5">
      <c r="A1586" s="180">
        <v>40287</v>
      </c>
      <c r="B1586" s="179">
        <v>19.14</v>
      </c>
      <c r="C1586" s="179">
        <v>19.55</v>
      </c>
      <c r="D1586" s="179">
        <v>17.34</v>
      </c>
      <c r="E1586" s="179">
        <v>17.34</v>
      </c>
    </row>
    <row r="1587" spans="1:5">
      <c r="A1587" s="180">
        <v>40288</v>
      </c>
      <c r="B1587" s="179">
        <v>16.84</v>
      </c>
      <c r="C1587" s="179">
        <v>16.89</v>
      </c>
      <c r="D1587" s="179">
        <v>15.73</v>
      </c>
      <c r="E1587" s="179">
        <v>15.73</v>
      </c>
    </row>
    <row r="1588" spans="1:5">
      <c r="A1588" s="180">
        <v>40289</v>
      </c>
      <c r="B1588" s="179">
        <v>15.94</v>
      </c>
      <c r="C1588" s="179">
        <v>16.850000000000001</v>
      </c>
      <c r="D1588" s="179">
        <v>15.5</v>
      </c>
      <c r="E1588" s="179">
        <v>16.32</v>
      </c>
    </row>
    <row r="1589" spans="1:5">
      <c r="A1589" s="180">
        <v>40290</v>
      </c>
      <c r="B1589" s="179">
        <v>17.48</v>
      </c>
      <c r="C1589" s="179">
        <v>18.190000000000001</v>
      </c>
      <c r="D1589" s="179">
        <v>16.2</v>
      </c>
      <c r="E1589" s="179">
        <v>16.47</v>
      </c>
    </row>
    <row r="1590" spans="1:5">
      <c r="A1590" s="180">
        <v>40291</v>
      </c>
      <c r="B1590" s="179">
        <v>16.62</v>
      </c>
      <c r="C1590" s="179">
        <v>16.71</v>
      </c>
      <c r="D1590" s="179">
        <v>16.12</v>
      </c>
      <c r="E1590" s="179">
        <v>16.62</v>
      </c>
    </row>
    <row r="1591" spans="1:5">
      <c r="A1591" s="180">
        <v>40294</v>
      </c>
      <c r="B1591" s="179">
        <v>17.52</v>
      </c>
      <c r="C1591" s="179">
        <v>17.53</v>
      </c>
      <c r="D1591" s="179">
        <v>17.07</v>
      </c>
      <c r="E1591" s="179">
        <v>17.47</v>
      </c>
    </row>
    <row r="1592" spans="1:5">
      <c r="A1592" s="180">
        <v>40295</v>
      </c>
      <c r="B1592" s="179">
        <v>18.13</v>
      </c>
      <c r="C1592" s="179">
        <v>23.2</v>
      </c>
      <c r="D1592" s="179">
        <v>17.940000000000001</v>
      </c>
      <c r="E1592" s="179">
        <v>22.81</v>
      </c>
    </row>
    <row r="1593" spans="1:5">
      <c r="A1593" s="180">
        <v>40296</v>
      </c>
      <c r="B1593" s="179">
        <v>22.08</v>
      </c>
      <c r="C1593" s="179">
        <v>23.03</v>
      </c>
      <c r="D1593" s="179">
        <v>20.86</v>
      </c>
      <c r="E1593" s="179">
        <v>21.08</v>
      </c>
    </row>
    <row r="1594" spans="1:5">
      <c r="A1594" s="180">
        <v>40297</v>
      </c>
      <c r="B1594" s="179">
        <v>20.37</v>
      </c>
      <c r="C1594" s="179">
        <v>20.37</v>
      </c>
      <c r="D1594" s="179">
        <v>18.440000000000001</v>
      </c>
      <c r="E1594" s="179">
        <v>18.440000000000001</v>
      </c>
    </row>
    <row r="1595" spans="1:5">
      <c r="A1595" s="180">
        <v>40298</v>
      </c>
      <c r="B1595" s="179">
        <v>18.75</v>
      </c>
      <c r="C1595" s="179">
        <v>22.39</v>
      </c>
      <c r="D1595" s="179">
        <v>18.41</v>
      </c>
      <c r="E1595" s="179">
        <v>22.05</v>
      </c>
    </row>
    <row r="1596" spans="1:5">
      <c r="A1596" s="180">
        <v>40301</v>
      </c>
      <c r="B1596" s="179">
        <v>22.41</v>
      </c>
      <c r="C1596" s="179">
        <v>22.41</v>
      </c>
      <c r="D1596" s="179">
        <v>19.61</v>
      </c>
      <c r="E1596" s="179">
        <v>20.190000000000001</v>
      </c>
    </row>
    <row r="1597" spans="1:5">
      <c r="A1597" s="180">
        <v>40302</v>
      </c>
      <c r="B1597" s="179">
        <v>22.46</v>
      </c>
      <c r="C1597" s="179">
        <v>25.7</v>
      </c>
      <c r="D1597" s="179">
        <v>22.46</v>
      </c>
      <c r="E1597" s="179">
        <v>23.84</v>
      </c>
    </row>
    <row r="1598" spans="1:5">
      <c r="A1598" s="180">
        <v>40303</v>
      </c>
      <c r="B1598" s="179">
        <v>25.96</v>
      </c>
      <c r="C1598" s="179">
        <v>27.23</v>
      </c>
      <c r="D1598" s="179">
        <v>23.75</v>
      </c>
      <c r="E1598" s="179">
        <v>24.91</v>
      </c>
    </row>
    <row r="1599" spans="1:5">
      <c r="A1599" s="180">
        <v>40304</v>
      </c>
      <c r="B1599" s="179">
        <v>25.88</v>
      </c>
      <c r="C1599" s="179">
        <v>40.71</v>
      </c>
      <c r="D1599" s="179">
        <v>24.43</v>
      </c>
      <c r="E1599" s="179">
        <v>32.799999999999997</v>
      </c>
    </row>
    <row r="1600" spans="1:5">
      <c r="A1600" s="180">
        <v>40305</v>
      </c>
      <c r="B1600" s="179">
        <v>32.76</v>
      </c>
      <c r="C1600" s="179">
        <v>42.15</v>
      </c>
      <c r="D1600" s="179">
        <v>31.71</v>
      </c>
      <c r="E1600" s="179">
        <v>40.950000000000003</v>
      </c>
    </row>
    <row r="1601" spans="1:5">
      <c r="A1601" s="180">
        <v>40308</v>
      </c>
      <c r="B1601" s="179">
        <v>28.65</v>
      </c>
      <c r="C1601" s="179">
        <v>30.89</v>
      </c>
      <c r="D1601" s="179">
        <v>25.68</v>
      </c>
      <c r="E1601" s="179">
        <v>28.84</v>
      </c>
    </row>
    <row r="1602" spans="1:5">
      <c r="A1602" s="180">
        <v>40309</v>
      </c>
      <c r="B1602" s="179">
        <v>31.04</v>
      </c>
      <c r="C1602" s="179">
        <v>31.04</v>
      </c>
      <c r="D1602" s="179">
        <v>25.86</v>
      </c>
      <c r="E1602" s="179">
        <v>28.32</v>
      </c>
    </row>
    <row r="1603" spans="1:5">
      <c r="A1603" s="180">
        <v>40310</v>
      </c>
      <c r="B1603" s="179">
        <v>26.56</v>
      </c>
      <c r="C1603" s="179">
        <v>26.67</v>
      </c>
      <c r="D1603" s="179">
        <v>24.98</v>
      </c>
      <c r="E1603" s="179">
        <v>25.52</v>
      </c>
    </row>
    <row r="1604" spans="1:5">
      <c r="A1604" s="180">
        <v>40311</v>
      </c>
      <c r="B1604" s="179">
        <v>26.17</v>
      </c>
      <c r="C1604" s="179">
        <v>26.85</v>
      </c>
      <c r="D1604" s="179">
        <v>24.3</v>
      </c>
      <c r="E1604" s="179">
        <v>26.68</v>
      </c>
    </row>
    <row r="1605" spans="1:5">
      <c r="A1605" s="180">
        <v>40312</v>
      </c>
      <c r="B1605" s="179">
        <v>28.4</v>
      </c>
      <c r="C1605" s="179">
        <v>33.24</v>
      </c>
      <c r="D1605" s="179">
        <v>28.4</v>
      </c>
      <c r="E1605" s="179">
        <v>31.24</v>
      </c>
    </row>
    <row r="1606" spans="1:5">
      <c r="A1606" s="180">
        <v>40315</v>
      </c>
      <c r="B1606" s="179">
        <v>31.33</v>
      </c>
      <c r="C1606" s="179">
        <v>35.25</v>
      </c>
      <c r="D1606" s="179">
        <v>30.76</v>
      </c>
      <c r="E1606" s="179">
        <v>30.84</v>
      </c>
    </row>
    <row r="1607" spans="1:5">
      <c r="A1607" s="180">
        <v>40316</v>
      </c>
      <c r="B1607" s="179">
        <v>28.67</v>
      </c>
      <c r="C1607" s="179">
        <v>34.17</v>
      </c>
      <c r="D1607" s="179">
        <v>28.09</v>
      </c>
      <c r="E1607" s="179">
        <v>33.549999999999997</v>
      </c>
    </row>
    <row r="1608" spans="1:5">
      <c r="A1608" s="180">
        <v>40317</v>
      </c>
      <c r="B1608" s="179">
        <v>34.65</v>
      </c>
      <c r="C1608" s="179">
        <v>38.42</v>
      </c>
      <c r="D1608" s="179">
        <v>33.07</v>
      </c>
      <c r="E1608" s="179">
        <v>35.32</v>
      </c>
    </row>
    <row r="1609" spans="1:5">
      <c r="A1609" s="180">
        <v>40318</v>
      </c>
      <c r="B1609" s="179">
        <v>41.79</v>
      </c>
      <c r="C1609" s="179">
        <v>46.37</v>
      </c>
      <c r="D1609" s="179">
        <v>40.299999999999997</v>
      </c>
      <c r="E1609" s="179">
        <v>45.79</v>
      </c>
    </row>
    <row r="1610" spans="1:5">
      <c r="A1610" s="180">
        <v>40319</v>
      </c>
      <c r="B1610" s="179">
        <v>47.66</v>
      </c>
      <c r="C1610" s="179">
        <v>48.2</v>
      </c>
      <c r="D1610" s="179">
        <v>38.950000000000003</v>
      </c>
      <c r="E1610" s="179">
        <v>40.1</v>
      </c>
    </row>
    <row r="1611" spans="1:5">
      <c r="A1611" s="180">
        <v>40322</v>
      </c>
      <c r="B1611" s="179">
        <v>41.74</v>
      </c>
      <c r="C1611" s="179">
        <v>41.74</v>
      </c>
      <c r="D1611" s="179">
        <v>35.57</v>
      </c>
      <c r="E1611" s="179">
        <v>38.32</v>
      </c>
    </row>
    <row r="1612" spans="1:5">
      <c r="A1612" s="180">
        <v>40323</v>
      </c>
      <c r="B1612" s="179">
        <v>43.15</v>
      </c>
      <c r="C1612" s="179">
        <v>43.74</v>
      </c>
      <c r="D1612" s="179">
        <v>34.590000000000003</v>
      </c>
      <c r="E1612" s="179">
        <v>34.61</v>
      </c>
    </row>
    <row r="1613" spans="1:5">
      <c r="A1613" s="180">
        <v>40324</v>
      </c>
      <c r="B1613" s="179">
        <v>32.54</v>
      </c>
      <c r="C1613" s="179">
        <v>35.020000000000003</v>
      </c>
      <c r="D1613" s="179">
        <v>24.1</v>
      </c>
      <c r="E1613" s="179">
        <v>35.020000000000003</v>
      </c>
    </row>
    <row r="1614" spans="1:5">
      <c r="A1614" s="180">
        <v>40325</v>
      </c>
      <c r="B1614" s="179">
        <v>30.24</v>
      </c>
      <c r="C1614" s="179">
        <v>31.03</v>
      </c>
      <c r="D1614" s="179">
        <v>29.54</v>
      </c>
      <c r="E1614" s="179">
        <v>29.68</v>
      </c>
    </row>
    <row r="1615" spans="1:5">
      <c r="A1615" s="180">
        <v>40326</v>
      </c>
      <c r="B1615" s="179">
        <v>30.23</v>
      </c>
      <c r="C1615" s="179">
        <v>33.299999999999997</v>
      </c>
      <c r="D1615" s="179">
        <v>29.53</v>
      </c>
      <c r="E1615" s="179">
        <v>32.07</v>
      </c>
    </row>
    <row r="1616" spans="1:5">
      <c r="A1616" s="180">
        <v>40330</v>
      </c>
      <c r="B1616" s="179">
        <v>34.869999999999997</v>
      </c>
      <c r="C1616" s="179">
        <v>35.68</v>
      </c>
      <c r="D1616" s="179">
        <v>31.82</v>
      </c>
      <c r="E1616" s="179">
        <v>35.54</v>
      </c>
    </row>
    <row r="1617" spans="1:5">
      <c r="A1617" s="180">
        <v>40331</v>
      </c>
      <c r="B1617" s="179">
        <v>34.39</v>
      </c>
      <c r="C1617" s="179">
        <v>34.57</v>
      </c>
      <c r="D1617" s="179">
        <v>29.94</v>
      </c>
      <c r="E1617" s="179">
        <v>30.17</v>
      </c>
    </row>
    <row r="1618" spans="1:5">
      <c r="A1618" s="180">
        <v>40332</v>
      </c>
      <c r="B1618" s="179">
        <v>29.65</v>
      </c>
      <c r="C1618" s="179">
        <v>31.2</v>
      </c>
      <c r="D1618" s="179">
        <v>29.12</v>
      </c>
      <c r="E1618" s="179">
        <v>29.46</v>
      </c>
    </row>
    <row r="1619" spans="1:5">
      <c r="A1619" s="180">
        <v>40333</v>
      </c>
      <c r="B1619" s="179">
        <v>32.93</v>
      </c>
      <c r="C1619" s="179">
        <v>36.119999999999997</v>
      </c>
      <c r="D1619" s="179">
        <v>31.81</v>
      </c>
      <c r="E1619" s="179">
        <v>35.479999999999997</v>
      </c>
    </row>
    <row r="1620" spans="1:5">
      <c r="A1620" s="180">
        <v>40336</v>
      </c>
      <c r="B1620" s="179">
        <v>35.659999999999997</v>
      </c>
      <c r="C1620" s="179">
        <v>36.799999999999997</v>
      </c>
      <c r="D1620" s="179">
        <v>34.43</v>
      </c>
      <c r="E1620" s="179">
        <v>36.57</v>
      </c>
    </row>
    <row r="1621" spans="1:5">
      <c r="A1621" s="180">
        <v>40337</v>
      </c>
      <c r="B1621" s="179">
        <v>36.53</v>
      </c>
      <c r="C1621" s="179">
        <v>37.380000000000003</v>
      </c>
      <c r="D1621" s="179">
        <v>33.36</v>
      </c>
      <c r="E1621" s="179">
        <v>33.700000000000003</v>
      </c>
    </row>
    <row r="1622" spans="1:5">
      <c r="A1622" s="180">
        <v>40338</v>
      </c>
      <c r="B1622" s="179">
        <v>32.33</v>
      </c>
      <c r="C1622" s="179">
        <v>34.119999999999997</v>
      </c>
      <c r="D1622" s="179">
        <v>30.23</v>
      </c>
      <c r="E1622" s="179">
        <v>33.729999999999997</v>
      </c>
    </row>
    <row r="1623" spans="1:5">
      <c r="A1623" s="180">
        <v>40339</v>
      </c>
      <c r="B1623" s="179">
        <v>31</v>
      </c>
      <c r="C1623" s="179">
        <v>31.77</v>
      </c>
      <c r="D1623" s="179">
        <v>29.69</v>
      </c>
      <c r="E1623" s="179">
        <v>30.57</v>
      </c>
    </row>
    <row r="1624" spans="1:5">
      <c r="A1624" s="180">
        <v>40340</v>
      </c>
      <c r="B1624" s="179">
        <v>31.79</v>
      </c>
      <c r="C1624" s="179">
        <v>31.79</v>
      </c>
      <c r="D1624" s="179">
        <v>28.6</v>
      </c>
      <c r="E1624" s="179">
        <v>28.79</v>
      </c>
    </row>
    <row r="1625" spans="1:5">
      <c r="A1625" s="180">
        <v>40343</v>
      </c>
      <c r="B1625" s="179">
        <v>27.94</v>
      </c>
      <c r="C1625" s="179">
        <v>28.72</v>
      </c>
      <c r="D1625" s="179">
        <v>26.98</v>
      </c>
      <c r="E1625" s="179">
        <v>28.58</v>
      </c>
    </row>
    <row r="1626" spans="1:5">
      <c r="A1626" s="180">
        <v>40344</v>
      </c>
      <c r="B1626" s="179">
        <v>27.68</v>
      </c>
      <c r="C1626" s="179">
        <v>27.84</v>
      </c>
      <c r="D1626" s="179">
        <v>25.68</v>
      </c>
      <c r="E1626" s="179">
        <v>25.87</v>
      </c>
    </row>
    <row r="1627" spans="1:5">
      <c r="A1627" s="180">
        <v>40345</v>
      </c>
      <c r="B1627" s="179">
        <v>26.72</v>
      </c>
      <c r="C1627" s="179">
        <v>26.72</v>
      </c>
      <c r="D1627" s="179">
        <v>25.34</v>
      </c>
      <c r="E1627" s="179">
        <v>25.92</v>
      </c>
    </row>
    <row r="1628" spans="1:5">
      <c r="A1628" s="180">
        <v>40346</v>
      </c>
      <c r="B1628" s="179">
        <v>25.59</v>
      </c>
      <c r="C1628" s="179">
        <v>26.64</v>
      </c>
      <c r="D1628" s="179">
        <v>25.05</v>
      </c>
      <c r="E1628" s="179">
        <v>25.05</v>
      </c>
    </row>
    <row r="1629" spans="1:5">
      <c r="A1629" s="180">
        <v>40347</v>
      </c>
      <c r="B1629" s="179">
        <v>24.87</v>
      </c>
      <c r="C1629" s="179">
        <v>24.88</v>
      </c>
      <c r="D1629" s="179">
        <v>23.3</v>
      </c>
      <c r="E1629" s="179">
        <v>23.95</v>
      </c>
    </row>
    <row r="1630" spans="1:5">
      <c r="A1630" s="180">
        <v>40350</v>
      </c>
      <c r="B1630" s="179">
        <v>22.9</v>
      </c>
      <c r="C1630" s="179">
        <v>25.64</v>
      </c>
      <c r="D1630" s="179">
        <v>22.87</v>
      </c>
      <c r="E1630" s="179">
        <v>24.88</v>
      </c>
    </row>
    <row r="1631" spans="1:5">
      <c r="A1631" s="180">
        <v>40351</v>
      </c>
      <c r="B1631" s="179">
        <v>25.14</v>
      </c>
      <c r="C1631" s="179">
        <v>27.05</v>
      </c>
      <c r="D1631" s="179">
        <v>24.41</v>
      </c>
      <c r="E1631" s="179">
        <v>27.05</v>
      </c>
    </row>
    <row r="1632" spans="1:5">
      <c r="A1632" s="180">
        <v>40352</v>
      </c>
      <c r="B1632" s="179">
        <v>26.93</v>
      </c>
      <c r="C1632" s="179">
        <v>28.55</v>
      </c>
      <c r="D1632" s="179">
        <v>26.54</v>
      </c>
      <c r="E1632" s="179">
        <v>26.91</v>
      </c>
    </row>
    <row r="1633" spans="1:5">
      <c r="A1633" s="180">
        <v>40353</v>
      </c>
      <c r="B1633" s="179">
        <v>27.61</v>
      </c>
      <c r="C1633" s="179">
        <v>30.27</v>
      </c>
      <c r="D1633" s="179">
        <v>27.53</v>
      </c>
      <c r="E1633" s="179">
        <v>29.74</v>
      </c>
    </row>
    <row r="1634" spans="1:5">
      <c r="A1634" s="180">
        <v>40354</v>
      </c>
      <c r="B1634" s="179">
        <v>29.64</v>
      </c>
      <c r="C1634" s="179">
        <v>30.41</v>
      </c>
      <c r="D1634" s="179">
        <v>28.07</v>
      </c>
      <c r="E1634" s="179">
        <v>28.53</v>
      </c>
    </row>
    <row r="1635" spans="1:5">
      <c r="A1635" s="180">
        <v>40357</v>
      </c>
      <c r="B1635" s="179">
        <v>29.2</v>
      </c>
      <c r="C1635" s="179">
        <v>29.9</v>
      </c>
      <c r="D1635" s="179">
        <v>28.47</v>
      </c>
      <c r="E1635" s="179">
        <v>29</v>
      </c>
    </row>
    <row r="1636" spans="1:5">
      <c r="A1636" s="180">
        <v>40358</v>
      </c>
      <c r="B1636" s="179">
        <v>31.22</v>
      </c>
      <c r="C1636" s="179">
        <v>35.39</v>
      </c>
      <c r="D1636" s="179">
        <v>31.22</v>
      </c>
      <c r="E1636" s="179">
        <v>34.130000000000003</v>
      </c>
    </row>
    <row r="1637" spans="1:5">
      <c r="A1637" s="180">
        <v>40359</v>
      </c>
      <c r="B1637" s="179">
        <v>33.950000000000003</v>
      </c>
      <c r="C1637" s="179">
        <v>34.630000000000003</v>
      </c>
      <c r="D1637" s="179">
        <v>31.74</v>
      </c>
      <c r="E1637" s="179">
        <v>34.54</v>
      </c>
    </row>
    <row r="1638" spans="1:5">
      <c r="A1638" s="180">
        <v>40360</v>
      </c>
      <c r="B1638" s="179">
        <v>34.409999999999997</v>
      </c>
      <c r="C1638" s="179">
        <v>37.58</v>
      </c>
      <c r="D1638" s="179">
        <v>32.72</v>
      </c>
      <c r="E1638" s="179">
        <v>32.86</v>
      </c>
    </row>
    <row r="1639" spans="1:5">
      <c r="A1639" s="180">
        <v>40361</v>
      </c>
      <c r="B1639" s="179">
        <v>31.71</v>
      </c>
      <c r="C1639" s="179">
        <v>31.88</v>
      </c>
      <c r="D1639" s="179">
        <v>29.35</v>
      </c>
      <c r="E1639" s="179">
        <v>30.12</v>
      </c>
    </row>
    <row r="1640" spans="1:5">
      <c r="A1640" s="180">
        <v>40365</v>
      </c>
      <c r="B1640" s="179">
        <v>28.82</v>
      </c>
      <c r="C1640" s="179">
        <v>31.15</v>
      </c>
      <c r="D1640" s="179">
        <v>27.96</v>
      </c>
      <c r="E1640" s="179">
        <v>29.65</v>
      </c>
    </row>
    <row r="1641" spans="1:5">
      <c r="A1641" s="180">
        <v>40366</v>
      </c>
      <c r="B1641" s="179">
        <v>29.56</v>
      </c>
      <c r="C1641" s="179">
        <v>29.56</v>
      </c>
      <c r="D1641" s="179">
        <v>26.84</v>
      </c>
      <c r="E1641" s="179">
        <v>26.84</v>
      </c>
    </row>
    <row r="1642" spans="1:5">
      <c r="A1642" s="180">
        <v>40367</v>
      </c>
      <c r="B1642" s="179">
        <v>26.5</v>
      </c>
      <c r="C1642" s="179">
        <v>27.42</v>
      </c>
      <c r="D1642" s="179">
        <v>25.71</v>
      </c>
      <c r="E1642" s="179">
        <v>25.71</v>
      </c>
    </row>
    <row r="1643" spans="1:5">
      <c r="A1643" s="180">
        <v>40368</v>
      </c>
      <c r="B1643" s="179">
        <v>25.35</v>
      </c>
      <c r="C1643" s="179">
        <v>25.67</v>
      </c>
      <c r="D1643" s="179">
        <v>24.37</v>
      </c>
      <c r="E1643" s="179">
        <v>24.98</v>
      </c>
    </row>
    <row r="1644" spans="1:5">
      <c r="A1644" s="180">
        <v>40371</v>
      </c>
      <c r="B1644" s="179">
        <v>24.66</v>
      </c>
      <c r="C1644" s="179">
        <v>25.14</v>
      </c>
      <c r="D1644" s="179">
        <v>23.53</v>
      </c>
      <c r="E1644" s="179">
        <v>24.43</v>
      </c>
    </row>
    <row r="1645" spans="1:5">
      <c r="A1645" s="180">
        <v>40372</v>
      </c>
      <c r="B1645" s="179">
        <v>23.29</v>
      </c>
      <c r="C1645" s="179">
        <v>24.57</v>
      </c>
      <c r="D1645" s="179">
        <v>23.12</v>
      </c>
      <c r="E1645" s="179">
        <v>24.56</v>
      </c>
    </row>
    <row r="1646" spans="1:5">
      <c r="A1646" s="180">
        <v>40373</v>
      </c>
      <c r="B1646" s="179">
        <v>24.61</v>
      </c>
      <c r="C1646" s="179">
        <v>25.8</v>
      </c>
      <c r="D1646" s="179">
        <v>24.18</v>
      </c>
      <c r="E1646" s="179">
        <v>24.89</v>
      </c>
    </row>
    <row r="1647" spans="1:5">
      <c r="A1647" s="180">
        <v>40374</v>
      </c>
      <c r="B1647" s="179">
        <v>25.08</v>
      </c>
      <c r="C1647" s="179">
        <v>27.24</v>
      </c>
      <c r="D1647" s="179">
        <v>24.74</v>
      </c>
      <c r="E1647" s="179">
        <v>25.14</v>
      </c>
    </row>
    <row r="1648" spans="1:5">
      <c r="A1648" s="180">
        <v>40375</v>
      </c>
      <c r="B1648" s="179">
        <v>25.77</v>
      </c>
      <c r="C1648" s="179">
        <v>28.16</v>
      </c>
      <c r="D1648" s="179">
        <v>25.71</v>
      </c>
      <c r="E1648" s="179">
        <v>26.25</v>
      </c>
    </row>
    <row r="1649" spans="1:5">
      <c r="A1649" s="180">
        <v>40378</v>
      </c>
      <c r="B1649" s="179">
        <v>27.02</v>
      </c>
      <c r="C1649" s="179">
        <v>27.3</v>
      </c>
      <c r="D1649" s="179">
        <v>25.12</v>
      </c>
      <c r="E1649" s="179">
        <v>25.97</v>
      </c>
    </row>
    <row r="1650" spans="1:5">
      <c r="A1650" s="180">
        <v>40379</v>
      </c>
      <c r="B1650" s="179">
        <v>27.35</v>
      </c>
      <c r="C1650" s="179">
        <v>27.4</v>
      </c>
      <c r="D1650" s="179">
        <v>23.79</v>
      </c>
      <c r="E1650" s="179">
        <v>23.93</v>
      </c>
    </row>
    <row r="1651" spans="1:5">
      <c r="A1651" s="180">
        <v>40380</v>
      </c>
      <c r="B1651" s="179">
        <v>23.61</v>
      </c>
      <c r="C1651" s="179">
        <v>26.63</v>
      </c>
      <c r="D1651" s="179">
        <v>23.59</v>
      </c>
      <c r="E1651" s="179">
        <v>25.64</v>
      </c>
    </row>
    <row r="1652" spans="1:5">
      <c r="A1652" s="180">
        <v>40381</v>
      </c>
      <c r="B1652" s="179">
        <v>24.37</v>
      </c>
      <c r="C1652" s="179">
        <v>24.85</v>
      </c>
      <c r="D1652" s="179">
        <v>23.72</v>
      </c>
      <c r="E1652" s="179">
        <v>24.63</v>
      </c>
    </row>
    <row r="1653" spans="1:5">
      <c r="A1653" s="180">
        <v>40382</v>
      </c>
      <c r="B1653" s="179">
        <v>24.79</v>
      </c>
      <c r="C1653" s="179">
        <v>25.17</v>
      </c>
      <c r="D1653" s="179">
        <v>23.32</v>
      </c>
      <c r="E1653" s="179">
        <v>23.47</v>
      </c>
    </row>
    <row r="1654" spans="1:5">
      <c r="A1654" s="180">
        <v>40385</v>
      </c>
      <c r="B1654" s="179">
        <v>24.37</v>
      </c>
      <c r="C1654" s="179">
        <v>24.61</v>
      </c>
      <c r="D1654" s="179">
        <v>22.7</v>
      </c>
      <c r="E1654" s="179">
        <v>22.73</v>
      </c>
    </row>
    <row r="1655" spans="1:5">
      <c r="A1655" s="180">
        <v>40386</v>
      </c>
      <c r="B1655" s="179">
        <v>21.89</v>
      </c>
      <c r="C1655" s="179">
        <v>23.57</v>
      </c>
      <c r="D1655" s="179">
        <v>21.86</v>
      </c>
      <c r="E1655" s="179">
        <v>23.19</v>
      </c>
    </row>
    <row r="1656" spans="1:5">
      <c r="A1656" s="180">
        <v>40387</v>
      </c>
      <c r="B1656" s="179">
        <v>23.93</v>
      </c>
      <c r="C1656" s="179">
        <v>24.54</v>
      </c>
      <c r="D1656" s="179">
        <v>22.24</v>
      </c>
      <c r="E1656" s="179">
        <v>24.25</v>
      </c>
    </row>
    <row r="1657" spans="1:5">
      <c r="A1657" s="180">
        <v>40388</v>
      </c>
      <c r="B1657" s="179">
        <v>23.4</v>
      </c>
      <c r="C1657" s="179">
        <v>25.54</v>
      </c>
      <c r="D1657" s="179">
        <v>23.04</v>
      </c>
      <c r="E1657" s="179">
        <v>24.13</v>
      </c>
    </row>
    <row r="1658" spans="1:5">
      <c r="A1658" s="180">
        <v>40389</v>
      </c>
      <c r="B1658" s="179">
        <v>25.47</v>
      </c>
      <c r="C1658" s="179">
        <v>27.32</v>
      </c>
      <c r="D1658" s="179">
        <v>23.35</v>
      </c>
      <c r="E1658" s="179">
        <v>23.5</v>
      </c>
    </row>
    <row r="1659" spans="1:5">
      <c r="A1659" s="180">
        <v>40392</v>
      </c>
      <c r="B1659" s="179">
        <v>23.07</v>
      </c>
      <c r="C1659" s="179">
        <v>23.24</v>
      </c>
      <c r="D1659" s="179">
        <v>21.74</v>
      </c>
      <c r="E1659" s="179">
        <v>22.01</v>
      </c>
    </row>
    <row r="1660" spans="1:5">
      <c r="A1660" s="180">
        <v>40393</v>
      </c>
      <c r="B1660" s="179">
        <v>22.44</v>
      </c>
      <c r="C1660" s="179">
        <v>23.06</v>
      </c>
      <c r="D1660" s="179">
        <v>21.98</v>
      </c>
      <c r="E1660" s="179">
        <v>22.63</v>
      </c>
    </row>
    <row r="1661" spans="1:5">
      <c r="A1661" s="180">
        <v>40394</v>
      </c>
      <c r="B1661" s="179">
        <v>22.69</v>
      </c>
      <c r="C1661" s="179">
        <v>23.69</v>
      </c>
      <c r="D1661" s="179">
        <v>22.16</v>
      </c>
      <c r="E1661" s="179">
        <v>22.21</v>
      </c>
    </row>
    <row r="1662" spans="1:5">
      <c r="A1662" s="180">
        <v>40395</v>
      </c>
      <c r="B1662" s="179">
        <v>23.04</v>
      </c>
      <c r="C1662" s="179">
        <v>23.13</v>
      </c>
      <c r="D1662" s="179">
        <v>22.07</v>
      </c>
      <c r="E1662" s="179">
        <v>22.1</v>
      </c>
    </row>
    <row r="1663" spans="1:5">
      <c r="A1663" s="180">
        <v>40396</v>
      </c>
      <c r="B1663" s="179">
        <v>23.34</v>
      </c>
      <c r="C1663" s="179">
        <v>23.89</v>
      </c>
      <c r="D1663" s="179">
        <v>21.72</v>
      </c>
      <c r="E1663" s="179">
        <v>21.74</v>
      </c>
    </row>
    <row r="1664" spans="1:5">
      <c r="A1664" s="180">
        <v>40399</v>
      </c>
      <c r="B1664" s="179">
        <v>21.85</v>
      </c>
      <c r="C1664" s="179">
        <v>22.87</v>
      </c>
      <c r="D1664" s="179">
        <v>21.36</v>
      </c>
      <c r="E1664" s="179">
        <v>22.14</v>
      </c>
    </row>
    <row r="1665" spans="1:5">
      <c r="A1665" s="180">
        <v>40400</v>
      </c>
      <c r="B1665" s="179">
        <v>23.3</v>
      </c>
      <c r="C1665" s="179">
        <v>24.24</v>
      </c>
      <c r="D1665" s="179">
        <v>22.17</v>
      </c>
      <c r="E1665" s="179">
        <v>22.37</v>
      </c>
    </row>
    <row r="1666" spans="1:5">
      <c r="A1666" s="180">
        <v>40401</v>
      </c>
      <c r="B1666" s="179">
        <v>24.96</v>
      </c>
      <c r="C1666" s="179">
        <v>26.1</v>
      </c>
      <c r="D1666" s="179">
        <v>24.96</v>
      </c>
      <c r="E1666" s="179">
        <v>25.39</v>
      </c>
    </row>
    <row r="1667" spans="1:5">
      <c r="A1667" s="180">
        <v>40402</v>
      </c>
      <c r="B1667" s="179">
        <v>27.21</v>
      </c>
      <c r="C1667" s="179">
        <v>27.21</v>
      </c>
      <c r="D1667" s="179">
        <v>25.18</v>
      </c>
      <c r="E1667" s="179">
        <v>25.73</v>
      </c>
    </row>
    <row r="1668" spans="1:5">
      <c r="A1668" s="180">
        <v>40403</v>
      </c>
      <c r="B1668" s="179">
        <v>26.08</v>
      </c>
      <c r="C1668" s="179">
        <v>26.26</v>
      </c>
      <c r="D1668" s="179">
        <v>25.45</v>
      </c>
      <c r="E1668" s="179">
        <v>26.24</v>
      </c>
    </row>
    <row r="1669" spans="1:5">
      <c r="A1669" s="180">
        <v>40406</v>
      </c>
      <c r="B1669" s="179">
        <v>27.41</v>
      </c>
      <c r="C1669" s="179">
        <v>28.1</v>
      </c>
      <c r="D1669" s="179">
        <v>25.38</v>
      </c>
      <c r="E1669" s="179">
        <v>26.1</v>
      </c>
    </row>
    <row r="1670" spans="1:5">
      <c r="A1670" s="180">
        <v>40407</v>
      </c>
      <c r="B1670" s="179">
        <v>24.72</v>
      </c>
      <c r="C1670" s="179">
        <v>24.89</v>
      </c>
      <c r="D1670" s="179">
        <v>23.71</v>
      </c>
      <c r="E1670" s="179">
        <v>24.33</v>
      </c>
    </row>
    <row r="1671" spans="1:5">
      <c r="A1671" s="180">
        <v>40408</v>
      </c>
      <c r="B1671" s="179">
        <v>24.3</v>
      </c>
      <c r="C1671" s="179">
        <v>25.23</v>
      </c>
      <c r="D1671" s="179">
        <v>23.4</v>
      </c>
      <c r="E1671" s="179">
        <v>24.59</v>
      </c>
    </row>
    <row r="1672" spans="1:5">
      <c r="A1672" s="180">
        <v>40409</v>
      </c>
      <c r="B1672" s="179">
        <v>24.48</v>
      </c>
      <c r="C1672" s="179">
        <v>26.78</v>
      </c>
      <c r="D1672" s="179">
        <v>24.26</v>
      </c>
      <c r="E1672" s="179">
        <v>26.44</v>
      </c>
    </row>
    <row r="1673" spans="1:5">
      <c r="A1673" s="180">
        <v>40410</v>
      </c>
      <c r="B1673" s="179">
        <v>26.73</v>
      </c>
      <c r="C1673" s="179">
        <v>27</v>
      </c>
      <c r="D1673" s="179">
        <v>25.49</v>
      </c>
      <c r="E1673" s="179">
        <v>25.49</v>
      </c>
    </row>
    <row r="1674" spans="1:5">
      <c r="A1674" s="180">
        <v>40413</v>
      </c>
      <c r="B1674" s="179">
        <v>25.97</v>
      </c>
      <c r="C1674" s="179">
        <v>25.97</v>
      </c>
      <c r="D1674" s="179">
        <v>24.62</v>
      </c>
      <c r="E1674" s="179">
        <v>25.66</v>
      </c>
    </row>
    <row r="1675" spans="1:5">
      <c r="A1675" s="180">
        <v>40414</v>
      </c>
      <c r="B1675" s="179">
        <v>27.91</v>
      </c>
      <c r="C1675" s="179">
        <v>28.77</v>
      </c>
      <c r="D1675" s="179">
        <v>26.32</v>
      </c>
      <c r="E1675" s="179">
        <v>27.46</v>
      </c>
    </row>
    <row r="1676" spans="1:5">
      <c r="A1676" s="180">
        <v>40415</v>
      </c>
      <c r="B1676" s="179">
        <v>28.3</v>
      </c>
      <c r="C1676" s="179">
        <v>28.92</v>
      </c>
      <c r="D1676" s="179">
        <v>26.46</v>
      </c>
      <c r="E1676" s="179">
        <v>26.7</v>
      </c>
    </row>
    <row r="1677" spans="1:5">
      <c r="A1677" s="180">
        <v>40416</v>
      </c>
      <c r="B1677" s="179">
        <v>26.45</v>
      </c>
      <c r="C1677" s="179">
        <v>27.55</v>
      </c>
      <c r="D1677" s="179">
        <v>25.86</v>
      </c>
      <c r="E1677" s="179">
        <v>27.37</v>
      </c>
    </row>
    <row r="1678" spans="1:5">
      <c r="A1678" s="180">
        <v>40417</v>
      </c>
      <c r="B1678" s="179">
        <v>26.5</v>
      </c>
      <c r="C1678" s="179">
        <v>28.11</v>
      </c>
      <c r="D1678" s="179">
        <v>24.41</v>
      </c>
      <c r="E1678" s="179">
        <v>24.45</v>
      </c>
    </row>
    <row r="1679" spans="1:5">
      <c r="A1679" s="180">
        <v>40420</v>
      </c>
      <c r="B1679" s="179">
        <v>25.88</v>
      </c>
      <c r="C1679" s="179">
        <v>27.21</v>
      </c>
      <c r="D1679" s="179">
        <v>25.41</v>
      </c>
      <c r="E1679" s="179">
        <v>27.21</v>
      </c>
    </row>
    <row r="1680" spans="1:5">
      <c r="A1680" s="180">
        <v>40421</v>
      </c>
      <c r="B1680" s="179">
        <v>27.58</v>
      </c>
      <c r="C1680" s="179">
        <v>27.83</v>
      </c>
      <c r="D1680" s="179">
        <v>25.93</v>
      </c>
      <c r="E1680" s="179">
        <v>26.05</v>
      </c>
    </row>
    <row r="1681" spans="1:5">
      <c r="A1681" s="180">
        <v>40422</v>
      </c>
      <c r="B1681" s="179">
        <v>25.13</v>
      </c>
      <c r="C1681" s="179">
        <v>25.13</v>
      </c>
      <c r="D1681" s="179">
        <v>23.86</v>
      </c>
      <c r="E1681" s="179">
        <v>23.89</v>
      </c>
    </row>
    <row r="1682" spans="1:5">
      <c r="A1682" s="180">
        <v>40423</v>
      </c>
      <c r="B1682" s="179">
        <v>24.23</v>
      </c>
      <c r="C1682" s="179">
        <v>24.31</v>
      </c>
      <c r="D1682" s="179">
        <v>23.15</v>
      </c>
      <c r="E1682" s="179">
        <v>23.19</v>
      </c>
    </row>
    <row r="1683" spans="1:5">
      <c r="A1683" s="180">
        <v>40424</v>
      </c>
      <c r="B1683" s="179">
        <v>21.99</v>
      </c>
      <c r="C1683" s="179">
        <v>22.78</v>
      </c>
      <c r="D1683" s="179">
        <v>21.24</v>
      </c>
      <c r="E1683" s="179">
        <v>21.31</v>
      </c>
    </row>
    <row r="1684" spans="1:5">
      <c r="A1684" s="180">
        <v>40428</v>
      </c>
      <c r="B1684" s="179">
        <v>22.77</v>
      </c>
      <c r="C1684" s="179">
        <v>23.94</v>
      </c>
      <c r="D1684" s="179">
        <v>22.77</v>
      </c>
      <c r="E1684" s="179">
        <v>23.8</v>
      </c>
    </row>
    <row r="1685" spans="1:5">
      <c r="A1685" s="180">
        <v>40429</v>
      </c>
      <c r="B1685" s="179">
        <v>23.51</v>
      </c>
      <c r="C1685" s="179">
        <v>23.56</v>
      </c>
      <c r="D1685" s="179">
        <v>22.92</v>
      </c>
      <c r="E1685" s="179">
        <v>23.25</v>
      </c>
    </row>
    <row r="1686" spans="1:5">
      <c r="A1686" s="180">
        <v>40430</v>
      </c>
      <c r="B1686" s="179">
        <v>22.22</v>
      </c>
      <c r="C1686" s="179">
        <v>23.24</v>
      </c>
      <c r="D1686" s="179">
        <v>22.14</v>
      </c>
      <c r="E1686" s="179">
        <v>22.81</v>
      </c>
    </row>
    <row r="1687" spans="1:5">
      <c r="A1687" s="180">
        <v>40431</v>
      </c>
      <c r="B1687" s="179">
        <v>22.64</v>
      </c>
      <c r="C1687" s="179">
        <v>22.87</v>
      </c>
      <c r="D1687" s="179">
        <v>21.76</v>
      </c>
      <c r="E1687" s="179">
        <v>21.99</v>
      </c>
    </row>
    <row r="1688" spans="1:5">
      <c r="A1688" s="180">
        <v>40434</v>
      </c>
      <c r="B1688" s="179">
        <v>21.06</v>
      </c>
      <c r="C1688" s="179">
        <v>22.05</v>
      </c>
      <c r="D1688" s="179">
        <v>20.93</v>
      </c>
      <c r="E1688" s="179">
        <v>21.21</v>
      </c>
    </row>
    <row r="1689" spans="1:5">
      <c r="A1689" s="180">
        <v>40435</v>
      </c>
      <c r="B1689" s="179">
        <v>21.69</v>
      </c>
      <c r="C1689" s="179">
        <v>21.97</v>
      </c>
      <c r="D1689" s="179">
        <v>20.85</v>
      </c>
      <c r="E1689" s="179">
        <v>21.56</v>
      </c>
    </row>
    <row r="1690" spans="1:5">
      <c r="A1690" s="180">
        <v>40436</v>
      </c>
      <c r="B1690" s="179">
        <v>22.55</v>
      </c>
      <c r="C1690" s="179">
        <v>22.8</v>
      </c>
      <c r="D1690" s="179">
        <v>22.1</v>
      </c>
      <c r="E1690" s="179">
        <v>22.1</v>
      </c>
    </row>
    <row r="1691" spans="1:5">
      <c r="A1691" s="180">
        <v>40437</v>
      </c>
      <c r="B1691" s="179">
        <v>22.65</v>
      </c>
      <c r="C1691" s="179">
        <v>22.83</v>
      </c>
      <c r="D1691" s="179">
        <v>21.71</v>
      </c>
      <c r="E1691" s="179">
        <v>21.72</v>
      </c>
    </row>
    <row r="1692" spans="1:5">
      <c r="A1692" s="180">
        <v>40438</v>
      </c>
      <c r="B1692" s="179">
        <v>21.65</v>
      </c>
      <c r="C1692" s="179">
        <v>22.56</v>
      </c>
      <c r="D1692" s="179">
        <v>21.63</v>
      </c>
      <c r="E1692" s="179">
        <v>22.01</v>
      </c>
    </row>
    <row r="1693" spans="1:5">
      <c r="A1693" s="180">
        <v>40441</v>
      </c>
      <c r="B1693" s="179">
        <v>22.47</v>
      </c>
      <c r="C1693" s="179">
        <v>22.58</v>
      </c>
      <c r="D1693" s="179">
        <v>21.25</v>
      </c>
      <c r="E1693" s="179">
        <v>21.5</v>
      </c>
    </row>
    <row r="1694" spans="1:5">
      <c r="A1694" s="180">
        <v>40442</v>
      </c>
      <c r="B1694" s="179">
        <v>21.54</v>
      </c>
      <c r="C1694" s="179">
        <v>22.59</v>
      </c>
      <c r="D1694" s="179">
        <v>21.42</v>
      </c>
      <c r="E1694" s="179">
        <v>22.35</v>
      </c>
    </row>
    <row r="1695" spans="1:5">
      <c r="A1695" s="180">
        <v>40443</v>
      </c>
      <c r="B1695" s="179">
        <v>22.56</v>
      </c>
      <c r="C1695" s="179">
        <v>23.19</v>
      </c>
      <c r="D1695" s="179">
        <v>21.91</v>
      </c>
      <c r="E1695" s="179">
        <v>22.51</v>
      </c>
    </row>
    <row r="1696" spans="1:5">
      <c r="A1696" s="180">
        <v>40444</v>
      </c>
      <c r="B1696" s="179">
        <v>23.91</v>
      </c>
      <c r="C1696" s="179">
        <v>24.06</v>
      </c>
      <c r="D1696" s="179">
        <v>22.56</v>
      </c>
      <c r="E1696" s="179">
        <v>23.87</v>
      </c>
    </row>
    <row r="1697" spans="1:5">
      <c r="A1697" s="180">
        <v>40445</v>
      </c>
      <c r="B1697" s="179">
        <v>22.61</v>
      </c>
      <c r="C1697" s="179">
        <v>22.61</v>
      </c>
      <c r="D1697" s="179">
        <v>21.71</v>
      </c>
      <c r="E1697" s="179">
        <v>21.71</v>
      </c>
    </row>
    <row r="1698" spans="1:5">
      <c r="A1698" s="180">
        <v>40448</v>
      </c>
      <c r="B1698" s="179">
        <v>22.58</v>
      </c>
      <c r="C1698" s="179">
        <v>22.75</v>
      </c>
      <c r="D1698" s="179">
        <v>21.97</v>
      </c>
      <c r="E1698" s="179">
        <v>22.54</v>
      </c>
    </row>
    <row r="1699" spans="1:5">
      <c r="A1699" s="180">
        <v>40449</v>
      </c>
      <c r="B1699" s="179">
        <v>22.92</v>
      </c>
      <c r="C1699" s="179">
        <v>24.28</v>
      </c>
      <c r="D1699" s="179">
        <v>22.4</v>
      </c>
      <c r="E1699" s="179">
        <v>22.6</v>
      </c>
    </row>
    <row r="1700" spans="1:5">
      <c r="A1700" s="180">
        <v>40450</v>
      </c>
      <c r="B1700" s="179">
        <v>23.14</v>
      </c>
      <c r="C1700" s="179">
        <v>23.45</v>
      </c>
      <c r="D1700" s="179">
        <v>22.72</v>
      </c>
      <c r="E1700" s="179">
        <v>23.25</v>
      </c>
    </row>
    <row r="1701" spans="1:5">
      <c r="A1701" s="180">
        <v>40451</v>
      </c>
      <c r="B1701" s="179">
        <v>22.85</v>
      </c>
      <c r="C1701" s="179">
        <v>24.52</v>
      </c>
      <c r="D1701" s="179">
        <v>22.39</v>
      </c>
      <c r="E1701" s="179">
        <v>23.7</v>
      </c>
    </row>
    <row r="1702" spans="1:5">
      <c r="A1702" s="180">
        <v>40452</v>
      </c>
      <c r="B1702" s="179">
        <v>22.9</v>
      </c>
      <c r="C1702" s="179">
        <v>23.67</v>
      </c>
      <c r="D1702" s="179">
        <v>22.46</v>
      </c>
      <c r="E1702" s="179">
        <v>22.5</v>
      </c>
    </row>
    <row r="1703" spans="1:5">
      <c r="A1703" s="180">
        <v>40455</v>
      </c>
      <c r="B1703" s="179">
        <v>23.63</v>
      </c>
      <c r="C1703" s="179">
        <v>24.34</v>
      </c>
      <c r="D1703" s="179">
        <v>23.3</v>
      </c>
      <c r="E1703" s="179">
        <v>23.53</v>
      </c>
    </row>
    <row r="1704" spans="1:5">
      <c r="A1704" s="180">
        <v>40456</v>
      </c>
      <c r="B1704" s="179">
        <v>22.52</v>
      </c>
      <c r="C1704" s="179">
        <v>23.08</v>
      </c>
      <c r="D1704" s="179">
        <v>21.71</v>
      </c>
      <c r="E1704" s="179">
        <v>21.76</v>
      </c>
    </row>
    <row r="1705" spans="1:5">
      <c r="A1705" s="180">
        <v>40457</v>
      </c>
      <c r="B1705" s="179">
        <v>21.82</v>
      </c>
      <c r="C1705" s="179">
        <v>22.13</v>
      </c>
      <c r="D1705" s="179">
        <v>21.46</v>
      </c>
      <c r="E1705" s="179">
        <v>21.49</v>
      </c>
    </row>
    <row r="1706" spans="1:5">
      <c r="A1706" s="180">
        <v>40458</v>
      </c>
      <c r="B1706" s="179">
        <v>21.31</v>
      </c>
      <c r="C1706" s="179">
        <v>22.16</v>
      </c>
      <c r="D1706" s="179">
        <v>21.28</v>
      </c>
      <c r="E1706" s="179">
        <v>21.56</v>
      </c>
    </row>
    <row r="1707" spans="1:5">
      <c r="A1707" s="180">
        <v>40459</v>
      </c>
      <c r="B1707" s="179">
        <v>21.58</v>
      </c>
      <c r="C1707" s="179">
        <v>21.64</v>
      </c>
      <c r="D1707" s="179">
        <v>20.29</v>
      </c>
      <c r="E1707" s="179">
        <v>20.71</v>
      </c>
    </row>
    <row r="1708" spans="1:5">
      <c r="A1708" s="180">
        <v>40462</v>
      </c>
      <c r="B1708" s="179">
        <v>19.329999999999998</v>
      </c>
      <c r="C1708" s="179">
        <v>19.510000000000002</v>
      </c>
      <c r="D1708" s="179">
        <v>18.8</v>
      </c>
      <c r="E1708" s="179">
        <v>18.96</v>
      </c>
    </row>
    <row r="1709" spans="1:5">
      <c r="A1709" s="180">
        <v>40463</v>
      </c>
      <c r="B1709" s="179">
        <v>20</v>
      </c>
      <c r="C1709" s="179">
        <v>20.100000000000001</v>
      </c>
      <c r="D1709" s="179">
        <v>18.55</v>
      </c>
      <c r="E1709" s="179">
        <v>18.93</v>
      </c>
    </row>
    <row r="1710" spans="1:5">
      <c r="A1710" s="180">
        <v>40464</v>
      </c>
      <c r="B1710" s="179">
        <v>17.920000000000002</v>
      </c>
      <c r="C1710" s="179">
        <v>19.16</v>
      </c>
      <c r="D1710" s="179">
        <v>17.899999999999999</v>
      </c>
      <c r="E1710" s="179">
        <v>19.07</v>
      </c>
    </row>
    <row r="1711" spans="1:5">
      <c r="A1711" s="180">
        <v>40465</v>
      </c>
      <c r="B1711" s="179">
        <v>19.59</v>
      </c>
      <c r="C1711" s="179">
        <v>21.02</v>
      </c>
      <c r="D1711" s="179">
        <v>19.399999999999999</v>
      </c>
      <c r="E1711" s="179">
        <v>19.88</v>
      </c>
    </row>
    <row r="1712" spans="1:5">
      <c r="A1712" s="180">
        <v>40466</v>
      </c>
      <c r="B1712" s="179">
        <v>20.2</v>
      </c>
      <c r="C1712" s="179">
        <v>21.59</v>
      </c>
      <c r="D1712" s="179">
        <v>19.02</v>
      </c>
      <c r="E1712" s="179">
        <v>19.03</v>
      </c>
    </row>
    <row r="1713" spans="1:5">
      <c r="A1713" s="180">
        <v>40469</v>
      </c>
      <c r="B1713" s="179">
        <v>20.43</v>
      </c>
      <c r="C1713" s="179">
        <v>20.71</v>
      </c>
      <c r="D1713" s="179">
        <v>18.88</v>
      </c>
      <c r="E1713" s="179">
        <v>19.09</v>
      </c>
    </row>
    <row r="1714" spans="1:5">
      <c r="A1714" s="180">
        <v>40470</v>
      </c>
      <c r="B1714" s="179">
        <v>20.7</v>
      </c>
      <c r="C1714" s="179">
        <v>21.35</v>
      </c>
      <c r="D1714" s="179">
        <v>19.329999999999998</v>
      </c>
      <c r="E1714" s="179">
        <v>20.63</v>
      </c>
    </row>
    <row r="1715" spans="1:5">
      <c r="A1715" s="180">
        <v>40471</v>
      </c>
      <c r="B1715" s="179">
        <v>21.2</v>
      </c>
      <c r="C1715" s="179">
        <v>21.2</v>
      </c>
      <c r="D1715" s="179">
        <v>19.670000000000002</v>
      </c>
      <c r="E1715" s="179">
        <v>19.79</v>
      </c>
    </row>
    <row r="1716" spans="1:5">
      <c r="A1716" s="180">
        <v>40472</v>
      </c>
      <c r="B1716" s="179">
        <v>19.7</v>
      </c>
      <c r="C1716" s="179">
        <v>20.53</v>
      </c>
      <c r="D1716" s="179">
        <v>18.93</v>
      </c>
      <c r="E1716" s="179">
        <v>19.27</v>
      </c>
    </row>
    <row r="1717" spans="1:5">
      <c r="A1717" s="180">
        <v>40473</v>
      </c>
      <c r="B1717" s="179">
        <v>19.36</v>
      </c>
      <c r="C1717" s="179">
        <v>19.36</v>
      </c>
      <c r="D1717" s="179">
        <v>18.760000000000002</v>
      </c>
      <c r="E1717" s="179">
        <v>18.78</v>
      </c>
    </row>
    <row r="1718" spans="1:5">
      <c r="A1718" s="180">
        <v>40476</v>
      </c>
      <c r="B1718" s="179">
        <v>19.22</v>
      </c>
      <c r="C1718" s="179">
        <v>19.88</v>
      </c>
      <c r="D1718" s="179">
        <v>18.86</v>
      </c>
      <c r="E1718" s="179">
        <v>19.850000000000001</v>
      </c>
    </row>
    <row r="1719" spans="1:5">
      <c r="A1719" s="180">
        <v>40477</v>
      </c>
      <c r="B1719" s="179">
        <v>20.52</v>
      </c>
      <c r="C1719" s="179">
        <v>21.01</v>
      </c>
      <c r="D1719" s="179">
        <v>20.22</v>
      </c>
      <c r="E1719" s="179">
        <v>20.22</v>
      </c>
    </row>
    <row r="1720" spans="1:5">
      <c r="A1720" s="180">
        <v>40478</v>
      </c>
      <c r="B1720" s="179">
        <v>21.11</v>
      </c>
      <c r="C1720" s="179">
        <v>22.37</v>
      </c>
      <c r="D1720" s="179">
        <v>20.69</v>
      </c>
      <c r="E1720" s="179">
        <v>20.71</v>
      </c>
    </row>
    <row r="1721" spans="1:5">
      <c r="A1721" s="180">
        <v>40479</v>
      </c>
      <c r="B1721" s="179">
        <v>20.28</v>
      </c>
      <c r="C1721" s="179">
        <v>21.41</v>
      </c>
      <c r="D1721" s="179">
        <v>20.18</v>
      </c>
      <c r="E1721" s="179">
        <v>20.88</v>
      </c>
    </row>
    <row r="1722" spans="1:5">
      <c r="A1722" s="180">
        <v>40480</v>
      </c>
      <c r="B1722" s="179">
        <v>21.2</v>
      </c>
      <c r="C1722" s="179">
        <v>21.4</v>
      </c>
      <c r="D1722" s="179">
        <v>20.86</v>
      </c>
      <c r="E1722" s="179">
        <v>21.2</v>
      </c>
    </row>
    <row r="1723" spans="1:5">
      <c r="A1723" s="180">
        <v>40483</v>
      </c>
      <c r="B1723" s="179">
        <v>21.65</v>
      </c>
      <c r="C1723" s="179">
        <v>22.54</v>
      </c>
      <c r="D1723" s="179">
        <v>20.92</v>
      </c>
      <c r="E1723" s="179">
        <v>21.83</v>
      </c>
    </row>
    <row r="1724" spans="1:5">
      <c r="A1724" s="180">
        <v>40484</v>
      </c>
      <c r="B1724" s="179">
        <v>21.34</v>
      </c>
      <c r="C1724" s="179">
        <v>21.82</v>
      </c>
      <c r="D1724" s="179">
        <v>21.22</v>
      </c>
      <c r="E1724" s="179">
        <v>21.57</v>
      </c>
    </row>
    <row r="1725" spans="1:5">
      <c r="A1725" s="180">
        <v>40485</v>
      </c>
      <c r="B1725" s="179">
        <v>21.66</v>
      </c>
      <c r="C1725" s="179">
        <v>22.02</v>
      </c>
      <c r="D1725" s="179">
        <v>19.54</v>
      </c>
      <c r="E1725" s="179">
        <v>19.559999999999999</v>
      </c>
    </row>
    <row r="1726" spans="1:5">
      <c r="A1726" s="180">
        <v>40486</v>
      </c>
      <c r="B1726" s="179">
        <v>18.03</v>
      </c>
      <c r="C1726" s="179">
        <v>18.8</v>
      </c>
      <c r="D1726" s="179">
        <v>17.97</v>
      </c>
      <c r="E1726" s="179">
        <v>18.52</v>
      </c>
    </row>
    <row r="1727" spans="1:5">
      <c r="A1727" s="180">
        <v>40487</v>
      </c>
      <c r="B1727" s="179">
        <v>18.07</v>
      </c>
      <c r="C1727" s="179">
        <v>18.440000000000001</v>
      </c>
      <c r="D1727" s="179">
        <v>17.920000000000002</v>
      </c>
      <c r="E1727" s="179">
        <v>18.260000000000002</v>
      </c>
    </row>
    <row r="1728" spans="1:5">
      <c r="A1728" s="180">
        <v>40490</v>
      </c>
      <c r="B1728" s="179">
        <v>19.329999999999998</v>
      </c>
      <c r="C1728" s="179">
        <v>19.350000000000001</v>
      </c>
      <c r="D1728" s="179">
        <v>18.21</v>
      </c>
      <c r="E1728" s="179">
        <v>18.29</v>
      </c>
    </row>
    <row r="1729" spans="1:5">
      <c r="A1729" s="180">
        <v>40491</v>
      </c>
      <c r="B1729" s="179">
        <v>18.510000000000002</v>
      </c>
      <c r="C1729" s="179">
        <v>19.39</v>
      </c>
      <c r="D1729" s="179">
        <v>17.829999999999998</v>
      </c>
      <c r="E1729" s="179">
        <v>19.079999999999998</v>
      </c>
    </row>
    <row r="1730" spans="1:5">
      <c r="A1730" s="180">
        <v>40492</v>
      </c>
      <c r="B1730" s="179">
        <v>18.940000000000001</v>
      </c>
      <c r="C1730" s="179">
        <v>19.96</v>
      </c>
      <c r="D1730" s="179">
        <v>18.41</v>
      </c>
      <c r="E1730" s="179">
        <v>18.47</v>
      </c>
    </row>
    <row r="1731" spans="1:5">
      <c r="A1731" s="180">
        <v>40493</v>
      </c>
      <c r="B1731" s="179">
        <v>19.440000000000001</v>
      </c>
      <c r="C1731" s="179">
        <v>19.75</v>
      </c>
      <c r="D1731" s="179">
        <v>18.48</v>
      </c>
      <c r="E1731" s="179">
        <v>18.64</v>
      </c>
    </row>
    <row r="1732" spans="1:5">
      <c r="A1732" s="180">
        <v>40494</v>
      </c>
      <c r="B1732" s="179">
        <v>19.59</v>
      </c>
      <c r="C1732" s="179">
        <v>21.23</v>
      </c>
      <c r="D1732" s="179">
        <v>19.29</v>
      </c>
      <c r="E1732" s="179">
        <v>20.61</v>
      </c>
    </row>
    <row r="1733" spans="1:5">
      <c r="A1733" s="180">
        <v>40497</v>
      </c>
      <c r="B1733" s="179">
        <v>20.329999999999998</v>
      </c>
      <c r="C1733" s="179">
        <v>20.37</v>
      </c>
      <c r="D1733" s="179">
        <v>19.14</v>
      </c>
      <c r="E1733" s="179">
        <v>20.2</v>
      </c>
    </row>
    <row r="1734" spans="1:5">
      <c r="A1734" s="180">
        <v>40498</v>
      </c>
      <c r="B1734" s="179">
        <v>21.26</v>
      </c>
      <c r="C1734" s="179">
        <v>23.07</v>
      </c>
      <c r="D1734" s="179">
        <v>20.95</v>
      </c>
      <c r="E1734" s="179">
        <v>22.58</v>
      </c>
    </row>
    <row r="1735" spans="1:5">
      <c r="A1735" s="180">
        <v>40499</v>
      </c>
      <c r="B1735" s="179">
        <v>22.19</v>
      </c>
      <c r="C1735" s="179">
        <v>22.21</v>
      </c>
      <c r="D1735" s="179">
        <v>21.22</v>
      </c>
      <c r="E1735" s="179">
        <v>21.76</v>
      </c>
    </row>
    <row r="1736" spans="1:5">
      <c r="A1736" s="180">
        <v>40500</v>
      </c>
      <c r="B1736" s="179">
        <v>20.309999999999999</v>
      </c>
      <c r="C1736" s="179">
        <v>20.309999999999999</v>
      </c>
      <c r="D1736" s="179">
        <v>18.75</v>
      </c>
      <c r="E1736" s="179">
        <v>18.75</v>
      </c>
    </row>
    <row r="1737" spans="1:5">
      <c r="A1737" s="180">
        <v>40501</v>
      </c>
      <c r="B1737" s="179">
        <v>19.149999999999999</v>
      </c>
      <c r="C1737" s="179">
        <v>19.72</v>
      </c>
      <c r="D1737" s="179">
        <v>17.760000000000002</v>
      </c>
      <c r="E1737" s="179">
        <v>18.04</v>
      </c>
    </row>
    <row r="1738" spans="1:5">
      <c r="A1738" s="180">
        <v>40504</v>
      </c>
      <c r="B1738" s="179">
        <v>19.45</v>
      </c>
      <c r="C1738" s="179">
        <v>20.14</v>
      </c>
      <c r="D1738" s="179">
        <v>18.350000000000001</v>
      </c>
      <c r="E1738" s="179">
        <v>18.37</v>
      </c>
    </row>
    <row r="1739" spans="1:5">
      <c r="A1739" s="180">
        <v>40505</v>
      </c>
      <c r="B1739" s="179">
        <v>20.25</v>
      </c>
      <c r="C1739" s="179">
        <v>21.45</v>
      </c>
      <c r="D1739" s="179">
        <v>20.239999999999998</v>
      </c>
      <c r="E1739" s="179">
        <v>20.63</v>
      </c>
    </row>
    <row r="1740" spans="1:5">
      <c r="A1740" s="180">
        <v>40506</v>
      </c>
      <c r="B1740" s="179">
        <v>19.420000000000002</v>
      </c>
      <c r="C1740" s="179">
        <v>19.61</v>
      </c>
      <c r="D1740" s="179">
        <v>18.73</v>
      </c>
      <c r="E1740" s="179">
        <v>19.559999999999999</v>
      </c>
    </row>
    <row r="1741" spans="1:5">
      <c r="A1741" s="180">
        <v>40508</v>
      </c>
      <c r="B1741" s="179">
        <v>21.17</v>
      </c>
      <c r="C1741" s="179">
        <v>22.22</v>
      </c>
      <c r="D1741" s="179">
        <v>20.28</v>
      </c>
      <c r="E1741" s="179">
        <v>22.22</v>
      </c>
    </row>
    <row r="1742" spans="1:5">
      <c r="A1742" s="180">
        <v>40511</v>
      </c>
      <c r="B1742" s="179">
        <v>23.15</v>
      </c>
      <c r="C1742" s="179">
        <v>23.84</v>
      </c>
      <c r="D1742" s="179">
        <v>21.38</v>
      </c>
      <c r="E1742" s="179">
        <v>21.53</v>
      </c>
    </row>
    <row r="1743" spans="1:5">
      <c r="A1743" s="180">
        <v>40512</v>
      </c>
      <c r="B1743" s="179">
        <v>23.27</v>
      </c>
      <c r="C1743" s="179">
        <v>23.79</v>
      </c>
      <c r="D1743" s="179">
        <v>22.42</v>
      </c>
      <c r="E1743" s="179">
        <v>23.54</v>
      </c>
    </row>
    <row r="1744" spans="1:5">
      <c r="A1744" s="180">
        <v>40513</v>
      </c>
      <c r="B1744" s="179">
        <v>21.19</v>
      </c>
      <c r="C1744" s="179">
        <v>21.43</v>
      </c>
      <c r="D1744" s="179">
        <v>20.399999999999999</v>
      </c>
      <c r="E1744" s="179">
        <v>21.36</v>
      </c>
    </row>
    <row r="1745" spans="1:5">
      <c r="A1745" s="180">
        <v>40514</v>
      </c>
      <c r="B1745" s="179">
        <v>21.13</v>
      </c>
      <c r="C1745" s="179">
        <v>21.13</v>
      </c>
      <c r="D1745" s="179">
        <v>19.100000000000001</v>
      </c>
      <c r="E1745" s="179">
        <v>19.39</v>
      </c>
    </row>
    <row r="1746" spans="1:5">
      <c r="A1746" s="180">
        <v>40515</v>
      </c>
      <c r="B1746" s="179">
        <v>19.260000000000002</v>
      </c>
      <c r="C1746" s="179">
        <v>19.28</v>
      </c>
      <c r="D1746" s="179">
        <v>17.71</v>
      </c>
      <c r="E1746" s="179">
        <v>18.010000000000002</v>
      </c>
    </row>
    <row r="1747" spans="1:5">
      <c r="A1747" s="180">
        <v>40518</v>
      </c>
      <c r="B1747" s="179">
        <v>18.8</v>
      </c>
      <c r="C1747" s="179">
        <v>18.850000000000001</v>
      </c>
      <c r="D1747" s="179">
        <v>17.95</v>
      </c>
      <c r="E1747" s="179">
        <v>18.02</v>
      </c>
    </row>
    <row r="1748" spans="1:5">
      <c r="A1748" s="180">
        <v>40519</v>
      </c>
      <c r="B1748" s="179">
        <v>17.13</v>
      </c>
      <c r="C1748" s="179">
        <v>18.149999999999999</v>
      </c>
      <c r="D1748" s="179">
        <v>17.13</v>
      </c>
      <c r="E1748" s="179">
        <v>17.989999999999998</v>
      </c>
    </row>
    <row r="1749" spans="1:5">
      <c r="A1749" s="180">
        <v>40520</v>
      </c>
      <c r="B1749" s="179">
        <v>17.97</v>
      </c>
      <c r="C1749" s="179">
        <v>18.32</v>
      </c>
      <c r="D1749" s="179">
        <v>17.690000000000001</v>
      </c>
      <c r="E1749" s="179">
        <v>17.739999999999998</v>
      </c>
    </row>
    <row r="1750" spans="1:5">
      <c r="A1750" s="180">
        <v>40521</v>
      </c>
      <c r="B1750" s="179">
        <v>17.32</v>
      </c>
      <c r="C1750" s="179">
        <v>17.84</v>
      </c>
      <c r="D1750" s="179">
        <v>17.239999999999998</v>
      </c>
      <c r="E1750" s="179">
        <v>17.25</v>
      </c>
    </row>
    <row r="1751" spans="1:5">
      <c r="A1751" s="180">
        <v>40522</v>
      </c>
      <c r="B1751" s="179">
        <v>17.059999999999999</v>
      </c>
      <c r="C1751" s="179">
        <v>17.63</v>
      </c>
      <c r="D1751" s="179">
        <v>17.059999999999999</v>
      </c>
      <c r="E1751" s="179">
        <v>17.61</v>
      </c>
    </row>
    <row r="1752" spans="1:5">
      <c r="A1752" s="180">
        <v>40525</v>
      </c>
      <c r="B1752" s="179">
        <v>16.82</v>
      </c>
      <c r="C1752" s="179">
        <v>17.670000000000002</v>
      </c>
      <c r="D1752" s="179">
        <v>16.68</v>
      </c>
      <c r="E1752" s="179">
        <v>17.55</v>
      </c>
    </row>
    <row r="1753" spans="1:5">
      <c r="A1753" s="180">
        <v>40526</v>
      </c>
      <c r="B1753" s="179">
        <v>17.600000000000001</v>
      </c>
      <c r="C1753" s="179">
        <v>17.95</v>
      </c>
      <c r="D1753" s="179">
        <v>17.22</v>
      </c>
      <c r="E1753" s="179">
        <v>17.61</v>
      </c>
    </row>
    <row r="1754" spans="1:5">
      <c r="A1754" s="180">
        <v>40527</v>
      </c>
      <c r="B1754" s="179">
        <v>17.989999999999998</v>
      </c>
      <c r="C1754" s="179">
        <v>18.14</v>
      </c>
      <c r="D1754" s="179">
        <v>17.37</v>
      </c>
      <c r="E1754" s="179">
        <v>17.940000000000001</v>
      </c>
    </row>
    <row r="1755" spans="1:5">
      <c r="A1755" s="180">
        <v>40528</v>
      </c>
      <c r="B1755" s="179">
        <v>18.03</v>
      </c>
      <c r="C1755" s="179">
        <v>18.27</v>
      </c>
      <c r="D1755" s="179">
        <v>16.88</v>
      </c>
      <c r="E1755" s="179">
        <v>17.39</v>
      </c>
    </row>
    <row r="1756" spans="1:5">
      <c r="A1756" s="180">
        <v>40529</v>
      </c>
      <c r="B1756" s="179">
        <v>17.62</v>
      </c>
      <c r="C1756" s="179">
        <v>17.64</v>
      </c>
      <c r="D1756" s="179">
        <v>15.46</v>
      </c>
      <c r="E1756" s="179">
        <v>16.11</v>
      </c>
    </row>
    <row r="1757" spans="1:5">
      <c r="A1757" s="180">
        <v>40532</v>
      </c>
      <c r="B1757" s="179">
        <v>16.22</v>
      </c>
      <c r="C1757" s="179">
        <v>16.86</v>
      </c>
      <c r="D1757" s="179">
        <v>15.78</v>
      </c>
      <c r="E1757" s="179">
        <v>16.41</v>
      </c>
    </row>
    <row r="1758" spans="1:5">
      <c r="A1758" s="180">
        <v>40533</v>
      </c>
      <c r="B1758" s="179">
        <v>16.2</v>
      </c>
      <c r="C1758" s="179">
        <v>16.62</v>
      </c>
      <c r="D1758" s="179">
        <v>16.079999999999998</v>
      </c>
      <c r="E1758" s="179">
        <v>16.489999999999998</v>
      </c>
    </row>
    <row r="1759" spans="1:5">
      <c r="A1759" s="180">
        <v>40534</v>
      </c>
      <c r="B1759" s="179">
        <v>16.52</v>
      </c>
      <c r="C1759" s="179">
        <v>16.559999999999999</v>
      </c>
      <c r="D1759" s="179">
        <v>15.45</v>
      </c>
      <c r="E1759" s="179">
        <v>15.45</v>
      </c>
    </row>
    <row r="1760" spans="1:5">
      <c r="A1760" s="180">
        <v>40535</v>
      </c>
      <c r="B1760" s="179">
        <v>15.44</v>
      </c>
      <c r="C1760" s="179">
        <v>16.86</v>
      </c>
      <c r="D1760" s="179">
        <v>15.4</v>
      </c>
      <c r="E1760" s="179">
        <v>16.47</v>
      </c>
    </row>
    <row r="1761" spans="1:5">
      <c r="A1761" s="180">
        <v>40539</v>
      </c>
      <c r="B1761" s="179">
        <v>18.260000000000002</v>
      </c>
      <c r="C1761" s="179">
        <v>18.32</v>
      </c>
      <c r="D1761" s="179">
        <v>17.66</v>
      </c>
      <c r="E1761" s="179">
        <v>17.670000000000002</v>
      </c>
    </row>
    <row r="1762" spans="1:5">
      <c r="A1762" s="180">
        <v>40540</v>
      </c>
      <c r="B1762" s="179">
        <v>17.3</v>
      </c>
      <c r="C1762" s="179">
        <v>17.989999999999998</v>
      </c>
      <c r="D1762" s="179">
        <v>17.3</v>
      </c>
      <c r="E1762" s="179">
        <v>17.52</v>
      </c>
    </row>
    <row r="1763" spans="1:5">
      <c r="A1763" s="180">
        <v>40541</v>
      </c>
      <c r="B1763" s="179">
        <v>17.489999999999998</v>
      </c>
      <c r="C1763" s="179">
        <v>17.489999999999998</v>
      </c>
      <c r="D1763" s="179">
        <v>17.02</v>
      </c>
      <c r="E1763" s="179">
        <v>17.28</v>
      </c>
    </row>
    <row r="1764" spans="1:5">
      <c r="A1764" s="180">
        <v>40542</v>
      </c>
      <c r="B1764" s="179">
        <v>17.649999999999999</v>
      </c>
      <c r="C1764" s="179">
        <v>17.89</v>
      </c>
      <c r="D1764" s="179">
        <v>17.46</v>
      </c>
      <c r="E1764" s="179">
        <v>17.52</v>
      </c>
    </row>
    <row r="1765" spans="1:5">
      <c r="A1765" s="180">
        <v>40543</v>
      </c>
      <c r="B1765" s="179">
        <v>17.91</v>
      </c>
      <c r="C1765" s="179">
        <v>18.13</v>
      </c>
      <c r="D1765" s="179">
        <v>17.75</v>
      </c>
      <c r="E1765" s="179">
        <v>17.75</v>
      </c>
    </row>
    <row r="1766" spans="1:5">
      <c r="A1766" s="180">
        <v>40546</v>
      </c>
      <c r="B1766" s="179">
        <v>17.940000000000001</v>
      </c>
      <c r="C1766" s="179">
        <v>17.95</v>
      </c>
      <c r="D1766" s="179">
        <v>16.91</v>
      </c>
      <c r="E1766" s="179">
        <v>17.61</v>
      </c>
    </row>
    <row r="1767" spans="1:5">
      <c r="A1767" s="180">
        <v>40547</v>
      </c>
      <c r="B1767" s="179">
        <v>17.34</v>
      </c>
      <c r="C1767" s="179">
        <v>18.239999999999998</v>
      </c>
      <c r="D1767" s="179">
        <v>17.329999999999998</v>
      </c>
      <c r="E1767" s="179">
        <v>17.38</v>
      </c>
    </row>
    <row r="1768" spans="1:5">
      <c r="A1768" s="180">
        <v>40548</v>
      </c>
      <c r="B1768" s="179">
        <v>17.809999999999999</v>
      </c>
      <c r="C1768" s="179">
        <v>17.95</v>
      </c>
      <c r="D1768" s="179">
        <v>16.86</v>
      </c>
      <c r="E1768" s="179">
        <v>17.02</v>
      </c>
    </row>
    <row r="1769" spans="1:5">
      <c r="A1769" s="180">
        <v>40549</v>
      </c>
      <c r="B1769" s="179">
        <v>16.8</v>
      </c>
      <c r="C1769" s="179">
        <v>17.559999999999999</v>
      </c>
      <c r="D1769" s="179">
        <v>16.79</v>
      </c>
      <c r="E1769" s="179">
        <v>17.399999999999999</v>
      </c>
    </row>
    <row r="1770" spans="1:5">
      <c r="A1770" s="180">
        <v>40550</v>
      </c>
      <c r="B1770" s="179">
        <v>17.309999999999999</v>
      </c>
      <c r="C1770" s="179">
        <v>18.07</v>
      </c>
      <c r="D1770" s="179">
        <v>16.57</v>
      </c>
      <c r="E1770" s="179">
        <v>17.14</v>
      </c>
    </row>
    <row r="1771" spans="1:5">
      <c r="A1771" s="180">
        <v>40553</v>
      </c>
      <c r="B1771" s="179">
        <v>18.350000000000001</v>
      </c>
      <c r="C1771" s="179">
        <v>18.63</v>
      </c>
      <c r="D1771" s="179">
        <v>17.54</v>
      </c>
      <c r="E1771" s="179">
        <v>17.54</v>
      </c>
    </row>
    <row r="1772" spans="1:5">
      <c r="A1772" s="180">
        <v>40554</v>
      </c>
      <c r="B1772" s="179">
        <v>16.61</v>
      </c>
      <c r="C1772" s="179">
        <v>17.350000000000001</v>
      </c>
      <c r="D1772" s="179">
        <v>16.600000000000001</v>
      </c>
      <c r="E1772" s="179">
        <v>16.89</v>
      </c>
    </row>
    <row r="1773" spans="1:5">
      <c r="A1773" s="180">
        <v>40555</v>
      </c>
      <c r="B1773" s="179">
        <v>16.260000000000002</v>
      </c>
      <c r="C1773" s="179">
        <v>16.5</v>
      </c>
      <c r="D1773" s="179">
        <v>16.170000000000002</v>
      </c>
      <c r="E1773" s="179">
        <v>16.239999999999998</v>
      </c>
    </row>
    <row r="1774" spans="1:5">
      <c r="A1774" s="180">
        <v>40556</v>
      </c>
      <c r="B1774" s="179">
        <v>16.510000000000002</v>
      </c>
      <c r="C1774" s="179">
        <v>16.78</v>
      </c>
      <c r="D1774" s="179">
        <v>16.14</v>
      </c>
      <c r="E1774" s="179">
        <v>16.39</v>
      </c>
    </row>
    <row r="1775" spans="1:5">
      <c r="A1775" s="180">
        <v>40557</v>
      </c>
      <c r="B1775" s="179">
        <v>16.670000000000002</v>
      </c>
      <c r="C1775" s="179">
        <v>16.71</v>
      </c>
      <c r="D1775" s="179">
        <v>15.37</v>
      </c>
      <c r="E1775" s="179">
        <v>15.46</v>
      </c>
    </row>
    <row r="1776" spans="1:5">
      <c r="A1776" s="180">
        <v>40561</v>
      </c>
      <c r="B1776" s="179">
        <v>16.190000000000001</v>
      </c>
      <c r="C1776" s="179">
        <v>16.2</v>
      </c>
      <c r="D1776" s="179">
        <v>15.71</v>
      </c>
      <c r="E1776" s="179">
        <v>15.87</v>
      </c>
    </row>
    <row r="1777" spans="1:5">
      <c r="A1777" s="180">
        <v>40562</v>
      </c>
      <c r="B1777" s="179">
        <v>15.89</v>
      </c>
      <c r="C1777" s="179">
        <v>17.670000000000002</v>
      </c>
      <c r="D1777" s="179">
        <v>15.86</v>
      </c>
      <c r="E1777" s="179">
        <v>17.309999999999999</v>
      </c>
    </row>
    <row r="1778" spans="1:5">
      <c r="A1778" s="180">
        <v>40563</v>
      </c>
      <c r="B1778" s="179">
        <v>17.809999999999999</v>
      </c>
      <c r="C1778" s="179">
        <v>18.850000000000001</v>
      </c>
      <c r="D1778" s="179">
        <v>17.649999999999999</v>
      </c>
      <c r="E1778" s="179">
        <v>17.989999999999998</v>
      </c>
    </row>
    <row r="1779" spans="1:5">
      <c r="A1779" s="180">
        <v>40564</v>
      </c>
      <c r="B1779" s="179">
        <v>17.03</v>
      </c>
      <c r="C1779" s="179">
        <v>18.61</v>
      </c>
      <c r="D1779" s="179">
        <v>16.600000000000001</v>
      </c>
      <c r="E1779" s="179">
        <v>18.47</v>
      </c>
    </row>
    <row r="1780" spans="1:5">
      <c r="A1780" s="180">
        <v>40567</v>
      </c>
      <c r="B1780" s="179">
        <v>18.78</v>
      </c>
      <c r="C1780" s="179">
        <v>18.93</v>
      </c>
      <c r="D1780" s="179">
        <v>17.559999999999999</v>
      </c>
      <c r="E1780" s="179">
        <v>17.649999999999999</v>
      </c>
    </row>
    <row r="1781" spans="1:5">
      <c r="A1781" s="180">
        <v>40568</v>
      </c>
      <c r="B1781" s="179">
        <v>18.22</v>
      </c>
      <c r="C1781" s="179">
        <v>18.55</v>
      </c>
      <c r="D1781" s="179">
        <v>17.59</v>
      </c>
      <c r="E1781" s="179">
        <v>17.59</v>
      </c>
    </row>
    <row r="1782" spans="1:5">
      <c r="A1782" s="180">
        <v>40569</v>
      </c>
      <c r="B1782" s="179">
        <v>17</v>
      </c>
      <c r="C1782" s="179">
        <v>17.420000000000002</v>
      </c>
      <c r="D1782" s="179">
        <v>16.59</v>
      </c>
      <c r="E1782" s="179">
        <v>16.64</v>
      </c>
    </row>
    <row r="1783" spans="1:5">
      <c r="A1783" s="180">
        <v>40570</v>
      </c>
      <c r="B1783" s="179">
        <v>16.84</v>
      </c>
      <c r="C1783" s="179">
        <v>16.89</v>
      </c>
      <c r="D1783" s="179">
        <v>15.81</v>
      </c>
      <c r="E1783" s="179">
        <v>16.149999999999999</v>
      </c>
    </row>
    <row r="1784" spans="1:5">
      <c r="A1784" s="180">
        <v>40571</v>
      </c>
      <c r="B1784" s="179">
        <v>15.94</v>
      </c>
      <c r="C1784" s="179">
        <v>20.079999999999998</v>
      </c>
      <c r="D1784" s="179">
        <v>15.92</v>
      </c>
      <c r="E1784" s="179">
        <v>20.04</v>
      </c>
    </row>
    <row r="1785" spans="1:5">
      <c r="A1785" s="180">
        <v>40574</v>
      </c>
      <c r="B1785" s="179">
        <v>19.61</v>
      </c>
      <c r="C1785" s="179">
        <v>19.96</v>
      </c>
      <c r="D1785" s="179">
        <v>17.100000000000001</v>
      </c>
      <c r="E1785" s="179">
        <v>19.53</v>
      </c>
    </row>
    <row r="1786" spans="1:5">
      <c r="A1786" s="180">
        <v>40575</v>
      </c>
      <c r="B1786" s="179">
        <v>18.59</v>
      </c>
      <c r="C1786" s="179">
        <v>18.63</v>
      </c>
      <c r="D1786" s="179">
        <v>17.399999999999999</v>
      </c>
      <c r="E1786" s="179">
        <v>17.63</v>
      </c>
    </row>
    <row r="1787" spans="1:5">
      <c r="A1787" s="180">
        <v>40576</v>
      </c>
      <c r="B1787" s="179">
        <v>17.82</v>
      </c>
      <c r="C1787" s="179">
        <v>17.84</v>
      </c>
      <c r="D1787" s="179">
        <v>17.28</v>
      </c>
      <c r="E1787" s="179">
        <v>17.3</v>
      </c>
    </row>
    <row r="1788" spans="1:5">
      <c r="A1788" s="180">
        <v>40577</v>
      </c>
      <c r="B1788" s="179">
        <v>17.53</v>
      </c>
      <c r="C1788" s="179">
        <v>17.8</v>
      </c>
      <c r="D1788" s="179">
        <v>16.61</v>
      </c>
      <c r="E1788" s="179">
        <v>16.690000000000001</v>
      </c>
    </row>
    <row r="1789" spans="1:5">
      <c r="A1789" s="180">
        <v>40578</v>
      </c>
      <c r="B1789" s="179">
        <v>16.64</v>
      </c>
      <c r="C1789" s="179">
        <v>16.739999999999998</v>
      </c>
      <c r="D1789" s="179">
        <v>15.89</v>
      </c>
      <c r="E1789" s="179">
        <v>15.93</v>
      </c>
    </row>
    <row r="1790" spans="1:5">
      <c r="A1790" s="180">
        <v>40581</v>
      </c>
      <c r="B1790" s="179">
        <v>16.14</v>
      </c>
      <c r="C1790" s="179">
        <v>16.54</v>
      </c>
      <c r="D1790" s="179">
        <v>15.84</v>
      </c>
      <c r="E1790" s="179">
        <v>16.28</v>
      </c>
    </row>
    <row r="1791" spans="1:5">
      <c r="A1791" s="180">
        <v>40582</v>
      </c>
      <c r="B1791" s="179">
        <v>16.29</v>
      </c>
      <c r="C1791" s="179">
        <v>16.600000000000001</v>
      </c>
      <c r="D1791" s="179">
        <v>14.86</v>
      </c>
      <c r="E1791" s="179">
        <v>15.81</v>
      </c>
    </row>
    <row r="1792" spans="1:5">
      <c r="A1792" s="180">
        <v>40583</v>
      </c>
      <c r="B1792" s="179">
        <v>16.27</v>
      </c>
      <c r="C1792" s="179">
        <v>16.52</v>
      </c>
      <c r="D1792" s="179">
        <v>15.86</v>
      </c>
      <c r="E1792" s="179">
        <v>15.87</v>
      </c>
    </row>
    <row r="1793" spans="1:5">
      <c r="A1793" s="180">
        <v>40584</v>
      </c>
      <c r="B1793" s="179">
        <v>16.739999999999998</v>
      </c>
      <c r="C1793" s="179">
        <v>17.07</v>
      </c>
      <c r="D1793" s="179">
        <v>16</v>
      </c>
      <c r="E1793" s="179">
        <v>16.09</v>
      </c>
    </row>
    <row r="1794" spans="1:5">
      <c r="A1794" s="180">
        <v>40585</v>
      </c>
      <c r="B1794" s="179">
        <v>16.53</v>
      </c>
      <c r="C1794" s="179">
        <v>16.53</v>
      </c>
      <c r="D1794" s="179">
        <v>15.55</v>
      </c>
      <c r="E1794" s="179">
        <v>15.69</v>
      </c>
    </row>
    <row r="1795" spans="1:5">
      <c r="A1795" s="180">
        <v>40588</v>
      </c>
      <c r="B1795" s="179">
        <v>16.07</v>
      </c>
      <c r="C1795" s="179">
        <v>16.260000000000002</v>
      </c>
      <c r="D1795" s="179">
        <v>15.22</v>
      </c>
      <c r="E1795" s="179">
        <v>15.95</v>
      </c>
    </row>
    <row r="1796" spans="1:5">
      <c r="A1796" s="180">
        <v>40589</v>
      </c>
      <c r="B1796" s="179">
        <v>16.3</v>
      </c>
      <c r="C1796" s="179">
        <v>16.75</v>
      </c>
      <c r="D1796" s="179">
        <v>16.27</v>
      </c>
      <c r="E1796" s="179">
        <v>16.37</v>
      </c>
    </row>
    <row r="1797" spans="1:5">
      <c r="A1797" s="180">
        <v>40590</v>
      </c>
      <c r="B1797" s="179">
        <v>16.309999999999999</v>
      </c>
      <c r="C1797" s="179">
        <v>16.739999999999998</v>
      </c>
      <c r="D1797" s="179">
        <v>15.84</v>
      </c>
      <c r="E1797" s="179">
        <v>16.72</v>
      </c>
    </row>
    <row r="1798" spans="1:5">
      <c r="A1798" s="180">
        <v>40591</v>
      </c>
      <c r="B1798" s="179">
        <v>17.010000000000002</v>
      </c>
      <c r="C1798" s="179">
        <v>17.3</v>
      </c>
      <c r="D1798" s="179">
        <v>15.88</v>
      </c>
      <c r="E1798" s="179">
        <v>16.59</v>
      </c>
    </row>
    <row r="1799" spans="1:5">
      <c r="A1799" s="180">
        <v>40592</v>
      </c>
      <c r="B1799" s="179">
        <v>16.59</v>
      </c>
      <c r="C1799" s="179">
        <v>16.91</v>
      </c>
      <c r="D1799" s="179">
        <v>15.54</v>
      </c>
      <c r="E1799" s="179">
        <v>16.43</v>
      </c>
    </row>
    <row r="1800" spans="1:5">
      <c r="A1800" s="180">
        <v>40596</v>
      </c>
      <c r="B1800" s="179">
        <v>19.46</v>
      </c>
      <c r="C1800" s="179">
        <v>21.45</v>
      </c>
      <c r="D1800" s="179">
        <v>18.38</v>
      </c>
      <c r="E1800" s="179">
        <v>20.8</v>
      </c>
    </row>
    <row r="1801" spans="1:5">
      <c r="A1801" s="180">
        <v>40597</v>
      </c>
      <c r="B1801" s="179">
        <v>20.84</v>
      </c>
      <c r="C1801" s="179">
        <v>23.22</v>
      </c>
      <c r="D1801" s="179">
        <v>20.3</v>
      </c>
      <c r="E1801" s="179">
        <v>22.13</v>
      </c>
    </row>
    <row r="1802" spans="1:5">
      <c r="A1802" s="180">
        <v>40598</v>
      </c>
      <c r="B1802" s="179">
        <v>22.28</v>
      </c>
      <c r="C1802" s="179">
        <v>22.71</v>
      </c>
      <c r="D1802" s="179">
        <v>20.81</v>
      </c>
      <c r="E1802" s="179">
        <v>21.32</v>
      </c>
    </row>
    <row r="1803" spans="1:5">
      <c r="A1803" s="180">
        <v>40599</v>
      </c>
      <c r="B1803" s="179">
        <v>20.41</v>
      </c>
      <c r="C1803" s="179">
        <v>20.440000000000001</v>
      </c>
      <c r="D1803" s="179">
        <v>18.88</v>
      </c>
      <c r="E1803" s="179">
        <v>19.22</v>
      </c>
    </row>
    <row r="1804" spans="1:5">
      <c r="A1804" s="180">
        <v>40602</v>
      </c>
      <c r="B1804" s="179">
        <v>19.12</v>
      </c>
      <c r="C1804" s="179">
        <v>19.27</v>
      </c>
      <c r="D1804" s="179">
        <v>18.14</v>
      </c>
      <c r="E1804" s="179">
        <v>18.350000000000001</v>
      </c>
    </row>
    <row r="1805" spans="1:5">
      <c r="A1805" s="180">
        <v>40603</v>
      </c>
      <c r="B1805" s="179">
        <v>17.63</v>
      </c>
      <c r="C1805" s="179">
        <v>21.01</v>
      </c>
      <c r="D1805" s="179">
        <v>17.63</v>
      </c>
      <c r="E1805" s="179">
        <v>21.01</v>
      </c>
    </row>
    <row r="1806" spans="1:5">
      <c r="A1806" s="180">
        <v>40604</v>
      </c>
      <c r="B1806" s="179">
        <v>20.73</v>
      </c>
      <c r="C1806" s="179">
        <v>21.14</v>
      </c>
      <c r="D1806" s="179">
        <v>19.62</v>
      </c>
      <c r="E1806" s="179">
        <v>20.7</v>
      </c>
    </row>
    <row r="1807" spans="1:5">
      <c r="A1807" s="180">
        <v>40605</v>
      </c>
      <c r="B1807" s="179">
        <v>19.27</v>
      </c>
      <c r="C1807" s="179">
        <v>19.27</v>
      </c>
      <c r="D1807" s="179">
        <v>18.25</v>
      </c>
      <c r="E1807" s="179">
        <v>18.600000000000001</v>
      </c>
    </row>
    <row r="1808" spans="1:5">
      <c r="A1808" s="180">
        <v>40606</v>
      </c>
      <c r="B1808" s="179">
        <v>18.559999999999999</v>
      </c>
      <c r="C1808" s="179">
        <v>20.329999999999998</v>
      </c>
      <c r="D1808" s="179">
        <v>18.309999999999999</v>
      </c>
      <c r="E1808" s="179">
        <v>19.059999999999999</v>
      </c>
    </row>
    <row r="1809" spans="1:5">
      <c r="A1809" s="180">
        <v>40609</v>
      </c>
      <c r="B1809" s="179">
        <v>19.37</v>
      </c>
      <c r="C1809" s="179">
        <v>21.77</v>
      </c>
      <c r="D1809" s="179">
        <v>18.95</v>
      </c>
      <c r="E1809" s="179">
        <v>20.66</v>
      </c>
    </row>
    <row r="1810" spans="1:5">
      <c r="A1810" s="180">
        <v>40610</v>
      </c>
      <c r="B1810" s="179">
        <v>20.58</v>
      </c>
      <c r="C1810" s="179">
        <v>21.06</v>
      </c>
      <c r="D1810" s="179">
        <v>19.149999999999999</v>
      </c>
      <c r="E1810" s="179">
        <v>19.82</v>
      </c>
    </row>
    <row r="1811" spans="1:5">
      <c r="A1811" s="180">
        <v>40611</v>
      </c>
      <c r="B1811" s="179">
        <v>20.05</v>
      </c>
      <c r="C1811" s="179">
        <v>20.96</v>
      </c>
      <c r="D1811" s="179">
        <v>19.41</v>
      </c>
      <c r="E1811" s="179">
        <v>20.22</v>
      </c>
    </row>
    <row r="1812" spans="1:5">
      <c r="A1812" s="180">
        <v>40612</v>
      </c>
      <c r="B1812" s="179">
        <v>21.37</v>
      </c>
      <c r="C1812" s="179">
        <v>22.25</v>
      </c>
      <c r="D1812" s="179">
        <v>20.34</v>
      </c>
      <c r="E1812" s="179">
        <v>21.88</v>
      </c>
    </row>
    <row r="1813" spans="1:5">
      <c r="A1813" s="180">
        <v>40613</v>
      </c>
      <c r="B1813" s="179">
        <v>21.72</v>
      </c>
      <c r="C1813" s="179">
        <v>21.75</v>
      </c>
      <c r="D1813" s="179">
        <v>19.97</v>
      </c>
      <c r="E1813" s="179">
        <v>20.079999999999998</v>
      </c>
    </row>
    <row r="1814" spans="1:5">
      <c r="A1814" s="180">
        <v>40616</v>
      </c>
      <c r="B1814" s="179">
        <v>21.79</v>
      </c>
      <c r="C1814" s="179">
        <v>22.74</v>
      </c>
      <c r="D1814" s="179">
        <v>20.92</v>
      </c>
      <c r="E1814" s="179">
        <v>21.13</v>
      </c>
    </row>
    <row r="1815" spans="1:5">
      <c r="A1815" s="180">
        <v>40617</v>
      </c>
      <c r="B1815" s="179">
        <v>25.66</v>
      </c>
      <c r="C1815" s="179">
        <v>25.72</v>
      </c>
      <c r="D1815" s="179">
        <v>23.31</v>
      </c>
      <c r="E1815" s="179">
        <v>24.32</v>
      </c>
    </row>
    <row r="1816" spans="1:5">
      <c r="A1816" s="180">
        <v>40618</v>
      </c>
      <c r="B1816" s="179">
        <v>24.65</v>
      </c>
      <c r="C1816" s="179">
        <v>31.28</v>
      </c>
      <c r="D1816" s="179">
        <v>24.04</v>
      </c>
      <c r="E1816" s="179">
        <v>29.4</v>
      </c>
    </row>
    <row r="1817" spans="1:5">
      <c r="A1817" s="180">
        <v>40619</v>
      </c>
      <c r="B1817" s="179">
        <v>26.94</v>
      </c>
      <c r="C1817" s="179">
        <v>27.54</v>
      </c>
      <c r="D1817" s="179">
        <v>25.44</v>
      </c>
      <c r="E1817" s="179">
        <v>26.37</v>
      </c>
    </row>
    <row r="1818" spans="1:5">
      <c r="A1818" s="180">
        <v>40620</v>
      </c>
      <c r="B1818" s="179">
        <v>23.9</v>
      </c>
      <c r="C1818" s="179">
        <v>24.85</v>
      </c>
      <c r="D1818" s="179">
        <v>23.09</v>
      </c>
      <c r="E1818" s="179">
        <v>24.44</v>
      </c>
    </row>
    <row r="1819" spans="1:5">
      <c r="A1819" s="180">
        <v>40623</v>
      </c>
      <c r="B1819" s="179">
        <v>22.1</v>
      </c>
      <c r="C1819" s="179">
        <v>22.16</v>
      </c>
      <c r="D1819" s="179">
        <v>20.22</v>
      </c>
      <c r="E1819" s="179">
        <v>20.61</v>
      </c>
    </row>
    <row r="1820" spans="1:5">
      <c r="A1820" s="180">
        <v>40624</v>
      </c>
      <c r="B1820" s="179">
        <v>20.53</v>
      </c>
      <c r="C1820" s="179">
        <v>20.59</v>
      </c>
      <c r="D1820" s="179">
        <v>19.97</v>
      </c>
      <c r="E1820" s="179">
        <v>20.21</v>
      </c>
    </row>
    <row r="1821" spans="1:5">
      <c r="A1821" s="180">
        <v>40625</v>
      </c>
      <c r="B1821" s="179">
        <v>20.59</v>
      </c>
      <c r="C1821" s="179">
        <v>21.05</v>
      </c>
      <c r="D1821" s="179">
        <v>18.190000000000001</v>
      </c>
      <c r="E1821" s="179">
        <v>19.170000000000002</v>
      </c>
    </row>
    <row r="1822" spans="1:5">
      <c r="A1822" s="180">
        <v>40626</v>
      </c>
      <c r="B1822" s="179">
        <v>18.45</v>
      </c>
      <c r="C1822" s="179">
        <v>18.989999999999998</v>
      </c>
      <c r="D1822" s="179">
        <v>17.87</v>
      </c>
      <c r="E1822" s="179">
        <v>18</v>
      </c>
    </row>
    <row r="1823" spans="1:5">
      <c r="A1823" s="180">
        <v>40627</v>
      </c>
      <c r="B1823" s="179">
        <v>17.87</v>
      </c>
      <c r="C1823" s="179">
        <v>18.079999999999998</v>
      </c>
      <c r="D1823" s="179">
        <v>17.07</v>
      </c>
      <c r="E1823" s="179">
        <v>17.91</v>
      </c>
    </row>
    <row r="1824" spans="1:5">
      <c r="A1824" s="180">
        <v>40630</v>
      </c>
      <c r="B1824" s="179">
        <v>18.309999999999999</v>
      </c>
      <c r="C1824" s="179">
        <v>19.440000000000001</v>
      </c>
      <c r="D1824" s="179">
        <v>17.96</v>
      </c>
      <c r="E1824" s="179">
        <v>19.440000000000001</v>
      </c>
    </row>
    <row r="1825" spans="1:5">
      <c r="A1825" s="180">
        <v>40631</v>
      </c>
      <c r="B1825" s="179">
        <v>19.170000000000002</v>
      </c>
      <c r="C1825" s="179">
        <v>19.78</v>
      </c>
      <c r="D1825" s="179">
        <v>18</v>
      </c>
      <c r="E1825" s="179">
        <v>18.16</v>
      </c>
    </row>
    <row r="1826" spans="1:5">
      <c r="A1826" s="180">
        <v>40632</v>
      </c>
      <c r="B1826" s="179">
        <v>17.82</v>
      </c>
      <c r="C1826" s="179">
        <v>17.89</v>
      </c>
      <c r="D1826" s="179">
        <v>17.25</v>
      </c>
      <c r="E1826" s="179">
        <v>17.71</v>
      </c>
    </row>
    <row r="1827" spans="1:5">
      <c r="A1827" s="180">
        <v>40633</v>
      </c>
      <c r="B1827" s="179">
        <v>17.899999999999999</v>
      </c>
      <c r="C1827" s="179">
        <v>17.95</v>
      </c>
      <c r="D1827" s="179">
        <v>17.41</v>
      </c>
      <c r="E1827" s="179">
        <v>17.739999999999998</v>
      </c>
    </row>
    <row r="1828" spans="1:5">
      <c r="A1828" s="180">
        <v>40634</v>
      </c>
      <c r="B1828" s="179">
        <v>16.68</v>
      </c>
      <c r="C1828" s="179">
        <v>17.62</v>
      </c>
      <c r="D1828" s="179">
        <v>16.440000000000001</v>
      </c>
      <c r="E1828" s="179">
        <v>17.399999999999999</v>
      </c>
    </row>
    <row r="1829" spans="1:5">
      <c r="A1829" s="180">
        <v>40637</v>
      </c>
      <c r="B1829" s="179">
        <v>17.63</v>
      </c>
      <c r="C1829" s="179">
        <v>17.850000000000001</v>
      </c>
      <c r="D1829" s="179">
        <v>17.39</v>
      </c>
      <c r="E1829" s="179">
        <v>17.5</v>
      </c>
    </row>
    <row r="1830" spans="1:5">
      <c r="A1830" s="180">
        <v>40638</v>
      </c>
      <c r="B1830" s="179">
        <v>17.87</v>
      </c>
      <c r="C1830" s="179">
        <v>17.87</v>
      </c>
      <c r="D1830" s="179">
        <v>16.5</v>
      </c>
      <c r="E1830" s="179">
        <v>17.25</v>
      </c>
    </row>
    <row r="1831" spans="1:5">
      <c r="A1831" s="180">
        <v>40639</v>
      </c>
      <c r="B1831" s="179">
        <v>16.75</v>
      </c>
      <c r="C1831" s="179">
        <v>17.149999999999999</v>
      </c>
      <c r="D1831" s="179">
        <v>16.5</v>
      </c>
      <c r="E1831" s="179">
        <v>16.899999999999999</v>
      </c>
    </row>
    <row r="1832" spans="1:5">
      <c r="A1832" s="180">
        <v>40640</v>
      </c>
      <c r="B1832" s="179">
        <v>16.920000000000002</v>
      </c>
      <c r="C1832" s="179">
        <v>17.77</v>
      </c>
      <c r="D1832" s="179">
        <v>16.489999999999998</v>
      </c>
      <c r="E1832" s="179">
        <v>17.11</v>
      </c>
    </row>
    <row r="1833" spans="1:5">
      <c r="A1833" s="180">
        <v>40641</v>
      </c>
      <c r="B1833" s="179">
        <v>16.510000000000002</v>
      </c>
      <c r="C1833" s="179">
        <v>18.329999999999998</v>
      </c>
      <c r="D1833" s="179">
        <v>16.510000000000002</v>
      </c>
      <c r="E1833" s="179">
        <v>17.87</v>
      </c>
    </row>
    <row r="1834" spans="1:5">
      <c r="A1834" s="180">
        <v>40644</v>
      </c>
      <c r="B1834" s="179">
        <v>16.739999999999998</v>
      </c>
      <c r="C1834" s="179">
        <v>17.05</v>
      </c>
      <c r="D1834" s="179">
        <v>16.22</v>
      </c>
      <c r="E1834" s="179">
        <v>16.59</v>
      </c>
    </row>
    <row r="1835" spans="1:5">
      <c r="A1835" s="180">
        <v>40645</v>
      </c>
      <c r="B1835" s="179">
        <v>17.579999999999998</v>
      </c>
      <c r="C1835" s="179">
        <v>18.46</v>
      </c>
      <c r="D1835" s="179">
        <v>16.88</v>
      </c>
      <c r="E1835" s="179">
        <v>17.09</v>
      </c>
    </row>
    <row r="1836" spans="1:5">
      <c r="A1836" s="180">
        <v>40646</v>
      </c>
      <c r="B1836" s="179">
        <v>16.329999999999998</v>
      </c>
      <c r="C1836" s="179">
        <v>17.38</v>
      </c>
      <c r="D1836" s="179">
        <v>16.2</v>
      </c>
      <c r="E1836" s="179">
        <v>16.920000000000002</v>
      </c>
    </row>
    <row r="1837" spans="1:5">
      <c r="A1837" s="180">
        <v>40647</v>
      </c>
      <c r="B1837" s="179">
        <v>17.77</v>
      </c>
      <c r="C1837" s="179">
        <v>18.079999999999998</v>
      </c>
      <c r="D1837" s="179">
        <v>16.079999999999998</v>
      </c>
      <c r="E1837" s="179">
        <v>16.27</v>
      </c>
    </row>
    <row r="1838" spans="1:5">
      <c r="A1838" s="180">
        <v>40648</v>
      </c>
      <c r="B1838" s="179">
        <v>15.97</v>
      </c>
      <c r="C1838" s="179">
        <v>15.98</v>
      </c>
      <c r="D1838" s="179">
        <v>14.92</v>
      </c>
      <c r="E1838" s="179">
        <v>15.32</v>
      </c>
    </row>
    <row r="1839" spans="1:5">
      <c r="A1839" s="180">
        <v>40651</v>
      </c>
      <c r="B1839" s="179">
        <v>18.3</v>
      </c>
      <c r="C1839" s="179">
        <v>19.07</v>
      </c>
      <c r="D1839" s="179">
        <v>16.809999999999999</v>
      </c>
      <c r="E1839" s="179">
        <v>16.96</v>
      </c>
    </row>
    <row r="1840" spans="1:5">
      <c r="A1840" s="180">
        <v>40652</v>
      </c>
      <c r="B1840" s="179">
        <v>16.62</v>
      </c>
      <c r="C1840" s="179">
        <v>16.72</v>
      </c>
      <c r="D1840" s="179">
        <v>15.69</v>
      </c>
      <c r="E1840" s="179">
        <v>15.83</v>
      </c>
    </row>
    <row r="1841" spans="1:5">
      <c r="A1841" s="180">
        <v>40653</v>
      </c>
      <c r="B1841" s="179">
        <v>14.31</v>
      </c>
      <c r="C1841" s="179">
        <v>15.39</v>
      </c>
      <c r="D1841" s="179">
        <v>14.3</v>
      </c>
      <c r="E1841" s="179">
        <v>15.07</v>
      </c>
    </row>
    <row r="1842" spans="1:5">
      <c r="A1842" s="180">
        <v>40654</v>
      </c>
      <c r="B1842" s="179">
        <v>14.71</v>
      </c>
      <c r="C1842" s="179">
        <v>15.23</v>
      </c>
      <c r="D1842" s="179">
        <v>14.4</v>
      </c>
      <c r="E1842" s="179">
        <v>14.69</v>
      </c>
    </row>
    <row r="1843" spans="1:5">
      <c r="A1843" s="180">
        <v>40658</v>
      </c>
      <c r="B1843" s="179">
        <v>15.64</v>
      </c>
      <c r="C1843" s="179">
        <v>16.059999999999999</v>
      </c>
      <c r="D1843" s="179">
        <v>15.5</v>
      </c>
      <c r="E1843" s="179">
        <v>15.77</v>
      </c>
    </row>
    <row r="1844" spans="1:5">
      <c r="A1844" s="180">
        <v>40659</v>
      </c>
      <c r="B1844" s="179">
        <v>15.36</v>
      </c>
      <c r="C1844" s="179">
        <v>15.66</v>
      </c>
      <c r="D1844" s="179">
        <v>15.07</v>
      </c>
      <c r="E1844" s="179">
        <v>15.62</v>
      </c>
    </row>
    <row r="1845" spans="1:5">
      <c r="A1845" s="180">
        <v>40660</v>
      </c>
      <c r="B1845" s="179">
        <v>15.37</v>
      </c>
      <c r="C1845" s="179">
        <v>16.420000000000002</v>
      </c>
      <c r="D1845" s="179">
        <v>15.13</v>
      </c>
      <c r="E1845" s="179">
        <v>15.35</v>
      </c>
    </row>
    <row r="1846" spans="1:5">
      <c r="A1846" s="180">
        <v>40661</v>
      </c>
      <c r="B1846" s="179">
        <v>15.54</v>
      </c>
      <c r="C1846" s="179">
        <v>15.54</v>
      </c>
      <c r="D1846" s="179">
        <v>14.27</v>
      </c>
      <c r="E1846" s="179">
        <v>14.62</v>
      </c>
    </row>
    <row r="1847" spans="1:5">
      <c r="A1847" s="180">
        <v>40662</v>
      </c>
      <c r="B1847" s="179">
        <v>14.56</v>
      </c>
      <c r="C1847" s="179">
        <v>14.99</v>
      </c>
      <c r="D1847" s="179">
        <v>14.49</v>
      </c>
      <c r="E1847" s="179">
        <v>14.75</v>
      </c>
    </row>
    <row r="1848" spans="1:5">
      <c r="A1848" s="180">
        <v>40665</v>
      </c>
      <c r="B1848" s="179">
        <v>15.07</v>
      </c>
      <c r="C1848" s="179">
        <v>16.13</v>
      </c>
      <c r="D1848" s="179">
        <v>15.07</v>
      </c>
      <c r="E1848" s="179">
        <v>15.99</v>
      </c>
    </row>
    <row r="1849" spans="1:5">
      <c r="A1849" s="180">
        <v>40666</v>
      </c>
      <c r="B1849" s="179">
        <v>16.350000000000001</v>
      </c>
      <c r="C1849" s="179">
        <v>17.29</v>
      </c>
      <c r="D1849" s="179">
        <v>16.13</v>
      </c>
      <c r="E1849" s="179">
        <v>16.7</v>
      </c>
    </row>
    <row r="1850" spans="1:5">
      <c r="A1850" s="180">
        <v>40667</v>
      </c>
      <c r="B1850" s="179">
        <v>16.84</v>
      </c>
      <c r="C1850" s="179">
        <v>17.72</v>
      </c>
      <c r="D1850" s="179">
        <v>16.829999999999998</v>
      </c>
      <c r="E1850" s="179">
        <v>17.079999999999998</v>
      </c>
    </row>
    <row r="1851" spans="1:5">
      <c r="A1851" s="180">
        <v>40668</v>
      </c>
      <c r="B1851" s="179">
        <v>17.68</v>
      </c>
      <c r="C1851" s="179">
        <v>19.11</v>
      </c>
      <c r="D1851" s="179">
        <v>16.739999999999998</v>
      </c>
      <c r="E1851" s="179">
        <v>18.2</v>
      </c>
    </row>
    <row r="1852" spans="1:5">
      <c r="A1852" s="180">
        <v>40669</v>
      </c>
      <c r="B1852" s="179">
        <v>17.170000000000002</v>
      </c>
      <c r="C1852" s="179">
        <v>19.29</v>
      </c>
      <c r="D1852" s="179">
        <v>16.12</v>
      </c>
      <c r="E1852" s="179">
        <v>18.399999999999999</v>
      </c>
    </row>
    <row r="1853" spans="1:5">
      <c r="A1853" s="180">
        <v>40672</v>
      </c>
      <c r="B1853" s="179">
        <v>18.59</v>
      </c>
      <c r="C1853" s="179">
        <v>18.59</v>
      </c>
      <c r="D1853" s="179">
        <v>17.04</v>
      </c>
      <c r="E1853" s="179">
        <v>17.16</v>
      </c>
    </row>
    <row r="1854" spans="1:5">
      <c r="A1854" s="180">
        <v>40673</v>
      </c>
      <c r="B1854" s="179">
        <v>16.84</v>
      </c>
      <c r="C1854" s="179">
        <v>16.899999999999999</v>
      </c>
      <c r="D1854" s="179">
        <v>15.79</v>
      </c>
      <c r="E1854" s="179">
        <v>15.91</v>
      </c>
    </row>
    <row r="1855" spans="1:5">
      <c r="A1855" s="180">
        <v>40674</v>
      </c>
      <c r="B1855" s="179">
        <v>16.27</v>
      </c>
      <c r="C1855" s="179">
        <v>17.489999999999998</v>
      </c>
      <c r="D1855" s="179">
        <v>16.23</v>
      </c>
      <c r="E1855" s="179">
        <v>16.95</v>
      </c>
    </row>
    <row r="1856" spans="1:5">
      <c r="A1856" s="180">
        <v>40675</v>
      </c>
      <c r="B1856" s="179">
        <v>17.27</v>
      </c>
      <c r="C1856" s="179">
        <v>17.89</v>
      </c>
      <c r="D1856" s="179">
        <v>16.03</v>
      </c>
      <c r="E1856" s="179">
        <v>16.03</v>
      </c>
    </row>
    <row r="1857" spans="1:5">
      <c r="A1857" s="180">
        <v>40676</v>
      </c>
      <c r="B1857" s="179">
        <v>16.02</v>
      </c>
      <c r="C1857" s="179">
        <v>17.559999999999999</v>
      </c>
      <c r="D1857" s="179">
        <v>15.98</v>
      </c>
      <c r="E1857" s="179">
        <v>17.07</v>
      </c>
    </row>
    <row r="1858" spans="1:5">
      <c r="A1858" s="180">
        <v>40679</v>
      </c>
      <c r="B1858" s="179">
        <v>17.86</v>
      </c>
      <c r="C1858" s="179">
        <v>18.25</v>
      </c>
      <c r="D1858" s="179">
        <v>16.61</v>
      </c>
      <c r="E1858" s="179">
        <v>18.239999999999998</v>
      </c>
    </row>
    <row r="1859" spans="1:5">
      <c r="A1859" s="180">
        <v>40680</v>
      </c>
      <c r="B1859" s="179">
        <v>18.54</v>
      </c>
      <c r="C1859" s="179">
        <v>19.09</v>
      </c>
      <c r="D1859" s="179">
        <v>17.47</v>
      </c>
      <c r="E1859" s="179">
        <v>17.55</v>
      </c>
    </row>
    <row r="1860" spans="1:5">
      <c r="A1860" s="180">
        <v>40681</v>
      </c>
      <c r="B1860" s="179">
        <v>17.559999999999999</v>
      </c>
      <c r="C1860" s="179">
        <v>17.68</v>
      </c>
      <c r="D1860" s="179">
        <v>16.03</v>
      </c>
      <c r="E1860" s="179">
        <v>16.23</v>
      </c>
    </row>
    <row r="1861" spans="1:5">
      <c r="A1861" s="180">
        <v>40682</v>
      </c>
      <c r="B1861" s="179">
        <v>15.9</v>
      </c>
      <c r="C1861" s="179">
        <v>16.559999999999999</v>
      </c>
      <c r="D1861" s="179">
        <v>15.5</v>
      </c>
      <c r="E1861" s="179">
        <v>15.52</v>
      </c>
    </row>
    <row r="1862" spans="1:5">
      <c r="A1862" s="180">
        <v>40683</v>
      </c>
      <c r="B1862" s="179">
        <v>15.88</v>
      </c>
      <c r="C1862" s="179">
        <v>17.43</v>
      </c>
      <c r="D1862" s="179">
        <v>15.7</v>
      </c>
      <c r="E1862" s="179">
        <v>17.43</v>
      </c>
    </row>
    <row r="1863" spans="1:5">
      <c r="A1863" s="180">
        <v>40686</v>
      </c>
      <c r="B1863" s="179">
        <v>20.03</v>
      </c>
      <c r="C1863" s="179">
        <v>20.03</v>
      </c>
      <c r="D1863" s="179">
        <v>17.47</v>
      </c>
      <c r="E1863" s="179">
        <v>18.27</v>
      </c>
    </row>
    <row r="1864" spans="1:5">
      <c r="A1864" s="180">
        <v>40687</v>
      </c>
      <c r="B1864" s="179">
        <v>18.07</v>
      </c>
      <c r="C1864" s="179">
        <v>18.190000000000001</v>
      </c>
      <c r="D1864" s="179">
        <v>17</v>
      </c>
      <c r="E1864" s="179">
        <v>17.82</v>
      </c>
    </row>
    <row r="1865" spans="1:5">
      <c r="A1865" s="180">
        <v>40688</v>
      </c>
      <c r="B1865" s="179">
        <v>18.260000000000002</v>
      </c>
      <c r="C1865" s="179">
        <v>18.260000000000002</v>
      </c>
      <c r="D1865" s="179">
        <v>16.7</v>
      </c>
      <c r="E1865" s="179">
        <v>17.07</v>
      </c>
    </row>
    <row r="1866" spans="1:5">
      <c r="A1866" s="180">
        <v>40689</v>
      </c>
      <c r="B1866" s="179">
        <v>17.170000000000002</v>
      </c>
      <c r="C1866" s="179">
        <v>17.46</v>
      </c>
      <c r="D1866" s="179">
        <v>15.9</v>
      </c>
      <c r="E1866" s="179">
        <v>16.09</v>
      </c>
    </row>
    <row r="1867" spans="1:5">
      <c r="A1867" s="180">
        <v>40690</v>
      </c>
      <c r="B1867" s="179">
        <v>16.11</v>
      </c>
      <c r="C1867" s="179">
        <v>16.27</v>
      </c>
      <c r="D1867" s="179">
        <v>15.36</v>
      </c>
      <c r="E1867" s="179">
        <v>15.98</v>
      </c>
    </row>
    <row r="1868" spans="1:5">
      <c r="A1868" s="180">
        <v>40694</v>
      </c>
      <c r="B1868" s="179">
        <v>15.85</v>
      </c>
      <c r="C1868" s="179">
        <v>16.5</v>
      </c>
      <c r="D1868" s="179">
        <v>15.15</v>
      </c>
      <c r="E1868" s="179">
        <v>15.45</v>
      </c>
    </row>
    <row r="1869" spans="1:5">
      <c r="A1869" s="180">
        <v>40695</v>
      </c>
      <c r="B1869" s="179">
        <v>15.95</v>
      </c>
      <c r="C1869" s="179">
        <v>18.48</v>
      </c>
      <c r="D1869" s="179">
        <v>15.95</v>
      </c>
      <c r="E1869" s="179">
        <v>18.3</v>
      </c>
    </row>
    <row r="1870" spans="1:5">
      <c r="A1870" s="180">
        <v>40696</v>
      </c>
      <c r="B1870" s="179">
        <v>17.920000000000002</v>
      </c>
      <c r="C1870" s="179">
        <v>18.72</v>
      </c>
      <c r="D1870" s="179">
        <v>17.39</v>
      </c>
      <c r="E1870" s="179">
        <v>18.09</v>
      </c>
    </row>
    <row r="1871" spans="1:5">
      <c r="A1871" s="180">
        <v>40697</v>
      </c>
      <c r="B1871" s="179">
        <v>18.23</v>
      </c>
      <c r="C1871" s="179">
        <v>19.87</v>
      </c>
      <c r="D1871" s="179">
        <v>17.12</v>
      </c>
      <c r="E1871" s="179">
        <v>17.95</v>
      </c>
    </row>
    <row r="1872" spans="1:5">
      <c r="A1872" s="180">
        <v>40700</v>
      </c>
      <c r="B1872" s="179">
        <v>18.420000000000002</v>
      </c>
      <c r="C1872" s="179">
        <v>18.649999999999999</v>
      </c>
      <c r="D1872" s="179">
        <v>17.649999999999999</v>
      </c>
      <c r="E1872" s="179">
        <v>18.489999999999998</v>
      </c>
    </row>
    <row r="1873" spans="1:5">
      <c r="A1873" s="180">
        <v>40701</v>
      </c>
      <c r="B1873" s="179">
        <v>18.13</v>
      </c>
      <c r="C1873" s="179">
        <v>18.48</v>
      </c>
      <c r="D1873" s="179">
        <v>17.39</v>
      </c>
      <c r="E1873" s="179">
        <v>18.07</v>
      </c>
    </row>
    <row r="1874" spans="1:5">
      <c r="A1874" s="180">
        <v>40702</v>
      </c>
      <c r="B1874" s="179">
        <v>18.149999999999999</v>
      </c>
      <c r="C1874" s="179">
        <v>18.829999999999998</v>
      </c>
      <c r="D1874" s="179">
        <v>17.72</v>
      </c>
      <c r="E1874" s="179">
        <v>18.79</v>
      </c>
    </row>
    <row r="1875" spans="1:5">
      <c r="A1875" s="180">
        <v>40703</v>
      </c>
      <c r="B1875" s="179">
        <v>18.2</v>
      </c>
      <c r="C1875" s="179">
        <v>18.309999999999999</v>
      </c>
      <c r="D1875" s="179">
        <v>17.260000000000002</v>
      </c>
      <c r="E1875" s="179">
        <v>17.77</v>
      </c>
    </row>
    <row r="1876" spans="1:5">
      <c r="A1876" s="180">
        <v>40704</v>
      </c>
      <c r="B1876" s="179">
        <v>17.93</v>
      </c>
      <c r="C1876" s="179">
        <v>19.16</v>
      </c>
      <c r="D1876" s="179">
        <v>17.93</v>
      </c>
      <c r="E1876" s="179">
        <v>18.86</v>
      </c>
    </row>
    <row r="1877" spans="1:5">
      <c r="A1877" s="180">
        <v>40707</v>
      </c>
      <c r="B1877" s="179">
        <v>19.100000000000001</v>
      </c>
      <c r="C1877" s="179">
        <v>20.02</v>
      </c>
      <c r="D1877" s="179">
        <v>18.41</v>
      </c>
      <c r="E1877" s="179">
        <v>19.61</v>
      </c>
    </row>
    <row r="1878" spans="1:5">
      <c r="A1878" s="180">
        <v>40708</v>
      </c>
      <c r="B1878" s="179">
        <v>18.559999999999999</v>
      </c>
      <c r="C1878" s="179">
        <v>18.559999999999999</v>
      </c>
      <c r="D1878" s="179">
        <v>17.8</v>
      </c>
      <c r="E1878" s="179">
        <v>18.260000000000002</v>
      </c>
    </row>
    <row r="1879" spans="1:5">
      <c r="A1879" s="180">
        <v>40709</v>
      </c>
      <c r="B1879" s="179">
        <v>19.309999999999999</v>
      </c>
      <c r="C1879" s="179">
        <v>21.66</v>
      </c>
      <c r="D1879" s="179">
        <v>19.03</v>
      </c>
      <c r="E1879" s="179">
        <v>21.32</v>
      </c>
    </row>
    <row r="1880" spans="1:5">
      <c r="A1880" s="180">
        <v>40710</v>
      </c>
      <c r="B1880" s="179">
        <v>21.37</v>
      </c>
      <c r="C1880" s="179">
        <v>24.65</v>
      </c>
      <c r="D1880" s="179">
        <v>20.81</v>
      </c>
      <c r="E1880" s="179">
        <v>22.73</v>
      </c>
    </row>
    <row r="1881" spans="1:5">
      <c r="A1881" s="180">
        <v>40711</v>
      </c>
      <c r="B1881" s="179">
        <v>21.56</v>
      </c>
      <c r="C1881" s="179">
        <v>22.39</v>
      </c>
      <c r="D1881" s="179">
        <v>20.350000000000001</v>
      </c>
      <c r="E1881" s="179">
        <v>21.85</v>
      </c>
    </row>
    <row r="1882" spans="1:5">
      <c r="A1882" s="180">
        <v>40714</v>
      </c>
      <c r="B1882" s="179">
        <v>22.99</v>
      </c>
      <c r="C1882" s="179">
        <v>23.08</v>
      </c>
      <c r="D1882" s="179">
        <v>19.989999999999998</v>
      </c>
      <c r="E1882" s="179">
        <v>19.989999999999998</v>
      </c>
    </row>
    <row r="1883" spans="1:5">
      <c r="A1883" s="180">
        <v>40715</v>
      </c>
      <c r="B1883" s="179">
        <v>19.46</v>
      </c>
      <c r="C1883" s="179">
        <v>19.46</v>
      </c>
      <c r="D1883" s="179">
        <v>17.72</v>
      </c>
      <c r="E1883" s="179">
        <v>18.86</v>
      </c>
    </row>
    <row r="1884" spans="1:5">
      <c r="A1884" s="180">
        <v>40716</v>
      </c>
      <c r="B1884" s="179">
        <v>18.86</v>
      </c>
      <c r="C1884" s="179">
        <v>18.899999999999999</v>
      </c>
      <c r="D1884" s="179">
        <v>17.72</v>
      </c>
      <c r="E1884" s="179">
        <v>18.52</v>
      </c>
    </row>
    <row r="1885" spans="1:5">
      <c r="A1885" s="180">
        <v>40717</v>
      </c>
      <c r="B1885" s="179">
        <v>20.23</v>
      </c>
      <c r="C1885" s="179">
        <v>21.5</v>
      </c>
      <c r="D1885" s="179">
        <v>19.22</v>
      </c>
      <c r="E1885" s="179">
        <v>19.29</v>
      </c>
    </row>
    <row r="1886" spans="1:5">
      <c r="A1886" s="180">
        <v>40718</v>
      </c>
      <c r="B1886" s="179">
        <v>19.2</v>
      </c>
      <c r="C1886" s="179">
        <v>21.28</v>
      </c>
      <c r="D1886" s="179">
        <v>19.100000000000001</v>
      </c>
      <c r="E1886" s="179">
        <v>21.1</v>
      </c>
    </row>
    <row r="1887" spans="1:5">
      <c r="A1887" s="180">
        <v>40721</v>
      </c>
      <c r="B1887" s="179">
        <v>21.6</v>
      </c>
      <c r="C1887" s="179">
        <v>21.82</v>
      </c>
      <c r="D1887" s="179">
        <v>20.27</v>
      </c>
      <c r="E1887" s="179">
        <v>20.56</v>
      </c>
    </row>
    <row r="1888" spans="1:5">
      <c r="A1888" s="180">
        <v>40722</v>
      </c>
      <c r="B1888" s="179">
        <v>20.3</v>
      </c>
      <c r="C1888" s="179">
        <v>20.45</v>
      </c>
      <c r="D1888" s="179">
        <v>19.170000000000002</v>
      </c>
      <c r="E1888" s="179">
        <v>19.170000000000002</v>
      </c>
    </row>
    <row r="1889" spans="1:5">
      <c r="A1889" s="180">
        <v>40723</v>
      </c>
      <c r="B1889" s="179">
        <v>18.62</v>
      </c>
      <c r="C1889" s="179">
        <v>18.829999999999998</v>
      </c>
      <c r="D1889" s="179">
        <v>16.32</v>
      </c>
      <c r="E1889" s="179">
        <v>17.27</v>
      </c>
    </row>
    <row r="1890" spans="1:5">
      <c r="A1890" s="180">
        <v>40724</v>
      </c>
      <c r="B1890" s="179">
        <v>16.670000000000002</v>
      </c>
      <c r="C1890" s="179">
        <v>16.77</v>
      </c>
      <c r="D1890" s="179">
        <v>15.88</v>
      </c>
      <c r="E1890" s="179">
        <v>16.52</v>
      </c>
    </row>
    <row r="1891" spans="1:5">
      <c r="A1891" s="180">
        <v>40725</v>
      </c>
      <c r="B1891" s="179">
        <v>16.059999999999999</v>
      </c>
      <c r="C1891" s="179">
        <v>16.29</v>
      </c>
      <c r="D1891" s="179">
        <v>15.12</v>
      </c>
      <c r="E1891" s="179">
        <v>15.87</v>
      </c>
    </row>
    <row r="1892" spans="1:5">
      <c r="A1892" s="180">
        <v>40729</v>
      </c>
      <c r="B1892" s="179">
        <v>16.32</v>
      </c>
      <c r="C1892" s="179">
        <v>16.5</v>
      </c>
      <c r="D1892" s="179">
        <v>15.89</v>
      </c>
      <c r="E1892" s="179">
        <v>16.059999999999999</v>
      </c>
    </row>
    <row r="1893" spans="1:5">
      <c r="A1893" s="180">
        <v>40730</v>
      </c>
      <c r="B1893" s="179">
        <v>16.46</v>
      </c>
      <c r="C1893" s="179">
        <v>17.079999999999998</v>
      </c>
      <c r="D1893" s="179">
        <v>16.32</v>
      </c>
      <c r="E1893" s="179">
        <v>16.34</v>
      </c>
    </row>
    <row r="1894" spans="1:5">
      <c r="A1894" s="180">
        <v>40731</v>
      </c>
      <c r="B1894" s="179">
        <v>15.3</v>
      </c>
      <c r="C1894" s="179">
        <v>16.13</v>
      </c>
      <c r="D1894" s="179">
        <v>15.3</v>
      </c>
      <c r="E1894" s="179">
        <v>15.95</v>
      </c>
    </row>
    <row r="1895" spans="1:5">
      <c r="A1895" s="180">
        <v>40732</v>
      </c>
      <c r="B1895" s="179">
        <v>17.14</v>
      </c>
      <c r="C1895" s="179">
        <v>17.14</v>
      </c>
      <c r="D1895" s="179">
        <v>15.95</v>
      </c>
      <c r="E1895" s="179">
        <v>15.95</v>
      </c>
    </row>
    <row r="1896" spans="1:5">
      <c r="A1896" s="180">
        <v>40735</v>
      </c>
      <c r="B1896" s="179">
        <v>17.440000000000001</v>
      </c>
      <c r="C1896" s="179">
        <v>19.059999999999999</v>
      </c>
      <c r="D1896" s="179">
        <v>17.16</v>
      </c>
      <c r="E1896" s="179">
        <v>18.39</v>
      </c>
    </row>
    <row r="1897" spans="1:5">
      <c r="A1897" s="180">
        <v>40736</v>
      </c>
      <c r="B1897" s="179">
        <v>19.55</v>
      </c>
      <c r="C1897" s="179">
        <v>20.13</v>
      </c>
      <c r="D1897" s="179">
        <v>18.25</v>
      </c>
      <c r="E1897" s="179">
        <v>19.87</v>
      </c>
    </row>
    <row r="1898" spans="1:5">
      <c r="A1898" s="180">
        <v>40737</v>
      </c>
      <c r="B1898" s="179">
        <v>19.079999999999998</v>
      </c>
      <c r="C1898" s="179">
        <v>20.16</v>
      </c>
      <c r="D1898" s="179">
        <v>18.09</v>
      </c>
      <c r="E1898" s="179">
        <v>19.91</v>
      </c>
    </row>
    <row r="1899" spans="1:5">
      <c r="A1899" s="180">
        <v>40738</v>
      </c>
      <c r="B1899" s="179">
        <v>20.079999999999998</v>
      </c>
      <c r="C1899" s="179">
        <v>21.58</v>
      </c>
      <c r="D1899" s="179">
        <v>19.350000000000001</v>
      </c>
      <c r="E1899" s="179">
        <v>20.8</v>
      </c>
    </row>
    <row r="1900" spans="1:5">
      <c r="A1900" s="180">
        <v>40739</v>
      </c>
      <c r="B1900" s="179">
        <v>20.25</v>
      </c>
      <c r="C1900" s="179">
        <v>21.68</v>
      </c>
      <c r="D1900" s="179">
        <v>19.52</v>
      </c>
      <c r="E1900" s="179">
        <v>19.53</v>
      </c>
    </row>
    <row r="1901" spans="1:5">
      <c r="A1901" s="180">
        <v>40742</v>
      </c>
      <c r="B1901" s="179">
        <v>21.25</v>
      </c>
      <c r="C1901" s="179">
        <v>21.93</v>
      </c>
      <c r="D1901" s="179">
        <v>20.9</v>
      </c>
      <c r="E1901" s="179">
        <v>20.95</v>
      </c>
    </row>
    <row r="1902" spans="1:5">
      <c r="A1902" s="180">
        <v>40743</v>
      </c>
      <c r="B1902" s="179">
        <v>20.14</v>
      </c>
      <c r="C1902" s="179">
        <v>20.43</v>
      </c>
      <c r="D1902" s="179">
        <v>19.12</v>
      </c>
      <c r="E1902" s="179">
        <v>19.21</v>
      </c>
    </row>
    <row r="1903" spans="1:5">
      <c r="A1903" s="180">
        <v>40744</v>
      </c>
      <c r="B1903" s="179">
        <v>18.809999999999999</v>
      </c>
      <c r="C1903" s="179">
        <v>19.649999999999999</v>
      </c>
      <c r="D1903" s="179">
        <v>18.61</v>
      </c>
      <c r="E1903" s="179">
        <v>19.09</v>
      </c>
    </row>
    <row r="1904" spans="1:5">
      <c r="A1904" s="180">
        <v>40745</v>
      </c>
      <c r="B1904" s="179">
        <v>18.61</v>
      </c>
      <c r="C1904" s="179">
        <v>18.63</v>
      </c>
      <c r="D1904" s="179">
        <v>17.149999999999999</v>
      </c>
      <c r="E1904" s="179">
        <v>17.559999999999999</v>
      </c>
    </row>
    <row r="1905" spans="1:5">
      <c r="A1905" s="180">
        <v>40746</v>
      </c>
      <c r="B1905" s="179">
        <v>17.22</v>
      </c>
      <c r="C1905" s="179">
        <v>17.95</v>
      </c>
      <c r="D1905" s="179">
        <v>17.14</v>
      </c>
      <c r="E1905" s="179">
        <v>17.52</v>
      </c>
    </row>
    <row r="1906" spans="1:5">
      <c r="A1906" s="180">
        <v>40749</v>
      </c>
      <c r="B1906" s="179">
        <v>19.260000000000002</v>
      </c>
      <c r="C1906" s="179">
        <v>19.5</v>
      </c>
      <c r="D1906" s="179">
        <v>18.73</v>
      </c>
      <c r="E1906" s="179">
        <v>19.350000000000001</v>
      </c>
    </row>
    <row r="1907" spans="1:5">
      <c r="A1907" s="180">
        <v>40750</v>
      </c>
      <c r="B1907" s="179">
        <v>19.75</v>
      </c>
      <c r="C1907" s="179">
        <v>20.5</v>
      </c>
      <c r="D1907" s="179">
        <v>19.559999999999999</v>
      </c>
      <c r="E1907" s="179">
        <v>20.23</v>
      </c>
    </row>
    <row r="1908" spans="1:5">
      <c r="A1908" s="180">
        <v>40751</v>
      </c>
      <c r="B1908" s="179">
        <v>20.87</v>
      </c>
      <c r="C1908" s="179">
        <v>23.2</v>
      </c>
      <c r="D1908" s="179">
        <v>20.87</v>
      </c>
      <c r="E1908" s="179">
        <v>22.98</v>
      </c>
    </row>
    <row r="1909" spans="1:5">
      <c r="A1909" s="180">
        <v>40752</v>
      </c>
      <c r="B1909" s="179">
        <v>22.83</v>
      </c>
      <c r="C1909" s="179">
        <v>23.99</v>
      </c>
      <c r="D1909" s="179">
        <v>21.2</v>
      </c>
      <c r="E1909" s="179">
        <v>23.74</v>
      </c>
    </row>
    <row r="1910" spans="1:5">
      <c r="A1910" s="180">
        <v>40753</v>
      </c>
      <c r="B1910" s="179">
        <v>25.28</v>
      </c>
      <c r="C1910" s="179">
        <v>25.94</v>
      </c>
      <c r="D1910" s="179">
        <v>23.65</v>
      </c>
      <c r="E1910" s="179">
        <v>25.25</v>
      </c>
    </row>
    <row r="1911" spans="1:5">
      <c r="A1911" s="180">
        <v>40756</v>
      </c>
      <c r="B1911" s="179">
        <v>22.63</v>
      </c>
      <c r="C1911" s="179">
        <v>25.63</v>
      </c>
      <c r="D1911" s="179">
        <v>22.46</v>
      </c>
      <c r="E1911" s="179">
        <v>23.66</v>
      </c>
    </row>
    <row r="1912" spans="1:5">
      <c r="A1912" s="180">
        <v>40757</v>
      </c>
      <c r="B1912" s="179">
        <v>24.22</v>
      </c>
      <c r="C1912" s="179">
        <v>24.79</v>
      </c>
      <c r="D1912" s="179">
        <v>22.65</v>
      </c>
      <c r="E1912" s="179">
        <v>24.79</v>
      </c>
    </row>
    <row r="1913" spans="1:5">
      <c r="A1913" s="180">
        <v>40758</v>
      </c>
      <c r="B1913" s="179">
        <v>23.58</v>
      </c>
      <c r="C1913" s="179">
        <v>25.23</v>
      </c>
      <c r="D1913" s="179">
        <v>22.76</v>
      </c>
      <c r="E1913" s="179">
        <v>23.38</v>
      </c>
    </row>
    <row r="1914" spans="1:5">
      <c r="A1914" s="180">
        <v>40759</v>
      </c>
      <c r="B1914" s="179">
        <v>24.57</v>
      </c>
      <c r="C1914" s="179">
        <v>32.07</v>
      </c>
      <c r="D1914" s="179">
        <v>24.31</v>
      </c>
      <c r="E1914" s="179">
        <v>31.66</v>
      </c>
    </row>
    <row r="1915" spans="1:5">
      <c r="A1915" s="180">
        <v>40760</v>
      </c>
      <c r="B1915" s="179">
        <v>28.48</v>
      </c>
      <c r="C1915" s="179">
        <v>39.25</v>
      </c>
      <c r="D1915" s="179">
        <v>27.54</v>
      </c>
      <c r="E1915" s="179">
        <v>32</v>
      </c>
    </row>
    <row r="1916" spans="1:5">
      <c r="A1916" s="180">
        <v>40763</v>
      </c>
      <c r="B1916" s="179">
        <v>36.9</v>
      </c>
      <c r="C1916" s="179">
        <v>48</v>
      </c>
      <c r="D1916" s="179">
        <v>35.29</v>
      </c>
      <c r="E1916" s="179">
        <v>48</v>
      </c>
    </row>
    <row r="1917" spans="1:5">
      <c r="A1917" s="180">
        <v>40764</v>
      </c>
      <c r="B1917" s="179">
        <v>42.12</v>
      </c>
      <c r="C1917" s="179">
        <v>47.56</v>
      </c>
      <c r="D1917" s="179">
        <v>34.28</v>
      </c>
      <c r="E1917" s="179">
        <v>35.06</v>
      </c>
    </row>
    <row r="1918" spans="1:5">
      <c r="A1918" s="180">
        <v>40765</v>
      </c>
      <c r="B1918" s="179">
        <v>39.33</v>
      </c>
      <c r="C1918" s="179">
        <v>44.41</v>
      </c>
      <c r="D1918" s="179">
        <v>37.340000000000003</v>
      </c>
      <c r="E1918" s="179">
        <v>42.99</v>
      </c>
    </row>
    <row r="1919" spans="1:5">
      <c r="A1919" s="180">
        <v>40766</v>
      </c>
      <c r="B1919" s="179">
        <v>41.94</v>
      </c>
      <c r="C1919" s="179">
        <v>42.88</v>
      </c>
      <c r="D1919" s="179">
        <v>37.5</v>
      </c>
      <c r="E1919" s="179">
        <v>39</v>
      </c>
    </row>
    <row r="1920" spans="1:5">
      <c r="A1920" s="180">
        <v>40767</v>
      </c>
      <c r="B1920" s="179">
        <v>37.08</v>
      </c>
      <c r="C1920" s="179">
        <v>37.85</v>
      </c>
      <c r="D1920" s="179">
        <v>34.01</v>
      </c>
      <c r="E1920" s="179">
        <v>36.36</v>
      </c>
    </row>
    <row r="1921" spans="1:5">
      <c r="A1921" s="180">
        <v>40770</v>
      </c>
      <c r="B1921" s="179">
        <v>34.729999999999997</v>
      </c>
      <c r="C1921" s="179">
        <v>34.83</v>
      </c>
      <c r="D1921" s="179">
        <v>31.47</v>
      </c>
      <c r="E1921" s="179">
        <v>31.87</v>
      </c>
    </row>
    <row r="1922" spans="1:5">
      <c r="A1922" s="180">
        <v>40771</v>
      </c>
      <c r="B1922" s="179">
        <v>33.36</v>
      </c>
      <c r="C1922" s="179">
        <v>34.49</v>
      </c>
      <c r="D1922" s="179">
        <v>31.68</v>
      </c>
      <c r="E1922" s="179">
        <v>32.85</v>
      </c>
    </row>
    <row r="1923" spans="1:5">
      <c r="A1923" s="180">
        <v>40772</v>
      </c>
      <c r="B1923" s="179">
        <v>32.090000000000003</v>
      </c>
      <c r="C1923" s="179">
        <v>33.32</v>
      </c>
      <c r="D1923" s="179">
        <v>30.81</v>
      </c>
      <c r="E1923" s="179">
        <v>31.58</v>
      </c>
    </row>
    <row r="1924" spans="1:5">
      <c r="A1924" s="180">
        <v>40773</v>
      </c>
      <c r="B1924" s="179">
        <v>36.770000000000003</v>
      </c>
      <c r="C1924" s="179">
        <v>45.28</v>
      </c>
      <c r="D1924" s="179">
        <v>36.69</v>
      </c>
      <c r="E1924" s="179">
        <v>42.67</v>
      </c>
    </row>
    <row r="1925" spans="1:5">
      <c r="A1925" s="180">
        <v>40774</v>
      </c>
      <c r="B1925" s="179">
        <v>45.34</v>
      </c>
      <c r="C1925" s="179">
        <v>45.4</v>
      </c>
      <c r="D1925" s="179">
        <v>39.99</v>
      </c>
      <c r="E1925" s="179">
        <v>43.05</v>
      </c>
    </row>
    <row r="1926" spans="1:5">
      <c r="A1926" s="180">
        <v>40777</v>
      </c>
      <c r="B1926" s="179">
        <v>38.799999999999997</v>
      </c>
      <c r="C1926" s="179">
        <v>43.58</v>
      </c>
      <c r="D1926" s="179">
        <v>38.78</v>
      </c>
      <c r="E1926" s="179">
        <v>42.44</v>
      </c>
    </row>
    <row r="1927" spans="1:5">
      <c r="A1927" s="180">
        <v>40778</v>
      </c>
      <c r="B1927" s="179">
        <v>41.89</v>
      </c>
      <c r="C1927" s="179">
        <v>42.54</v>
      </c>
      <c r="D1927" s="179">
        <v>35.83</v>
      </c>
      <c r="E1927" s="179">
        <v>36.270000000000003</v>
      </c>
    </row>
    <row r="1928" spans="1:5">
      <c r="A1928" s="180">
        <v>40779</v>
      </c>
      <c r="B1928" s="179">
        <v>37.119999999999997</v>
      </c>
      <c r="C1928" s="179">
        <v>37.380000000000003</v>
      </c>
      <c r="D1928" s="179">
        <v>34.549999999999997</v>
      </c>
      <c r="E1928" s="179">
        <v>35.9</v>
      </c>
    </row>
    <row r="1929" spans="1:5">
      <c r="A1929" s="180">
        <v>40780</v>
      </c>
      <c r="B1929" s="179">
        <v>34.43</v>
      </c>
      <c r="C1929" s="179">
        <v>40.14</v>
      </c>
      <c r="D1929" s="179">
        <v>34.049999999999997</v>
      </c>
      <c r="E1929" s="179">
        <v>39.76</v>
      </c>
    </row>
    <row r="1930" spans="1:5">
      <c r="A1930" s="180">
        <v>40781</v>
      </c>
      <c r="B1930" s="179">
        <v>41.18</v>
      </c>
      <c r="C1930" s="179">
        <v>43.84</v>
      </c>
      <c r="D1930" s="179">
        <v>34.33</v>
      </c>
      <c r="E1930" s="179">
        <v>35.590000000000003</v>
      </c>
    </row>
    <row r="1931" spans="1:5">
      <c r="A1931" s="180">
        <v>40784</v>
      </c>
      <c r="B1931" s="179">
        <v>33.81</v>
      </c>
      <c r="C1931" s="179">
        <v>33.81</v>
      </c>
      <c r="D1931" s="179">
        <v>32.21</v>
      </c>
      <c r="E1931" s="179">
        <v>32.28</v>
      </c>
    </row>
    <row r="1932" spans="1:5">
      <c r="A1932" s="180">
        <v>40785</v>
      </c>
      <c r="B1932" s="179">
        <v>32.97</v>
      </c>
      <c r="C1932" s="179">
        <v>33.549999999999997</v>
      </c>
      <c r="D1932" s="179">
        <v>31.55</v>
      </c>
      <c r="E1932" s="179">
        <v>32.89</v>
      </c>
    </row>
    <row r="1933" spans="1:5">
      <c r="A1933" s="180">
        <v>40786</v>
      </c>
      <c r="B1933" s="179">
        <v>31.2</v>
      </c>
      <c r="C1933" s="179">
        <v>32.53</v>
      </c>
      <c r="D1933" s="179">
        <v>30.16</v>
      </c>
      <c r="E1933" s="179">
        <v>31.62</v>
      </c>
    </row>
    <row r="1934" spans="1:5">
      <c r="A1934" s="180">
        <v>40787</v>
      </c>
      <c r="B1934" s="179">
        <v>31.91</v>
      </c>
      <c r="C1934" s="179">
        <v>32.380000000000003</v>
      </c>
      <c r="D1934" s="179">
        <v>30.76</v>
      </c>
      <c r="E1934" s="179">
        <v>31.82</v>
      </c>
    </row>
    <row r="1935" spans="1:5">
      <c r="A1935" s="180">
        <v>40788</v>
      </c>
      <c r="B1935" s="179">
        <v>34.29</v>
      </c>
      <c r="C1935" s="179">
        <v>34.74</v>
      </c>
      <c r="D1935" s="179">
        <v>32.700000000000003</v>
      </c>
      <c r="E1935" s="179">
        <v>33.92</v>
      </c>
    </row>
    <row r="1936" spans="1:5">
      <c r="A1936" s="180">
        <v>40792</v>
      </c>
      <c r="B1936" s="179">
        <v>39.840000000000003</v>
      </c>
      <c r="C1936" s="179">
        <v>39.86</v>
      </c>
      <c r="D1936" s="179">
        <v>37</v>
      </c>
      <c r="E1936" s="179">
        <v>37</v>
      </c>
    </row>
    <row r="1937" spans="1:5">
      <c r="A1937" s="180">
        <v>40793</v>
      </c>
      <c r="B1937" s="179">
        <v>34.24</v>
      </c>
      <c r="C1937" s="179">
        <v>34.700000000000003</v>
      </c>
      <c r="D1937" s="179">
        <v>33.380000000000003</v>
      </c>
      <c r="E1937" s="179">
        <v>33.380000000000003</v>
      </c>
    </row>
    <row r="1938" spans="1:5">
      <c r="A1938" s="180">
        <v>40794</v>
      </c>
      <c r="B1938" s="179">
        <v>34.409999999999997</v>
      </c>
      <c r="C1938" s="179">
        <v>34.71</v>
      </c>
      <c r="D1938" s="179">
        <v>32.79</v>
      </c>
      <c r="E1938" s="179">
        <v>34.32</v>
      </c>
    </row>
    <row r="1939" spans="1:5">
      <c r="A1939" s="180">
        <v>40795</v>
      </c>
      <c r="B1939" s="179">
        <v>35.53</v>
      </c>
      <c r="C1939" s="179">
        <v>40.74</v>
      </c>
      <c r="D1939" s="179">
        <v>35.53</v>
      </c>
      <c r="E1939" s="179">
        <v>38.520000000000003</v>
      </c>
    </row>
    <row r="1940" spans="1:5">
      <c r="A1940" s="180">
        <v>40798</v>
      </c>
      <c r="B1940" s="179">
        <v>42.56</v>
      </c>
      <c r="C1940" s="179">
        <v>43.18</v>
      </c>
      <c r="D1940" s="179">
        <v>38.58</v>
      </c>
      <c r="E1940" s="179">
        <v>38.590000000000003</v>
      </c>
    </row>
    <row r="1941" spans="1:5">
      <c r="A1941" s="180">
        <v>40799</v>
      </c>
      <c r="B1941" s="179">
        <v>38.68</v>
      </c>
      <c r="C1941" s="179">
        <v>39.43</v>
      </c>
      <c r="D1941" s="179">
        <v>36.69</v>
      </c>
      <c r="E1941" s="179">
        <v>36.909999999999997</v>
      </c>
    </row>
    <row r="1942" spans="1:5">
      <c r="A1942" s="180">
        <v>40800</v>
      </c>
      <c r="B1942" s="179">
        <v>36.590000000000003</v>
      </c>
      <c r="C1942" s="179">
        <v>37.76</v>
      </c>
      <c r="D1942" s="179">
        <v>33.4</v>
      </c>
      <c r="E1942" s="179">
        <v>34.6</v>
      </c>
    </row>
    <row r="1943" spans="1:5">
      <c r="A1943" s="180">
        <v>40801</v>
      </c>
      <c r="B1943" s="179">
        <v>33.43</v>
      </c>
      <c r="C1943" s="179">
        <v>33.979999999999997</v>
      </c>
      <c r="D1943" s="179">
        <v>31.75</v>
      </c>
      <c r="E1943" s="179">
        <v>31.97</v>
      </c>
    </row>
    <row r="1944" spans="1:5">
      <c r="A1944" s="180">
        <v>40802</v>
      </c>
      <c r="B1944" s="179">
        <v>31.81</v>
      </c>
      <c r="C1944" s="179">
        <v>32.479999999999997</v>
      </c>
      <c r="D1944" s="179">
        <v>30.43</v>
      </c>
      <c r="E1944" s="179">
        <v>30.98</v>
      </c>
    </row>
    <row r="1945" spans="1:5">
      <c r="A1945" s="180">
        <v>40805</v>
      </c>
      <c r="B1945" s="179">
        <v>34.799999999999997</v>
      </c>
      <c r="C1945" s="179">
        <v>35.33</v>
      </c>
      <c r="D1945" s="179">
        <v>32.35</v>
      </c>
      <c r="E1945" s="179">
        <v>32.729999999999997</v>
      </c>
    </row>
    <row r="1946" spans="1:5">
      <c r="A1946" s="180">
        <v>40806</v>
      </c>
      <c r="B1946" s="179">
        <v>32.42</v>
      </c>
      <c r="C1946" s="179">
        <v>33.14</v>
      </c>
      <c r="D1946" s="179">
        <v>31.45</v>
      </c>
      <c r="E1946" s="179">
        <v>32.86</v>
      </c>
    </row>
    <row r="1947" spans="1:5">
      <c r="A1947" s="180">
        <v>40807</v>
      </c>
      <c r="B1947" s="179">
        <v>33</v>
      </c>
      <c r="C1947" s="179">
        <v>37.32</v>
      </c>
      <c r="D1947" s="179">
        <v>32.450000000000003</v>
      </c>
      <c r="E1947" s="179">
        <v>37.32</v>
      </c>
    </row>
    <row r="1948" spans="1:5">
      <c r="A1948" s="180">
        <v>40808</v>
      </c>
      <c r="B1948" s="179">
        <v>41</v>
      </c>
      <c r="C1948" s="179">
        <v>43.87</v>
      </c>
      <c r="D1948" s="179">
        <v>39.33</v>
      </c>
      <c r="E1948" s="179">
        <v>41.35</v>
      </c>
    </row>
    <row r="1949" spans="1:5">
      <c r="A1949" s="180">
        <v>40809</v>
      </c>
      <c r="B1949" s="179">
        <v>42.17</v>
      </c>
      <c r="C1949" s="179">
        <v>42.82</v>
      </c>
      <c r="D1949" s="179">
        <v>40.42</v>
      </c>
      <c r="E1949" s="179">
        <v>41.25</v>
      </c>
    </row>
    <row r="1950" spans="1:5">
      <c r="A1950" s="180">
        <v>40812</v>
      </c>
      <c r="B1950" s="179">
        <v>40.99</v>
      </c>
      <c r="C1950" s="179">
        <v>43.34</v>
      </c>
      <c r="D1950" s="179">
        <v>39.020000000000003</v>
      </c>
      <c r="E1950" s="179">
        <v>39.020000000000003</v>
      </c>
    </row>
    <row r="1951" spans="1:5">
      <c r="A1951" s="180">
        <v>40813</v>
      </c>
      <c r="B1951" s="179">
        <v>36.590000000000003</v>
      </c>
      <c r="C1951" s="179">
        <v>38.57</v>
      </c>
      <c r="D1951" s="179">
        <v>35.32</v>
      </c>
      <c r="E1951" s="179">
        <v>37.71</v>
      </c>
    </row>
    <row r="1952" spans="1:5">
      <c r="A1952" s="180">
        <v>40814</v>
      </c>
      <c r="B1952" s="179">
        <v>37.700000000000003</v>
      </c>
      <c r="C1952" s="179">
        <v>41.24</v>
      </c>
      <c r="D1952" s="179">
        <v>36.65</v>
      </c>
      <c r="E1952" s="179">
        <v>41.08</v>
      </c>
    </row>
    <row r="1953" spans="1:5">
      <c r="A1953" s="180">
        <v>40815</v>
      </c>
      <c r="B1953" s="179">
        <v>38.619999999999997</v>
      </c>
      <c r="C1953" s="179">
        <v>42</v>
      </c>
      <c r="D1953" s="179">
        <v>38.03</v>
      </c>
      <c r="E1953" s="179">
        <v>38.840000000000003</v>
      </c>
    </row>
    <row r="1954" spans="1:5">
      <c r="A1954" s="180">
        <v>40816</v>
      </c>
      <c r="B1954" s="179">
        <v>40.93</v>
      </c>
      <c r="C1954" s="179">
        <v>42.99</v>
      </c>
      <c r="D1954" s="179">
        <v>39.880000000000003</v>
      </c>
      <c r="E1954" s="179">
        <v>42.96</v>
      </c>
    </row>
    <row r="1955" spans="1:5">
      <c r="A1955" s="180">
        <v>40819</v>
      </c>
      <c r="B1955" s="179">
        <v>44.25</v>
      </c>
      <c r="C1955" s="179">
        <v>45.55</v>
      </c>
      <c r="D1955" s="179">
        <v>41.51</v>
      </c>
      <c r="E1955" s="179">
        <v>45.45</v>
      </c>
    </row>
    <row r="1956" spans="1:5">
      <c r="A1956" s="180">
        <v>40820</v>
      </c>
      <c r="B1956" s="179">
        <v>46.18</v>
      </c>
      <c r="C1956" s="179">
        <v>46.88</v>
      </c>
      <c r="D1956" s="179">
        <v>40.020000000000003</v>
      </c>
      <c r="E1956" s="179">
        <v>40.82</v>
      </c>
    </row>
    <row r="1957" spans="1:5">
      <c r="A1957" s="180">
        <v>40821</v>
      </c>
      <c r="B1957" s="179">
        <v>40.729999999999997</v>
      </c>
      <c r="C1957" s="179">
        <v>41.2</v>
      </c>
      <c r="D1957" s="179">
        <v>37.51</v>
      </c>
      <c r="E1957" s="179">
        <v>37.81</v>
      </c>
    </row>
    <row r="1958" spans="1:5">
      <c r="A1958" s="180">
        <v>40822</v>
      </c>
      <c r="B1958" s="179">
        <v>38.24</v>
      </c>
      <c r="C1958" s="179">
        <v>38.74</v>
      </c>
      <c r="D1958" s="179">
        <v>36.15</v>
      </c>
      <c r="E1958" s="179">
        <v>36.270000000000003</v>
      </c>
    </row>
    <row r="1959" spans="1:5">
      <c r="A1959" s="180">
        <v>40823</v>
      </c>
      <c r="B1959" s="179">
        <v>35.67</v>
      </c>
      <c r="C1959" s="179">
        <v>37.82</v>
      </c>
      <c r="D1959" s="179">
        <v>35.19</v>
      </c>
      <c r="E1959" s="179">
        <v>36.200000000000003</v>
      </c>
    </row>
    <row r="1960" spans="1:5">
      <c r="A1960" s="180">
        <v>40826</v>
      </c>
      <c r="B1960" s="179">
        <v>35.450000000000003</v>
      </c>
      <c r="C1960" s="179">
        <v>35.450000000000003</v>
      </c>
      <c r="D1960" s="179">
        <v>32.96</v>
      </c>
      <c r="E1960" s="179">
        <v>33.020000000000003</v>
      </c>
    </row>
    <row r="1961" spans="1:5">
      <c r="A1961" s="180">
        <v>40827</v>
      </c>
      <c r="B1961" s="179">
        <v>33.950000000000003</v>
      </c>
      <c r="C1961" s="179">
        <v>34.24</v>
      </c>
      <c r="D1961" s="179">
        <v>32.619999999999997</v>
      </c>
      <c r="E1961" s="179">
        <v>32.86</v>
      </c>
    </row>
    <row r="1962" spans="1:5">
      <c r="A1962" s="180">
        <v>40828</v>
      </c>
      <c r="B1962" s="179">
        <v>31.57</v>
      </c>
      <c r="C1962" s="179">
        <v>31.93</v>
      </c>
      <c r="D1962" s="179">
        <v>29.79</v>
      </c>
      <c r="E1962" s="179">
        <v>31.26</v>
      </c>
    </row>
    <row r="1963" spans="1:5">
      <c r="A1963" s="180">
        <v>40829</v>
      </c>
      <c r="B1963" s="179">
        <v>31.99</v>
      </c>
      <c r="C1963" s="179">
        <v>32.76</v>
      </c>
      <c r="D1963" s="179">
        <v>30.48</v>
      </c>
      <c r="E1963" s="179">
        <v>30.7</v>
      </c>
    </row>
    <row r="1964" spans="1:5">
      <c r="A1964" s="180">
        <v>40830</v>
      </c>
      <c r="B1964" s="179">
        <v>29.07</v>
      </c>
      <c r="C1964" s="179">
        <v>29.96</v>
      </c>
      <c r="D1964" s="179">
        <v>28.08</v>
      </c>
      <c r="E1964" s="179">
        <v>28.24</v>
      </c>
    </row>
    <row r="1965" spans="1:5">
      <c r="A1965" s="180">
        <v>40833</v>
      </c>
      <c r="B1965" s="179">
        <v>30.35</v>
      </c>
      <c r="C1965" s="179">
        <v>33.39</v>
      </c>
      <c r="D1965" s="179">
        <v>30.12</v>
      </c>
      <c r="E1965" s="179">
        <v>33.39</v>
      </c>
    </row>
    <row r="1966" spans="1:5">
      <c r="A1966" s="180">
        <v>40834</v>
      </c>
      <c r="B1966" s="179">
        <v>33.369999999999997</v>
      </c>
      <c r="C1966" s="179">
        <v>34.71</v>
      </c>
      <c r="D1966" s="179">
        <v>29.69</v>
      </c>
      <c r="E1966" s="179">
        <v>31.56</v>
      </c>
    </row>
    <row r="1967" spans="1:5">
      <c r="A1967" s="180">
        <v>40835</v>
      </c>
      <c r="B1967" s="179">
        <v>32.92</v>
      </c>
      <c r="C1967" s="179">
        <v>35.47</v>
      </c>
      <c r="D1967" s="179">
        <v>31.91</v>
      </c>
      <c r="E1967" s="179">
        <v>34.44</v>
      </c>
    </row>
    <row r="1968" spans="1:5">
      <c r="A1968" s="180">
        <v>40836</v>
      </c>
      <c r="B1968" s="179">
        <v>34.44</v>
      </c>
      <c r="C1968" s="179">
        <v>36.869999999999997</v>
      </c>
      <c r="D1968" s="179">
        <v>34.159999999999997</v>
      </c>
      <c r="E1968" s="179">
        <v>34.78</v>
      </c>
    </row>
    <row r="1969" spans="1:5">
      <c r="A1969" s="180">
        <v>40837</v>
      </c>
      <c r="B1969" s="179">
        <v>32.76</v>
      </c>
      <c r="C1969" s="179">
        <v>32.979999999999997</v>
      </c>
      <c r="D1969" s="179">
        <v>31.32</v>
      </c>
      <c r="E1969" s="179">
        <v>31.32</v>
      </c>
    </row>
    <row r="1970" spans="1:5">
      <c r="A1970" s="180">
        <v>40840</v>
      </c>
      <c r="B1970" s="179">
        <v>31.67</v>
      </c>
      <c r="C1970" s="179">
        <v>31.7</v>
      </c>
      <c r="D1970" s="179">
        <v>28.84</v>
      </c>
      <c r="E1970" s="179">
        <v>29.26</v>
      </c>
    </row>
    <row r="1971" spans="1:5">
      <c r="A1971" s="180">
        <v>40841</v>
      </c>
      <c r="B1971" s="179">
        <v>30.68</v>
      </c>
      <c r="C1971" s="179">
        <v>32.46</v>
      </c>
      <c r="D1971" s="179">
        <v>30.32</v>
      </c>
      <c r="E1971" s="179">
        <v>32.22</v>
      </c>
    </row>
    <row r="1972" spans="1:5">
      <c r="A1972" s="180">
        <v>40842</v>
      </c>
      <c r="B1972" s="179">
        <v>30.44</v>
      </c>
      <c r="C1972" s="179">
        <v>33.299999999999997</v>
      </c>
      <c r="D1972" s="179">
        <v>29.63</v>
      </c>
      <c r="E1972" s="179">
        <v>29.86</v>
      </c>
    </row>
    <row r="1973" spans="1:5">
      <c r="A1973" s="180">
        <v>40843</v>
      </c>
      <c r="B1973" s="179">
        <v>24.72</v>
      </c>
      <c r="C1973" s="179">
        <v>26.46</v>
      </c>
      <c r="D1973" s="179">
        <v>24.7</v>
      </c>
      <c r="E1973" s="179">
        <v>25.46</v>
      </c>
    </row>
    <row r="1974" spans="1:5">
      <c r="A1974" s="180">
        <v>40844</v>
      </c>
      <c r="B1974" s="179">
        <v>26.02</v>
      </c>
      <c r="C1974" s="179">
        <v>26.02</v>
      </c>
      <c r="D1974" s="179">
        <v>24.44</v>
      </c>
      <c r="E1974" s="179">
        <v>24.53</v>
      </c>
    </row>
    <row r="1975" spans="1:5">
      <c r="A1975" s="180">
        <v>40847</v>
      </c>
      <c r="B1975" s="179">
        <v>27.09</v>
      </c>
      <c r="C1975" s="179">
        <v>29.97</v>
      </c>
      <c r="D1975" s="179">
        <v>27.01</v>
      </c>
      <c r="E1975" s="179">
        <v>29.96</v>
      </c>
    </row>
    <row r="1976" spans="1:5">
      <c r="A1976" s="180">
        <v>40848</v>
      </c>
      <c r="B1976" s="179">
        <v>36.03</v>
      </c>
      <c r="C1976" s="179">
        <v>37.53</v>
      </c>
      <c r="D1976" s="179">
        <v>33.869999999999997</v>
      </c>
      <c r="E1976" s="179">
        <v>34.770000000000003</v>
      </c>
    </row>
    <row r="1977" spans="1:5">
      <c r="A1977" s="180">
        <v>40849</v>
      </c>
      <c r="B1977" s="179">
        <v>33.53</v>
      </c>
      <c r="C1977" s="179">
        <v>34.270000000000003</v>
      </c>
      <c r="D1977" s="179">
        <v>32.549999999999997</v>
      </c>
      <c r="E1977" s="179">
        <v>32.74</v>
      </c>
    </row>
    <row r="1978" spans="1:5">
      <c r="A1978" s="180">
        <v>40850</v>
      </c>
      <c r="B1978" s="179">
        <v>31.38</v>
      </c>
      <c r="C1978" s="179">
        <v>34.65</v>
      </c>
      <c r="D1978" s="179">
        <v>30.21</v>
      </c>
      <c r="E1978" s="179">
        <v>30.5</v>
      </c>
    </row>
    <row r="1979" spans="1:5">
      <c r="A1979" s="180">
        <v>40851</v>
      </c>
      <c r="B1979" s="179">
        <v>31.46</v>
      </c>
      <c r="C1979" s="179">
        <v>32.56</v>
      </c>
      <c r="D1979" s="179">
        <v>30.14</v>
      </c>
      <c r="E1979" s="179">
        <v>30.16</v>
      </c>
    </row>
    <row r="1980" spans="1:5">
      <c r="A1980" s="180">
        <v>40854</v>
      </c>
      <c r="B1980" s="179">
        <v>31.4</v>
      </c>
      <c r="C1980" s="179">
        <v>32.15</v>
      </c>
      <c r="D1980" s="179">
        <v>29.85</v>
      </c>
      <c r="E1980" s="179">
        <v>29.85</v>
      </c>
    </row>
    <row r="1981" spans="1:5">
      <c r="A1981" s="180">
        <v>40855</v>
      </c>
      <c r="B1981" s="179">
        <v>29.34</v>
      </c>
      <c r="C1981" s="179">
        <v>30.49</v>
      </c>
      <c r="D1981" s="179">
        <v>27.47</v>
      </c>
      <c r="E1981" s="179">
        <v>27.48</v>
      </c>
    </row>
    <row r="1982" spans="1:5">
      <c r="A1982" s="180">
        <v>40856</v>
      </c>
      <c r="B1982" s="179">
        <v>31.32</v>
      </c>
      <c r="C1982" s="179">
        <v>36.43</v>
      </c>
      <c r="D1982" s="179">
        <v>30.98</v>
      </c>
      <c r="E1982" s="179">
        <v>36.159999999999997</v>
      </c>
    </row>
    <row r="1983" spans="1:5">
      <c r="A1983" s="180">
        <v>40857</v>
      </c>
      <c r="B1983" s="179">
        <v>33.090000000000003</v>
      </c>
      <c r="C1983" s="179">
        <v>35.5</v>
      </c>
      <c r="D1983" s="179">
        <v>32.119999999999997</v>
      </c>
      <c r="E1983" s="179">
        <v>32.81</v>
      </c>
    </row>
    <row r="1984" spans="1:5">
      <c r="A1984" s="180">
        <v>40858</v>
      </c>
      <c r="B1984" s="179">
        <v>29.91</v>
      </c>
      <c r="C1984" s="179">
        <v>30.42</v>
      </c>
      <c r="D1984" s="179">
        <v>29.45</v>
      </c>
      <c r="E1984" s="179">
        <v>30.04</v>
      </c>
    </row>
    <row r="1985" spans="1:5">
      <c r="A1985" s="180">
        <v>40861</v>
      </c>
      <c r="B1985" s="179">
        <v>31.42</v>
      </c>
      <c r="C1985" s="179">
        <v>32.85</v>
      </c>
      <c r="D1985" s="179">
        <v>31.13</v>
      </c>
      <c r="E1985" s="179">
        <v>31.13</v>
      </c>
    </row>
    <row r="1986" spans="1:5">
      <c r="A1986" s="180">
        <v>40862</v>
      </c>
      <c r="B1986" s="179">
        <v>31.74</v>
      </c>
      <c r="C1986" s="179">
        <v>32.549999999999997</v>
      </c>
      <c r="D1986" s="179">
        <v>30.4</v>
      </c>
      <c r="E1986" s="179">
        <v>31.22</v>
      </c>
    </row>
    <row r="1987" spans="1:5">
      <c r="A1987" s="180">
        <v>40863</v>
      </c>
      <c r="B1987" s="179">
        <v>32.659999999999997</v>
      </c>
      <c r="C1987" s="179">
        <v>33.51</v>
      </c>
      <c r="D1987" s="179">
        <v>30.54</v>
      </c>
      <c r="E1987" s="179">
        <v>33.51</v>
      </c>
    </row>
    <row r="1988" spans="1:5">
      <c r="A1988" s="180">
        <v>40864</v>
      </c>
      <c r="B1988" s="179">
        <v>33.15</v>
      </c>
      <c r="C1988" s="179">
        <v>36.46</v>
      </c>
      <c r="D1988" s="179">
        <v>32.89</v>
      </c>
      <c r="E1988" s="179">
        <v>34.51</v>
      </c>
    </row>
    <row r="1989" spans="1:5">
      <c r="A1989" s="180">
        <v>40865</v>
      </c>
      <c r="B1989" s="179">
        <v>33.159999999999997</v>
      </c>
      <c r="C1989" s="179">
        <v>33.99</v>
      </c>
      <c r="D1989" s="179">
        <v>31.92</v>
      </c>
      <c r="E1989" s="179">
        <v>32</v>
      </c>
    </row>
    <row r="1990" spans="1:5">
      <c r="A1990" s="180">
        <v>40868</v>
      </c>
      <c r="B1990" s="179">
        <v>34.590000000000003</v>
      </c>
      <c r="C1990" s="179">
        <v>35.29</v>
      </c>
      <c r="D1990" s="179">
        <v>32.53</v>
      </c>
      <c r="E1990" s="179">
        <v>32.909999999999997</v>
      </c>
    </row>
    <row r="1991" spans="1:5">
      <c r="A1991" s="180">
        <v>40869</v>
      </c>
      <c r="B1991" s="179">
        <v>33.119999999999997</v>
      </c>
      <c r="C1991" s="179">
        <v>33.39</v>
      </c>
      <c r="D1991" s="179">
        <v>31.28</v>
      </c>
      <c r="E1991" s="179">
        <v>31.97</v>
      </c>
    </row>
    <row r="1992" spans="1:5">
      <c r="A1992" s="180">
        <v>40870</v>
      </c>
      <c r="B1992" s="179">
        <v>32.909999999999997</v>
      </c>
      <c r="C1992" s="179">
        <v>34.57</v>
      </c>
      <c r="D1992" s="179">
        <v>32.68</v>
      </c>
      <c r="E1992" s="179">
        <v>33.979999999999997</v>
      </c>
    </row>
    <row r="1993" spans="1:5">
      <c r="A1993" s="180">
        <v>40872</v>
      </c>
      <c r="B1993" s="179">
        <v>34.61</v>
      </c>
      <c r="C1993" s="179">
        <v>34.770000000000003</v>
      </c>
      <c r="D1993" s="179">
        <v>33.119999999999997</v>
      </c>
      <c r="E1993" s="179">
        <v>34.47</v>
      </c>
    </row>
    <row r="1994" spans="1:5">
      <c r="A1994" s="180">
        <v>40875</v>
      </c>
      <c r="B1994" s="179">
        <v>31.93</v>
      </c>
      <c r="C1994" s="179">
        <v>33.11</v>
      </c>
      <c r="D1994" s="179">
        <v>29.47</v>
      </c>
      <c r="E1994" s="179">
        <v>32.130000000000003</v>
      </c>
    </row>
    <row r="1995" spans="1:5">
      <c r="A1995" s="180">
        <v>40876</v>
      </c>
      <c r="B1995" s="179">
        <v>31.76</v>
      </c>
      <c r="C1995" s="179">
        <v>32.020000000000003</v>
      </c>
      <c r="D1995" s="179">
        <v>30.56</v>
      </c>
      <c r="E1995" s="179">
        <v>30.64</v>
      </c>
    </row>
    <row r="1996" spans="1:5">
      <c r="A1996" s="180">
        <v>40877</v>
      </c>
      <c r="B1996" s="179">
        <v>27.72</v>
      </c>
      <c r="C1996" s="179">
        <v>28.5</v>
      </c>
      <c r="D1996" s="179">
        <v>27.03</v>
      </c>
      <c r="E1996" s="179">
        <v>27.8</v>
      </c>
    </row>
    <row r="1997" spans="1:5">
      <c r="A1997" s="180">
        <v>40878</v>
      </c>
      <c r="B1997" s="179">
        <v>27.63</v>
      </c>
      <c r="C1997" s="179">
        <v>27.89</v>
      </c>
      <c r="D1997" s="179">
        <v>26.64</v>
      </c>
      <c r="E1997" s="179">
        <v>27.41</v>
      </c>
    </row>
    <row r="1998" spans="1:5">
      <c r="A1998" s="180">
        <v>40879</v>
      </c>
      <c r="B1998" s="179">
        <v>26.26</v>
      </c>
      <c r="C1998" s="179">
        <v>27.62</v>
      </c>
      <c r="D1998" s="179">
        <v>25.29</v>
      </c>
      <c r="E1998" s="179">
        <v>27.52</v>
      </c>
    </row>
    <row r="1999" spans="1:5">
      <c r="A1999" s="180">
        <v>40882</v>
      </c>
      <c r="B1999" s="179">
        <v>26.74</v>
      </c>
      <c r="C1999" s="179">
        <v>28.31</v>
      </c>
      <c r="D1999" s="179">
        <v>26</v>
      </c>
      <c r="E1999" s="179">
        <v>27.84</v>
      </c>
    </row>
    <row r="2000" spans="1:5">
      <c r="A2000" s="180">
        <v>40883</v>
      </c>
      <c r="B2000" s="179">
        <v>27.91</v>
      </c>
      <c r="C2000" s="179">
        <v>28.13</v>
      </c>
      <c r="D2000" s="179">
        <v>27.41</v>
      </c>
      <c r="E2000" s="179">
        <v>28.13</v>
      </c>
    </row>
    <row r="2001" spans="1:5">
      <c r="A2001" s="180">
        <v>40884</v>
      </c>
      <c r="B2001" s="179">
        <v>28.61</v>
      </c>
      <c r="C2001" s="179">
        <v>29.58</v>
      </c>
      <c r="D2001" s="179">
        <v>28.44</v>
      </c>
      <c r="E2001" s="179">
        <v>28.67</v>
      </c>
    </row>
    <row r="2002" spans="1:5">
      <c r="A2002" s="180">
        <v>40885</v>
      </c>
      <c r="B2002" s="179">
        <v>29.63</v>
      </c>
      <c r="C2002" s="179">
        <v>30.91</v>
      </c>
      <c r="D2002" s="179">
        <v>29.02</v>
      </c>
      <c r="E2002" s="179">
        <v>30.59</v>
      </c>
    </row>
    <row r="2003" spans="1:5">
      <c r="A2003" s="180">
        <v>40886</v>
      </c>
      <c r="B2003" s="179">
        <v>29.61</v>
      </c>
      <c r="C2003" s="179">
        <v>29.61</v>
      </c>
      <c r="D2003" s="179">
        <v>26.29</v>
      </c>
      <c r="E2003" s="179">
        <v>26.38</v>
      </c>
    </row>
    <row r="2004" spans="1:5">
      <c r="A2004" s="180">
        <v>40889</v>
      </c>
      <c r="B2004" s="179">
        <v>26.78</v>
      </c>
      <c r="C2004" s="179">
        <v>27.73</v>
      </c>
      <c r="D2004" s="179">
        <v>25.64</v>
      </c>
      <c r="E2004" s="179">
        <v>25.67</v>
      </c>
    </row>
    <row r="2005" spans="1:5">
      <c r="A2005" s="180">
        <v>40890</v>
      </c>
      <c r="B2005" s="179">
        <v>24.72</v>
      </c>
      <c r="C2005" s="179">
        <v>26.28</v>
      </c>
      <c r="D2005" s="179">
        <v>23.27</v>
      </c>
      <c r="E2005" s="179">
        <v>25.41</v>
      </c>
    </row>
    <row r="2006" spans="1:5">
      <c r="A2006" s="180">
        <v>40891</v>
      </c>
      <c r="B2006" s="179">
        <v>26.16</v>
      </c>
      <c r="C2006" s="179">
        <v>27.55</v>
      </c>
      <c r="D2006" s="179">
        <v>25.76</v>
      </c>
      <c r="E2006" s="179">
        <v>26.04</v>
      </c>
    </row>
    <row r="2007" spans="1:5">
      <c r="A2007" s="180">
        <v>40892</v>
      </c>
      <c r="B2007" s="179">
        <v>24.38</v>
      </c>
      <c r="C2007" s="179">
        <v>25.28</v>
      </c>
      <c r="D2007" s="179">
        <v>23.88</v>
      </c>
      <c r="E2007" s="179">
        <v>25.11</v>
      </c>
    </row>
    <row r="2008" spans="1:5">
      <c r="A2008" s="180">
        <v>40893</v>
      </c>
      <c r="B2008" s="179">
        <v>24.16</v>
      </c>
      <c r="C2008" s="179">
        <v>25.02</v>
      </c>
      <c r="D2008" s="179">
        <v>23.51</v>
      </c>
      <c r="E2008" s="179">
        <v>24.29</v>
      </c>
    </row>
    <row r="2009" spans="1:5">
      <c r="A2009" s="180">
        <v>40896</v>
      </c>
      <c r="B2009" s="179">
        <v>25.14</v>
      </c>
      <c r="C2009" s="179">
        <v>25.38</v>
      </c>
      <c r="D2009" s="179">
        <v>24.38</v>
      </c>
      <c r="E2009" s="179">
        <v>24.92</v>
      </c>
    </row>
    <row r="2010" spans="1:5">
      <c r="A2010" s="180">
        <v>40897</v>
      </c>
      <c r="B2010" s="179">
        <v>23.56</v>
      </c>
      <c r="C2010" s="179">
        <v>23.58</v>
      </c>
      <c r="D2010" s="179">
        <v>22.54</v>
      </c>
      <c r="E2010" s="179">
        <v>23.22</v>
      </c>
    </row>
    <row r="2011" spans="1:5">
      <c r="A2011" s="180">
        <v>40898</v>
      </c>
      <c r="B2011" s="179">
        <v>22.52</v>
      </c>
      <c r="C2011" s="179">
        <v>23.94</v>
      </c>
      <c r="D2011" s="179">
        <v>21.12</v>
      </c>
      <c r="E2011" s="179">
        <v>21.43</v>
      </c>
    </row>
    <row r="2012" spans="1:5">
      <c r="A2012" s="180">
        <v>40899</v>
      </c>
      <c r="B2012" s="179">
        <v>21.08</v>
      </c>
      <c r="C2012" s="179">
        <v>21.33</v>
      </c>
      <c r="D2012" s="179">
        <v>20.34</v>
      </c>
      <c r="E2012" s="179">
        <v>21.16</v>
      </c>
    </row>
    <row r="2013" spans="1:5">
      <c r="A2013" s="180">
        <v>40900</v>
      </c>
      <c r="B2013" s="179">
        <v>21.1</v>
      </c>
      <c r="C2013" s="179">
        <v>21.21</v>
      </c>
      <c r="D2013" s="179">
        <v>20.72</v>
      </c>
      <c r="E2013" s="179">
        <v>20.73</v>
      </c>
    </row>
    <row r="2014" spans="1:5">
      <c r="A2014" s="180">
        <v>40904</v>
      </c>
      <c r="B2014" s="179">
        <v>22.58</v>
      </c>
      <c r="C2014" s="179">
        <v>22.66</v>
      </c>
      <c r="D2014" s="179">
        <v>21.68</v>
      </c>
      <c r="E2014" s="179">
        <v>21.91</v>
      </c>
    </row>
    <row r="2015" spans="1:5">
      <c r="A2015" s="180">
        <v>40905</v>
      </c>
      <c r="B2015" s="179">
        <v>22.12</v>
      </c>
      <c r="C2015" s="179">
        <v>23.56</v>
      </c>
      <c r="D2015" s="179">
        <v>22.11</v>
      </c>
      <c r="E2015" s="179">
        <v>23.52</v>
      </c>
    </row>
    <row r="2016" spans="1:5">
      <c r="A2016" s="180">
        <v>40906</v>
      </c>
      <c r="B2016" s="179">
        <v>23.52</v>
      </c>
      <c r="C2016" s="179">
        <v>23.52</v>
      </c>
      <c r="D2016" s="179">
        <v>22.65</v>
      </c>
      <c r="E2016" s="179">
        <v>22.65</v>
      </c>
    </row>
    <row r="2017" spans="1:5">
      <c r="A2017" s="180">
        <v>40907</v>
      </c>
      <c r="B2017" s="179">
        <v>22.86</v>
      </c>
      <c r="C2017" s="179">
        <v>23.46</v>
      </c>
      <c r="D2017" s="179">
        <v>22.65</v>
      </c>
      <c r="E2017" s="179">
        <v>23.4</v>
      </c>
    </row>
    <row r="2018" spans="1:5">
      <c r="A2018" s="180">
        <v>40911</v>
      </c>
      <c r="B2018" s="179">
        <v>22.95</v>
      </c>
      <c r="C2018" s="179">
        <v>23.1</v>
      </c>
      <c r="D2018" s="179">
        <v>22.54</v>
      </c>
      <c r="E2018" s="179">
        <v>22.97</v>
      </c>
    </row>
    <row r="2019" spans="1:5">
      <c r="A2019" s="180">
        <v>40912</v>
      </c>
      <c r="B2019" s="179">
        <v>23.44</v>
      </c>
      <c r="C2019" s="179">
        <v>23.73</v>
      </c>
      <c r="D2019" s="179">
        <v>22.22</v>
      </c>
      <c r="E2019" s="179">
        <v>22.22</v>
      </c>
    </row>
    <row r="2020" spans="1:5">
      <c r="A2020" s="180">
        <v>40913</v>
      </c>
      <c r="B2020" s="179">
        <v>22.75</v>
      </c>
      <c r="C2020" s="179">
        <v>23.09</v>
      </c>
      <c r="D2020" s="179">
        <v>21.34</v>
      </c>
      <c r="E2020" s="179">
        <v>21.48</v>
      </c>
    </row>
    <row r="2021" spans="1:5">
      <c r="A2021" s="180">
        <v>40914</v>
      </c>
      <c r="B2021" s="179">
        <v>21.24</v>
      </c>
      <c r="C2021" s="179">
        <v>21.72</v>
      </c>
      <c r="D2021" s="179">
        <v>20.58</v>
      </c>
      <c r="E2021" s="179">
        <v>20.63</v>
      </c>
    </row>
    <row r="2022" spans="1:5">
      <c r="A2022" s="180">
        <v>40917</v>
      </c>
      <c r="B2022" s="179">
        <v>21.67</v>
      </c>
      <c r="C2022" s="179">
        <v>21.78</v>
      </c>
      <c r="D2022" s="179">
        <v>21</v>
      </c>
      <c r="E2022" s="179">
        <v>21.07</v>
      </c>
    </row>
    <row r="2023" spans="1:5">
      <c r="A2023" s="180">
        <v>40918</v>
      </c>
      <c r="B2023" s="179">
        <v>20.14</v>
      </c>
      <c r="C2023" s="179">
        <v>20.69</v>
      </c>
      <c r="D2023" s="179">
        <v>20.05</v>
      </c>
      <c r="E2023" s="179">
        <v>20.69</v>
      </c>
    </row>
    <row r="2024" spans="1:5">
      <c r="A2024" s="180">
        <v>40919</v>
      </c>
      <c r="B2024" s="179">
        <v>21.18</v>
      </c>
      <c r="C2024" s="179">
        <v>21.22</v>
      </c>
      <c r="D2024" s="179">
        <v>20.98</v>
      </c>
      <c r="E2024" s="179">
        <v>21.05</v>
      </c>
    </row>
    <row r="2025" spans="1:5">
      <c r="A2025" s="180">
        <v>40920</v>
      </c>
      <c r="B2025" s="179">
        <v>21.01</v>
      </c>
      <c r="C2025" s="179">
        <v>22.03</v>
      </c>
      <c r="D2025" s="179">
        <v>20.46</v>
      </c>
      <c r="E2025" s="179">
        <v>20.47</v>
      </c>
    </row>
    <row r="2026" spans="1:5">
      <c r="A2026" s="180">
        <v>40921</v>
      </c>
      <c r="B2026" s="179">
        <v>21.41</v>
      </c>
      <c r="C2026" s="179">
        <v>22.43</v>
      </c>
      <c r="D2026" s="179">
        <v>20.91</v>
      </c>
      <c r="E2026" s="179">
        <v>20.91</v>
      </c>
    </row>
    <row r="2027" spans="1:5">
      <c r="A2027" s="180">
        <v>40925</v>
      </c>
      <c r="B2027" s="179">
        <v>20.9</v>
      </c>
      <c r="C2027" s="179">
        <v>22.25</v>
      </c>
      <c r="D2027" s="179">
        <v>20.69</v>
      </c>
      <c r="E2027" s="179">
        <v>22.2</v>
      </c>
    </row>
    <row r="2028" spans="1:5">
      <c r="A2028" s="180">
        <v>40926</v>
      </c>
      <c r="B2028" s="179">
        <v>23.2</v>
      </c>
      <c r="C2028" s="179">
        <v>23.44</v>
      </c>
      <c r="D2028" s="179">
        <v>20.78</v>
      </c>
      <c r="E2028" s="179">
        <v>20.89</v>
      </c>
    </row>
    <row r="2029" spans="1:5">
      <c r="A2029" s="180">
        <v>40927</v>
      </c>
      <c r="B2029" s="179">
        <v>20.49</v>
      </c>
      <c r="C2029" s="179">
        <v>20.87</v>
      </c>
      <c r="D2029" s="179">
        <v>19.45</v>
      </c>
      <c r="E2029" s="179">
        <v>19.87</v>
      </c>
    </row>
    <row r="2030" spans="1:5">
      <c r="A2030" s="180">
        <v>40928</v>
      </c>
      <c r="B2030" s="179">
        <v>19.91</v>
      </c>
      <c r="C2030" s="179">
        <v>19.940000000000001</v>
      </c>
      <c r="D2030" s="179">
        <v>18.16</v>
      </c>
      <c r="E2030" s="179">
        <v>18.28</v>
      </c>
    </row>
    <row r="2031" spans="1:5">
      <c r="A2031" s="180">
        <v>40931</v>
      </c>
      <c r="B2031" s="179">
        <v>19.22</v>
      </c>
      <c r="C2031" s="179">
        <v>19.309999999999999</v>
      </c>
      <c r="D2031" s="179">
        <v>18.55</v>
      </c>
      <c r="E2031" s="179">
        <v>18.670000000000002</v>
      </c>
    </row>
    <row r="2032" spans="1:5">
      <c r="A2032" s="180">
        <v>40932</v>
      </c>
      <c r="B2032" s="179">
        <v>19.760000000000002</v>
      </c>
      <c r="C2032" s="179">
        <v>20</v>
      </c>
      <c r="D2032" s="179">
        <v>18.63</v>
      </c>
      <c r="E2032" s="179">
        <v>18.91</v>
      </c>
    </row>
    <row r="2033" spans="1:5">
      <c r="A2033" s="180">
        <v>40933</v>
      </c>
      <c r="B2033" s="179">
        <v>19.350000000000001</v>
      </c>
      <c r="C2033" s="179">
        <v>19.55</v>
      </c>
      <c r="D2033" s="179">
        <v>17.149999999999999</v>
      </c>
      <c r="E2033" s="179">
        <v>18.309999999999999</v>
      </c>
    </row>
    <row r="2034" spans="1:5">
      <c r="A2034" s="180">
        <v>40934</v>
      </c>
      <c r="B2034" s="179">
        <v>17.96</v>
      </c>
      <c r="C2034" s="179">
        <v>19.170000000000002</v>
      </c>
      <c r="D2034" s="179">
        <v>16.8</v>
      </c>
      <c r="E2034" s="179">
        <v>18.57</v>
      </c>
    </row>
    <row r="2035" spans="1:5">
      <c r="A2035" s="180">
        <v>40935</v>
      </c>
      <c r="B2035" s="179">
        <v>19.16</v>
      </c>
      <c r="C2035" s="179">
        <v>19.16</v>
      </c>
      <c r="D2035" s="179">
        <v>18.260000000000002</v>
      </c>
      <c r="E2035" s="179">
        <v>18.53</v>
      </c>
    </row>
    <row r="2036" spans="1:5">
      <c r="A2036" s="180">
        <v>40938</v>
      </c>
      <c r="B2036" s="179">
        <v>20.329999999999998</v>
      </c>
      <c r="C2036" s="179">
        <v>20.329999999999998</v>
      </c>
      <c r="D2036" s="179">
        <v>19.38</v>
      </c>
      <c r="E2036" s="179">
        <v>19.399999999999999</v>
      </c>
    </row>
    <row r="2037" spans="1:5">
      <c r="A2037" s="180">
        <v>40939</v>
      </c>
      <c r="B2037" s="179">
        <v>19.07</v>
      </c>
      <c r="C2037" s="179">
        <v>19.84</v>
      </c>
      <c r="D2037" s="179">
        <v>18.13</v>
      </c>
      <c r="E2037" s="179">
        <v>19.440000000000001</v>
      </c>
    </row>
    <row r="2038" spans="1:5">
      <c r="A2038" s="180">
        <v>40940</v>
      </c>
      <c r="B2038" s="179">
        <v>18.68</v>
      </c>
      <c r="C2038" s="179">
        <v>18.82</v>
      </c>
      <c r="D2038" s="179">
        <v>17.989999999999998</v>
      </c>
      <c r="E2038" s="179">
        <v>18.55</v>
      </c>
    </row>
    <row r="2039" spans="1:5">
      <c r="A2039" s="180">
        <v>40941</v>
      </c>
      <c r="B2039" s="179">
        <v>18.38</v>
      </c>
      <c r="C2039" s="179">
        <v>18.5</v>
      </c>
      <c r="D2039" s="179">
        <v>17.98</v>
      </c>
      <c r="E2039" s="179">
        <v>17.98</v>
      </c>
    </row>
    <row r="2040" spans="1:5">
      <c r="A2040" s="180">
        <v>40942</v>
      </c>
      <c r="B2040" s="179">
        <v>16.84</v>
      </c>
      <c r="C2040" s="179">
        <v>17.32</v>
      </c>
      <c r="D2040" s="179">
        <v>16.100000000000001</v>
      </c>
      <c r="E2040" s="179">
        <v>17.100000000000001</v>
      </c>
    </row>
    <row r="2041" spans="1:5">
      <c r="A2041" s="180">
        <v>40945</v>
      </c>
      <c r="B2041" s="179">
        <v>17.98</v>
      </c>
      <c r="C2041" s="179">
        <v>18.02</v>
      </c>
      <c r="D2041" s="179">
        <v>16.11</v>
      </c>
      <c r="E2041" s="179">
        <v>17.760000000000002</v>
      </c>
    </row>
    <row r="2042" spans="1:5">
      <c r="A2042" s="180">
        <v>40946</v>
      </c>
      <c r="B2042" s="179">
        <v>17.93</v>
      </c>
      <c r="C2042" s="179">
        <v>18.100000000000001</v>
      </c>
      <c r="D2042" s="179">
        <v>17.5</v>
      </c>
      <c r="E2042" s="179">
        <v>17.649999999999999</v>
      </c>
    </row>
    <row r="2043" spans="1:5">
      <c r="A2043" s="180">
        <v>40947</v>
      </c>
      <c r="B2043" s="179">
        <v>17.79</v>
      </c>
      <c r="C2043" s="179">
        <v>18.46</v>
      </c>
      <c r="D2043" s="179">
        <v>17.53</v>
      </c>
      <c r="E2043" s="179">
        <v>18.16</v>
      </c>
    </row>
    <row r="2044" spans="1:5">
      <c r="A2044" s="180">
        <v>40948</v>
      </c>
      <c r="B2044" s="179">
        <v>18.12</v>
      </c>
      <c r="C2044" s="179">
        <v>18.72</v>
      </c>
      <c r="D2044" s="179">
        <v>18.07</v>
      </c>
      <c r="E2044" s="179">
        <v>18.63</v>
      </c>
    </row>
    <row r="2045" spans="1:5">
      <c r="A2045" s="180">
        <v>40949</v>
      </c>
      <c r="B2045" s="179">
        <v>20.100000000000001</v>
      </c>
      <c r="C2045" s="179">
        <v>21.98</v>
      </c>
      <c r="D2045" s="179">
        <v>19.02</v>
      </c>
      <c r="E2045" s="179">
        <v>20.79</v>
      </c>
    </row>
    <row r="2046" spans="1:5">
      <c r="A2046" s="180">
        <v>40952</v>
      </c>
      <c r="B2046" s="179">
        <v>19.64</v>
      </c>
      <c r="C2046" s="179">
        <v>19.68</v>
      </c>
      <c r="D2046" s="179">
        <v>17.920000000000002</v>
      </c>
      <c r="E2046" s="179">
        <v>19.04</v>
      </c>
    </row>
    <row r="2047" spans="1:5">
      <c r="A2047" s="180">
        <v>40953</v>
      </c>
      <c r="B2047" s="179">
        <v>19.45</v>
      </c>
      <c r="C2047" s="179">
        <v>20.76</v>
      </c>
      <c r="D2047" s="179">
        <v>18.95</v>
      </c>
      <c r="E2047" s="179">
        <v>19.54</v>
      </c>
    </row>
    <row r="2048" spans="1:5">
      <c r="A2048" s="180">
        <v>40954</v>
      </c>
      <c r="B2048" s="179">
        <v>19.739999999999998</v>
      </c>
      <c r="C2048" s="179">
        <v>21.77</v>
      </c>
      <c r="D2048" s="179">
        <v>19.440000000000001</v>
      </c>
      <c r="E2048" s="179">
        <v>21.14</v>
      </c>
    </row>
    <row r="2049" spans="1:5">
      <c r="A2049" s="180">
        <v>40955</v>
      </c>
      <c r="B2049" s="179">
        <v>21.59</v>
      </c>
      <c r="C2049" s="179">
        <v>21.76</v>
      </c>
      <c r="D2049" s="179">
        <v>19.22</v>
      </c>
      <c r="E2049" s="179">
        <v>19.22</v>
      </c>
    </row>
    <row r="2050" spans="1:5">
      <c r="A2050" s="180">
        <v>40956</v>
      </c>
      <c r="B2050" s="179">
        <v>18.73</v>
      </c>
      <c r="C2050" s="179">
        <v>18.79</v>
      </c>
      <c r="D2050" s="179">
        <v>17.54</v>
      </c>
      <c r="E2050" s="179">
        <v>17.78</v>
      </c>
    </row>
    <row r="2051" spans="1:5">
      <c r="A2051" s="180">
        <v>40960</v>
      </c>
      <c r="B2051" s="179">
        <v>18.41</v>
      </c>
      <c r="C2051" s="179">
        <v>18.940000000000001</v>
      </c>
      <c r="D2051" s="179">
        <v>17.649999999999999</v>
      </c>
      <c r="E2051" s="179">
        <v>18.190000000000001</v>
      </c>
    </row>
    <row r="2052" spans="1:5">
      <c r="A2052" s="180">
        <v>40961</v>
      </c>
      <c r="B2052" s="179">
        <v>18.850000000000001</v>
      </c>
      <c r="C2052" s="179">
        <v>18.940000000000001</v>
      </c>
      <c r="D2052" s="179">
        <v>17.739999999999998</v>
      </c>
      <c r="E2052" s="179">
        <v>18.190000000000001</v>
      </c>
    </row>
    <row r="2053" spans="1:5">
      <c r="A2053" s="180">
        <v>40962</v>
      </c>
      <c r="B2053" s="179">
        <v>18.73</v>
      </c>
      <c r="C2053" s="179">
        <v>18.97</v>
      </c>
      <c r="D2053" s="179">
        <v>16.64</v>
      </c>
      <c r="E2053" s="179">
        <v>16.8</v>
      </c>
    </row>
    <row r="2054" spans="1:5">
      <c r="A2054" s="180">
        <v>40963</v>
      </c>
      <c r="B2054" s="179">
        <v>16.68</v>
      </c>
      <c r="C2054" s="179">
        <v>17.62</v>
      </c>
      <c r="D2054" s="179">
        <v>16.420000000000002</v>
      </c>
      <c r="E2054" s="179">
        <v>17.309999999999999</v>
      </c>
    </row>
    <row r="2055" spans="1:5">
      <c r="A2055" s="180">
        <v>40966</v>
      </c>
      <c r="B2055" s="179">
        <v>19.100000000000001</v>
      </c>
      <c r="C2055" s="179">
        <v>19.25</v>
      </c>
      <c r="D2055" s="179">
        <v>17.579999999999998</v>
      </c>
      <c r="E2055" s="179">
        <v>18.190000000000001</v>
      </c>
    </row>
    <row r="2056" spans="1:5">
      <c r="A2056" s="180">
        <v>40967</v>
      </c>
      <c r="B2056" s="179">
        <v>18.670000000000002</v>
      </c>
      <c r="C2056" s="179">
        <v>18.670000000000002</v>
      </c>
      <c r="D2056" s="179">
        <v>17.88</v>
      </c>
      <c r="E2056" s="179">
        <v>17.96</v>
      </c>
    </row>
    <row r="2057" spans="1:5">
      <c r="A2057" s="180">
        <v>40968</v>
      </c>
      <c r="B2057" s="179">
        <v>17.8</v>
      </c>
      <c r="C2057" s="179">
        <v>18.75</v>
      </c>
      <c r="D2057" s="179">
        <v>17.53</v>
      </c>
      <c r="E2057" s="179">
        <v>18.43</v>
      </c>
    </row>
    <row r="2058" spans="1:5">
      <c r="A2058" s="180">
        <v>40969</v>
      </c>
      <c r="B2058" s="179">
        <v>18.02</v>
      </c>
      <c r="C2058" s="179">
        <v>18.03</v>
      </c>
      <c r="D2058" s="179">
        <v>17.260000000000002</v>
      </c>
      <c r="E2058" s="179">
        <v>17.260000000000002</v>
      </c>
    </row>
    <row r="2059" spans="1:5">
      <c r="A2059" s="180">
        <v>40970</v>
      </c>
      <c r="B2059" s="179">
        <v>17.649999999999999</v>
      </c>
      <c r="C2059" s="179">
        <v>17.649999999999999</v>
      </c>
      <c r="D2059" s="179">
        <v>17.14</v>
      </c>
      <c r="E2059" s="179">
        <v>17.29</v>
      </c>
    </row>
    <row r="2060" spans="1:5">
      <c r="A2060" s="180">
        <v>40973</v>
      </c>
      <c r="B2060" s="179">
        <v>18.27</v>
      </c>
      <c r="C2060" s="179">
        <v>18.899999999999999</v>
      </c>
      <c r="D2060" s="179">
        <v>18.02</v>
      </c>
      <c r="E2060" s="179">
        <v>18.05</v>
      </c>
    </row>
    <row r="2061" spans="1:5">
      <c r="A2061" s="180">
        <v>40974</v>
      </c>
      <c r="B2061" s="179">
        <v>20.57</v>
      </c>
      <c r="C2061" s="179">
        <v>21.24</v>
      </c>
      <c r="D2061" s="179">
        <v>20.3</v>
      </c>
      <c r="E2061" s="179">
        <v>20.87</v>
      </c>
    </row>
    <row r="2062" spans="1:5">
      <c r="A2062" s="180">
        <v>40975</v>
      </c>
      <c r="B2062" s="179">
        <v>20.43</v>
      </c>
      <c r="C2062" s="179">
        <v>20.440000000000001</v>
      </c>
      <c r="D2062" s="179">
        <v>19.07</v>
      </c>
      <c r="E2062" s="179">
        <v>19.07</v>
      </c>
    </row>
    <row r="2063" spans="1:5">
      <c r="A2063" s="180">
        <v>40976</v>
      </c>
      <c r="B2063" s="179">
        <v>18.079999999999998</v>
      </c>
      <c r="C2063" s="179">
        <v>18.46</v>
      </c>
      <c r="D2063" s="179">
        <v>17.760000000000002</v>
      </c>
      <c r="E2063" s="179">
        <v>17.95</v>
      </c>
    </row>
    <row r="2064" spans="1:5">
      <c r="A2064" s="180">
        <v>40977</v>
      </c>
      <c r="B2064" s="179">
        <v>17.16</v>
      </c>
      <c r="C2064" s="179">
        <v>17.54</v>
      </c>
      <c r="D2064" s="179">
        <v>16.63</v>
      </c>
      <c r="E2064" s="179">
        <v>17.11</v>
      </c>
    </row>
    <row r="2065" spans="1:5">
      <c r="A2065" s="180">
        <v>40980</v>
      </c>
      <c r="B2065" s="179">
        <v>15.79</v>
      </c>
      <c r="C2065" s="179">
        <v>16.670000000000002</v>
      </c>
      <c r="D2065" s="179">
        <v>15.23</v>
      </c>
      <c r="E2065" s="179">
        <v>15.64</v>
      </c>
    </row>
    <row r="2066" spans="1:5">
      <c r="A2066" s="180">
        <v>40981</v>
      </c>
      <c r="B2066" s="179">
        <v>14</v>
      </c>
      <c r="C2066" s="179">
        <v>16.079999999999998</v>
      </c>
      <c r="D2066" s="179">
        <v>13.99</v>
      </c>
      <c r="E2066" s="179">
        <v>14.8</v>
      </c>
    </row>
    <row r="2067" spans="1:5">
      <c r="A2067" s="180">
        <v>40982</v>
      </c>
      <c r="B2067" s="179">
        <v>14.42</v>
      </c>
      <c r="C2067" s="179">
        <v>16.190000000000001</v>
      </c>
      <c r="D2067" s="179">
        <v>14.39</v>
      </c>
      <c r="E2067" s="179">
        <v>15.31</v>
      </c>
    </row>
    <row r="2068" spans="1:5">
      <c r="A2068" s="180">
        <v>40983</v>
      </c>
      <c r="B2068" s="179">
        <v>15.32</v>
      </c>
      <c r="C2068" s="179">
        <v>16.059999999999999</v>
      </c>
      <c r="D2068" s="179">
        <v>14.58</v>
      </c>
      <c r="E2068" s="179">
        <v>15.42</v>
      </c>
    </row>
    <row r="2069" spans="1:5">
      <c r="A2069" s="180">
        <v>40984</v>
      </c>
      <c r="B2069" s="179">
        <v>14.43</v>
      </c>
      <c r="C2069" s="179">
        <v>15.24</v>
      </c>
      <c r="D2069" s="179">
        <v>13.66</v>
      </c>
      <c r="E2069" s="179">
        <v>14.47</v>
      </c>
    </row>
    <row r="2070" spans="1:5">
      <c r="A2070" s="180">
        <v>40987</v>
      </c>
      <c r="B2070" s="179">
        <v>15.42</v>
      </c>
      <c r="C2070" s="179">
        <v>15.43</v>
      </c>
      <c r="D2070" s="179">
        <v>14.54</v>
      </c>
      <c r="E2070" s="179">
        <v>15.04</v>
      </c>
    </row>
    <row r="2071" spans="1:5">
      <c r="A2071" s="180">
        <v>40988</v>
      </c>
      <c r="B2071" s="179">
        <v>15.82</v>
      </c>
      <c r="C2071" s="179">
        <v>15.95</v>
      </c>
      <c r="D2071" s="179">
        <v>15.11</v>
      </c>
      <c r="E2071" s="179">
        <v>15.58</v>
      </c>
    </row>
    <row r="2072" spans="1:5">
      <c r="A2072" s="180">
        <v>40989</v>
      </c>
      <c r="B2072" s="179">
        <v>14.72</v>
      </c>
      <c r="C2072" s="179">
        <v>15.31</v>
      </c>
      <c r="D2072" s="179">
        <v>14.19</v>
      </c>
      <c r="E2072" s="179">
        <v>15.13</v>
      </c>
    </row>
    <row r="2073" spans="1:5">
      <c r="A2073" s="180">
        <v>40990</v>
      </c>
      <c r="B2073" s="179">
        <v>16.04</v>
      </c>
      <c r="C2073" s="179">
        <v>16.579999999999998</v>
      </c>
      <c r="D2073" s="179">
        <v>15.56</v>
      </c>
      <c r="E2073" s="179">
        <v>15.57</v>
      </c>
    </row>
    <row r="2074" spans="1:5">
      <c r="A2074" s="180">
        <v>40991</v>
      </c>
      <c r="B2074" s="179">
        <v>15.65</v>
      </c>
      <c r="C2074" s="179">
        <v>16.39</v>
      </c>
      <c r="D2074" s="179">
        <v>14.69</v>
      </c>
      <c r="E2074" s="179">
        <v>14.82</v>
      </c>
    </row>
    <row r="2075" spans="1:5">
      <c r="A2075" s="180">
        <v>40994</v>
      </c>
      <c r="B2075" s="179">
        <v>14.51</v>
      </c>
      <c r="C2075" s="179">
        <v>15.03</v>
      </c>
      <c r="D2075" s="179">
        <v>14.26</v>
      </c>
      <c r="E2075" s="179">
        <v>14.26</v>
      </c>
    </row>
    <row r="2076" spans="1:5">
      <c r="A2076" s="180">
        <v>40995</v>
      </c>
      <c r="B2076" s="179">
        <v>14.52</v>
      </c>
      <c r="C2076" s="179">
        <v>15.59</v>
      </c>
      <c r="D2076" s="179">
        <v>14.14</v>
      </c>
      <c r="E2076" s="179">
        <v>15.59</v>
      </c>
    </row>
    <row r="2077" spans="1:5">
      <c r="A2077" s="180">
        <v>40996</v>
      </c>
      <c r="B2077" s="179">
        <v>15.58</v>
      </c>
      <c r="C2077" s="179">
        <v>17.27</v>
      </c>
      <c r="D2077" s="179">
        <v>15.4</v>
      </c>
      <c r="E2077" s="179">
        <v>15.47</v>
      </c>
    </row>
    <row r="2078" spans="1:5">
      <c r="A2078" s="180">
        <v>40997</v>
      </c>
      <c r="B2078" s="179">
        <v>16.84</v>
      </c>
      <c r="C2078" s="179">
        <v>17.2</v>
      </c>
      <c r="D2078" s="179">
        <v>15.39</v>
      </c>
      <c r="E2078" s="179">
        <v>15.48</v>
      </c>
    </row>
    <row r="2079" spans="1:5">
      <c r="A2079" s="180">
        <v>40998</v>
      </c>
      <c r="B2079" s="179">
        <v>14.88</v>
      </c>
      <c r="C2079" s="179">
        <v>15.98</v>
      </c>
      <c r="D2079" s="179">
        <v>14.67</v>
      </c>
      <c r="E2079" s="179">
        <v>15.5</v>
      </c>
    </row>
    <row r="2080" spans="1:5">
      <c r="A2080" s="180">
        <v>41001</v>
      </c>
      <c r="B2080" s="179">
        <v>16.350000000000001</v>
      </c>
      <c r="C2080" s="179">
        <v>16.579999999999998</v>
      </c>
      <c r="D2080" s="179">
        <v>15.02</v>
      </c>
      <c r="E2080" s="179">
        <v>15.64</v>
      </c>
    </row>
    <row r="2081" spans="1:5">
      <c r="A2081" s="180">
        <v>41002</v>
      </c>
      <c r="B2081" s="179">
        <v>15.61</v>
      </c>
      <c r="C2081" s="179">
        <v>16.649999999999999</v>
      </c>
      <c r="D2081" s="179">
        <v>15.56</v>
      </c>
      <c r="E2081" s="179">
        <v>15.66</v>
      </c>
    </row>
    <row r="2082" spans="1:5">
      <c r="A2082" s="180">
        <v>41003</v>
      </c>
      <c r="B2082" s="179">
        <v>17.07</v>
      </c>
      <c r="C2082" s="179">
        <v>17.739999999999998</v>
      </c>
      <c r="D2082" s="179">
        <v>16.309999999999999</v>
      </c>
      <c r="E2082" s="179">
        <v>16.440000000000001</v>
      </c>
    </row>
    <row r="2083" spans="1:5">
      <c r="A2083" s="180">
        <v>41004</v>
      </c>
      <c r="B2083" s="179">
        <v>17.02</v>
      </c>
      <c r="C2083" s="179">
        <v>17.13</v>
      </c>
      <c r="D2083" s="179">
        <v>16.29</v>
      </c>
      <c r="E2083" s="179">
        <v>16.7</v>
      </c>
    </row>
    <row r="2084" spans="1:5">
      <c r="A2084" s="180">
        <v>41008</v>
      </c>
      <c r="B2084" s="179">
        <v>18.940000000000001</v>
      </c>
      <c r="C2084" s="179">
        <v>18.940000000000001</v>
      </c>
      <c r="D2084" s="179">
        <v>17.93</v>
      </c>
      <c r="E2084" s="179">
        <v>18.809999999999999</v>
      </c>
    </row>
    <row r="2085" spans="1:5">
      <c r="A2085" s="180">
        <v>41009</v>
      </c>
      <c r="B2085" s="179">
        <v>19.100000000000001</v>
      </c>
      <c r="C2085" s="179">
        <v>21.06</v>
      </c>
      <c r="D2085" s="179">
        <v>18.62</v>
      </c>
      <c r="E2085" s="179">
        <v>20.39</v>
      </c>
    </row>
    <row r="2086" spans="1:5">
      <c r="A2086" s="180">
        <v>41010</v>
      </c>
      <c r="B2086" s="179">
        <v>19.22</v>
      </c>
      <c r="C2086" s="179">
        <v>20.12</v>
      </c>
      <c r="D2086" s="179">
        <v>18.73</v>
      </c>
      <c r="E2086" s="179">
        <v>20.02</v>
      </c>
    </row>
    <row r="2087" spans="1:5">
      <c r="A2087" s="180">
        <v>41011</v>
      </c>
      <c r="B2087" s="179">
        <v>19.63</v>
      </c>
      <c r="C2087" s="179">
        <v>19.739999999999998</v>
      </c>
      <c r="D2087" s="179">
        <v>17.2</v>
      </c>
      <c r="E2087" s="179">
        <v>17.2</v>
      </c>
    </row>
    <row r="2088" spans="1:5">
      <c r="A2088" s="180">
        <v>41012</v>
      </c>
      <c r="B2088" s="179">
        <v>17.95</v>
      </c>
      <c r="C2088" s="179">
        <v>19.62</v>
      </c>
      <c r="D2088" s="179">
        <v>17.850000000000001</v>
      </c>
      <c r="E2088" s="179">
        <v>19.55</v>
      </c>
    </row>
    <row r="2089" spans="1:5">
      <c r="A2089" s="180">
        <v>41015</v>
      </c>
      <c r="B2089" s="179">
        <v>18.87</v>
      </c>
      <c r="C2089" s="179">
        <v>20.420000000000002</v>
      </c>
      <c r="D2089" s="179">
        <v>18.600000000000001</v>
      </c>
      <c r="E2089" s="179">
        <v>19.55</v>
      </c>
    </row>
    <row r="2090" spans="1:5">
      <c r="A2090" s="180">
        <v>41016</v>
      </c>
      <c r="B2090" s="179">
        <v>18.66</v>
      </c>
      <c r="C2090" s="179">
        <v>18.66</v>
      </c>
      <c r="D2090" s="179">
        <v>17.579999999999998</v>
      </c>
      <c r="E2090" s="179">
        <v>18.46</v>
      </c>
    </row>
    <row r="2091" spans="1:5">
      <c r="A2091" s="180">
        <v>41017</v>
      </c>
      <c r="B2091" s="179">
        <v>19.02</v>
      </c>
      <c r="C2091" s="179">
        <v>19.170000000000002</v>
      </c>
      <c r="D2091" s="179">
        <v>17.7</v>
      </c>
      <c r="E2091" s="179">
        <v>18.64</v>
      </c>
    </row>
    <row r="2092" spans="1:5">
      <c r="A2092" s="180">
        <v>41018</v>
      </c>
      <c r="B2092" s="179">
        <v>18.510000000000002</v>
      </c>
      <c r="C2092" s="179">
        <v>19.690000000000001</v>
      </c>
      <c r="D2092" s="179">
        <v>17.690000000000001</v>
      </c>
      <c r="E2092" s="179">
        <v>18.36</v>
      </c>
    </row>
    <row r="2093" spans="1:5">
      <c r="A2093" s="180">
        <v>41019</v>
      </c>
      <c r="B2093" s="179">
        <v>17.920000000000002</v>
      </c>
      <c r="C2093" s="179">
        <v>18.05</v>
      </c>
      <c r="D2093" s="179">
        <v>16.97</v>
      </c>
      <c r="E2093" s="179">
        <v>17.440000000000001</v>
      </c>
    </row>
    <row r="2094" spans="1:5">
      <c r="A2094" s="180">
        <v>41022</v>
      </c>
      <c r="B2094" s="179">
        <v>20.22</v>
      </c>
      <c r="C2094" s="179">
        <v>20.27</v>
      </c>
      <c r="D2094" s="179">
        <v>18.95</v>
      </c>
      <c r="E2094" s="179">
        <v>18.97</v>
      </c>
    </row>
    <row r="2095" spans="1:5">
      <c r="A2095" s="180">
        <v>41023</v>
      </c>
      <c r="B2095" s="179">
        <v>19.22</v>
      </c>
      <c r="C2095" s="179">
        <v>19.22</v>
      </c>
      <c r="D2095" s="179">
        <v>18.09</v>
      </c>
      <c r="E2095" s="179">
        <v>18.100000000000001</v>
      </c>
    </row>
    <row r="2096" spans="1:5">
      <c r="A2096" s="180">
        <v>41024</v>
      </c>
      <c r="B2096" s="179">
        <v>17.05</v>
      </c>
      <c r="C2096" s="179">
        <v>17.38</v>
      </c>
      <c r="D2096" s="179">
        <v>16.82</v>
      </c>
      <c r="E2096" s="179">
        <v>16.82</v>
      </c>
    </row>
    <row r="2097" spans="1:5">
      <c r="A2097" s="180">
        <v>41025</v>
      </c>
      <c r="B2097" s="179">
        <v>16.97</v>
      </c>
      <c r="C2097" s="179">
        <v>17.04</v>
      </c>
      <c r="D2097" s="179">
        <v>15.75</v>
      </c>
      <c r="E2097" s="179">
        <v>16.239999999999998</v>
      </c>
    </row>
    <row r="2098" spans="1:5">
      <c r="A2098" s="180">
        <v>41026</v>
      </c>
      <c r="B2098" s="179">
        <v>15.83</v>
      </c>
      <c r="C2098" s="179">
        <v>16.47</v>
      </c>
      <c r="D2098" s="179">
        <v>15.83</v>
      </c>
      <c r="E2098" s="179">
        <v>16.32</v>
      </c>
    </row>
    <row r="2099" spans="1:5">
      <c r="A2099" s="180">
        <v>41029</v>
      </c>
      <c r="B2099" s="179">
        <v>17.04</v>
      </c>
      <c r="C2099" s="179">
        <v>17.41</v>
      </c>
      <c r="D2099" s="179">
        <v>16.920000000000002</v>
      </c>
      <c r="E2099" s="179">
        <v>17.149999999999999</v>
      </c>
    </row>
    <row r="2100" spans="1:5">
      <c r="A2100" s="180">
        <v>41030</v>
      </c>
      <c r="B2100" s="179">
        <v>17.27</v>
      </c>
      <c r="C2100" s="179">
        <v>17.489999999999998</v>
      </c>
      <c r="D2100" s="179">
        <v>16.010000000000002</v>
      </c>
      <c r="E2100" s="179">
        <v>16.600000000000001</v>
      </c>
    </row>
    <row r="2101" spans="1:5">
      <c r="A2101" s="180">
        <v>41031</v>
      </c>
      <c r="B2101" s="179">
        <v>17.25</v>
      </c>
      <c r="C2101" s="179">
        <v>17.63</v>
      </c>
      <c r="D2101" s="179">
        <v>16.78</v>
      </c>
      <c r="E2101" s="179">
        <v>16.88</v>
      </c>
    </row>
    <row r="2102" spans="1:5">
      <c r="A2102" s="180">
        <v>41032</v>
      </c>
      <c r="B2102" s="179">
        <v>16.899999999999999</v>
      </c>
      <c r="C2102" s="179">
        <v>17.920000000000002</v>
      </c>
      <c r="D2102" s="179">
        <v>16.73</v>
      </c>
      <c r="E2102" s="179">
        <v>17.559999999999999</v>
      </c>
    </row>
    <row r="2103" spans="1:5">
      <c r="A2103" s="180">
        <v>41033</v>
      </c>
      <c r="B2103" s="179">
        <v>18.03</v>
      </c>
      <c r="C2103" s="179">
        <v>19.28</v>
      </c>
      <c r="D2103" s="179">
        <v>17.809999999999999</v>
      </c>
      <c r="E2103" s="179">
        <v>19.16</v>
      </c>
    </row>
    <row r="2104" spans="1:5">
      <c r="A2104" s="180">
        <v>41036</v>
      </c>
      <c r="B2104" s="179">
        <v>19.8</v>
      </c>
      <c r="C2104" s="179">
        <v>19.87</v>
      </c>
      <c r="D2104" s="179">
        <v>18.41</v>
      </c>
      <c r="E2104" s="179">
        <v>18.940000000000001</v>
      </c>
    </row>
    <row r="2105" spans="1:5">
      <c r="A2105" s="180">
        <v>41037</v>
      </c>
      <c r="B2105" s="179">
        <v>19.440000000000001</v>
      </c>
      <c r="C2105" s="179">
        <v>20.91</v>
      </c>
      <c r="D2105" s="179">
        <v>17.95</v>
      </c>
      <c r="E2105" s="179">
        <v>19.05</v>
      </c>
    </row>
    <row r="2106" spans="1:5">
      <c r="A2106" s="180">
        <v>41038</v>
      </c>
      <c r="B2106" s="179">
        <v>20.65</v>
      </c>
      <c r="C2106" s="179">
        <v>21.59</v>
      </c>
      <c r="D2106" s="179">
        <v>19.38</v>
      </c>
      <c r="E2106" s="179">
        <v>20.079999999999998</v>
      </c>
    </row>
    <row r="2107" spans="1:5">
      <c r="A2107" s="180">
        <v>41039</v>
      </c>
      <c r="B2107" s="179">
        <v>19.25</v>
      </c>
      <c r="C2107" s="179">
        <v>19.88</v>
      </c>
      <c r="D2107" s="179">
        <v>18.77</v>
      </c>
      <c r="E2107" s="179">
        <v>18.829999999999998</v>
      </c>
    </row>
    <row r="2108" spans="1:5">
      <c r="A2108" s="180">
        <v>41040</v>
      </c>
      <c r="B2108" s="179">
        <v>19.93</v>
      </c>
      <c r="C2108" s="179">
        <v>19.940000000000001</v>
      </c>
      <c r="D2108" s="179">
        <v>18.62</v>
      </c>
      <c r="E2108" s="179">
        <v>19.89</v>
      </c>
    </row>
    <row r="2109" spans="1:5">
      <c r="A2109" s="180">
        <v>41043</v>
      </c>
      <c r="B2109" s="179">
        <v>21.47</v>
      </c>
      <c r="C2109" s="179">
        <v>21.87</v>
      </c>
      <c r="D2109" s="179">
        <v>20.94</v>
      </c>
      <c r="E2109" s="179">
        <v>21.87</v>
      </c>
    </row>
    <row r="2110" spans="1:5">
      <c r="A2110" s="180">
        <v>41044</v>
      </c>
      <c r="B2110" s="179">
        <v>21.43</v>
      </c>
      <c r="C2110" s="179">
        <v>22.7</v>
      </c>
      <c r="D2110" s="179">
        <v>20.76</v>
      </c>
      <c r="E2110" s="179">
        <v>21.97</v>
      </c>
    </row>
    <row r="2111" spans="1:5">
      <c r="A2111" s="180">
        <v>41045</v>
      </c>
      <c r="B2111" s="179">
        <v>21.54</v>
      </c>
      <c r="C2111" s="179">
        <v>22.69</v>
      </c>
      <c r="D2111" s="179">
        <v>20.83</v>
      </c>
      <c r="E2111" s="179">
        <v>22.27</v>
      </c>
    </row>
    <row r="2112" spans="1:5">
      <c r="A2112" s="180">
        <v>41046</v>
      </c>
      <c r="B2112" s="179">
        <v>21.99</v>
      </c>
      <c r="C2112" s="179">
        <v>24.51</v>
      </c>
      <c r="D2112" s="179">
        <v>21.87</v>
      </c>
      <c r="E2112" s="179">
        <v>24.49</v>
      </c>
    </row>
    <row r="2113" spans="1:5">
      <c r="A2113" s="180">
        <v>41047</v>
      </c>
      <c r="B2113" s="179">
        <v>23.27</v>
      </c>
      <c r="C2113" s="179">
        <v>25.14</v>
      </c>
      <c r="D2113" s="179">
        <v>23.07</v>
      </c>
      <c r="E2113" s="179">
        <v>25.1</v>
      </c>
    </row>
    <row r="2114" spans="1:5">
      <c r="A2114" s="180">
        <v>41050</v>
      </c>
      <c r="B2114" s="179">
        <v>24.88</v>
      </c>
      <c r="C2114" s="179">
        <v>24.88</v>
      </c>
      <c r="D2114" s="179">
        <v>22.01</v>
      </c>
      <c r="E2114" s="179">
        <v>22.01</v>
      </c>
    </row>
    <row r="2115" spans="1:5">
      <c r="A2115" s="180">
        <v>41051</v>
      </c>
      <c r="B2115" s="179">
        <v>21.76</v>
      </c>
      <c r="C2115" s="179">
        <v>23.19</v>
      </c>
      <c r="D2115" s="179">
        <v>19.98</v>
      </c>
      <c r="E2115" s="179">
        <v>22.48</v>
      </c>
    </row>
    <row r="2116" spans="1:5">
      <c r="A2116" s="180">
        <v>41052</v>
      </c>
      <c r="B2116" s="179">
        <v>23.32</v>
      </c>
      <c r="C2116" s="179">
        <v>24.62</v>
      </c>
      <c r="D2116" s="179">
        <v>21.99</v>
      </c>
      <c r="E2116" s="179">
        <v>22.33</v>
      </c>
    </row>
    <row r="2117" spans="1:5">
      <c r="A2117" s="180">
        <v>41053</v>
      </c>
      <c r="B2117" s="179">
        <v>22</v>
      </c>
      <c r="C2117" s="179">
        <v>23.22</v>
      </c>
      <c r="D2117" s="179">
        <v>21.48</v>
      </c>
      <c r="E2117" s="179">
        <v>21.54</v>
      </c>
    </row>
    <row r="2118" spans="1:5">
      <c r="A2118" s="180">
        <v>41054</v>
      </c>
      <c r="B2118" s="179">
        <v>22.05</v>
      </c>
      <c r="C2118" s="179">
        <v>22.29</v>
      </c>
      <c r="D2118" s="179">
        <v>21.3</v>
      </c>
      <c r="E2118" s="179">
        <v>21.76</v>
      </c>
    </row>
    <row r="2119" spans="1:5">
      <c r="A2119" s="180">
        <v>41058</v>
      </c>
      <c r="B2119" s="179">
        <v>21.7</v>
      </c>
      <c r="C2119" s="179">
        <v>22.47</v>
      </c>
      <c r="D2119" s="179">
        <v>20.99</v>
      </c>
      <c r="E2119" s="179">
        <v>21.03</v>
      </c>
    </row>
    <row r="2120" spans="1:5">
      <c r="A2120" s="180">
        <v>41059</v>
      </c>
      <c r="B2120" s="179">
        <v>22.68</v>
      </c>
      <c r="C2120" s="179">
        <v>24.14</v>
      </c>
      <c r="D2120" s="179">
        <v>22.66</v>
      </c>
      <c r="E2120" s="179">
        <v>24.14</v>
      </c>
    </row>
    <row r="2121" spans="1:5">
      <c r="A2121" s="180">
        <v>41060</v>
      </c>
      <c r="B2121" s="179">
        <v>23.83</v>
      </c>
      <c r="C2121" s="179">
        <v>25.46</v>
      </c>
      <c r="D2121" s="179">
        <v>22.78</v>
      </c>
      <c r="E2121" s="179">
        <v>24.06</v>
      </c>
    </row>
    <row r="2122" spans="1:5">
      <c r="A2122" s="180">
        <v>41061</v>
      </c>
      <c r="B2122" s="179">
        <v>25.87</v>
      </c>
      <c r="C2122" s="179">
        <v>26.71</v>
      </c>
      <c r="D2122" s="179">
        <v>23.94</v>
      </c>
      <c r="E2122" s="179">
        <v>26.66</v>
      </c>
    </row>
    <row r="2123" spans="1:5">
      <c r="A2123" s="180">
        <v>41064</v>
      </c>
      <c r="B2123" s="179">
        <v>26.35</v>
      </c>
      <c r="C2123" s="179">
        <v>27.73</v>
      </c>
      <c r="D2123" s="179">
        <v>25.72</v>
      </c>
      <c r="E2123" s="179">
        <v>26.12</v>
      </c>
    </row>
    <row r="2124" spans="1:5">
      <c r="A2124" s="180">
        <v>41065</v>
      </c>
      <c r="B2124" s="179">
        <v>25.9</v>
      </c>
      <c r="C2124" s="179">
        <v>25.9</v>
      </c>
      <c r="D2124" s="179">
        <v>24.5</v>
      </c>
      <c r="E2124" s="179">
        <v>24.68</v>
      </c>
    </row>
    <row r="2125" spans="1:5">
      <c r="A2125" s="180">
        <v>41066</v>
      </c>
      <c r="B2125" s="179">
        <v>23.76</v>
      </c>
      <c r="C2125" s="179">
        <v>23.89</v>
      </c>
      <c r="D2125" s="179">
        <v>21.8</v>
      </c>
      <c r="E2125" s="179">
        <v>22.16</v>
      </c>
    </row>
    <row r="2126" spans="1:5">
      <c r="A2126" s="180">
        <v>41067</v>
      </c>
      <c r="B2126" s="179">
        <v>21</v>
      </c>
      <c r="C2126" s="179">
        <v>22.48</v>
      </c>
      <c r="D2126" s="179">
        <v>20.74</v>
      </c>
      <c r="E2126" s="179">
        <v>21.72</v>
      </c>
    </row>
    <row r="2127" spans="1:5">
      <c r="A2127" s="180">
        <v>41068</v>
      </c>
      <c r="B2127" s="179">
        <v>22.54</v>
      </c>
      <c r="C2127" s="179">
        <v>23.1</v>
      </c>
      <c r="D2127" s="179">
        <v>20.29</v>
      </c>
      <c r="E2127" s="179">
        <v>21.23</v>
      </c>
    </row>
    <row r="2128" spans="1:5">
      <c r="A2128" s="180">
        <v>41071</v>
      </c>
      <c r="B2128" s="179">
        <v>19.87</v>
      </c>
      <c r="C2128" s="179">
        <v>23.56</v>
      </c>
      <c r="D2128" s="179">
        <v>19.63</v>
      </c>
      <c r="E2128" s="179">
        <v>23.56</v>
      </c>
    </row>
    <row r="2129" spans="1:5">
      <c r="A2129" s="180">
        <v>41072</v>
      </c>
      <c r="B2129" s="179">
        <v>23.15</v>
      </c>
      <c r="C2129" s="179">
        <v>23.9</v>
      </c>
      <c r="D2129" s="179">
        <v>22.09</v>
      </c>
      <c r="E2129" s="179">
        <v>22.09</v>
      </c>
    </row>
    <row r="2130" spans="1:5">
      <c r="A2130" s="180">
        <v>41073</v>
      </c>
      <c r="B2130" s="179">
        <v>22.93</v>
      </c>
      <c r="C2130" s="179">
        <v>24.93</v>
      </c>
      <c r="D2130" s="179">
        <v>22.66</v>
      </c>
      <c r="E2130" s="179">
        <v>24.27</v>
      </c>
    </row>
    <row r="2131" spans="1:5">
      <c r="A2131" s="180">
        <v>41074</v>
      </c>
      <c r="B2131" s="179">
        <v>24.19</v>
      </c>
      <c r="C2131" s="179">
        <v>24.81</v>
      </c>
      <c r="D2131" s="179">
        <v>21.55</v>
      </c>
      <c r="E2131" s="179">
        <v>21.68</v>
      </c>
    </row>
    <row r="2132" spans="1:5">
      <c r="A2132" s="180">
        <v>41075</v>
      </c>
      <c r="B2132" s="179">
        <v>22.47</v>
      </c>
      <c r="C2132" s="179">
        <v>23.09</v>
      </c>
      <c r="D2132" s="179">
        <v>20.61</v>
      </c>
      <c r="E2132" s="179">
        <v>21.11</v>
      </c>
    </row>
    <row r="2133" spans="1:5">
      <c r="A2133" s="180">
        <v>41078</v>
      </c>
      <c r="B2133" s="179">
        <v>21.76</v>
      </c>
      <c r="C2133" s="179">
        <v>21.98</v>
      </c>
      <c r="D2133" s="179">
        <v>18.239999999999998</v>
      </c>
      <c r="E2133" s="179">
        <v>18.32</v>
      </c>
    </row>
    <row r="2134" spans="1:5">
      <c r="A2134" s="180">
        <v>41079</v>
      </c>
      <c r="B2134" s="179">
        <v>17.66</v>
      </c>
      <c r="C2134" s="179">
        <v>18.62</v>
      </c>
      <c r="D2134" s="179">
        <v>17.36</v>
      </c>
      <c r="E2134" s="179">
        <v>18.38</v>
      </c>
    </row>
    <row r="2135" spans="1:5">
      <c r="A2135" s="180">
        <v>41080</v>
      </c>
      <c r="B2135" s="179">
        <v>17.96</v>
      </c>
      <c r="C2135" s="179">
        <v>20.05</v>
      </c>
      <c r="D2135" s="179">
        <v>17.09</v>
      </c>
      <c r="E2135" s="179">
        <v>17.239999999999998</v>
      </c>
    </row>
    <row r="2136" spans="1:5">
      <c r="A2136" s="180">
        <v>41081</v>
      </c>
      <c r="B2136" s="179">
        <v>16.89</v>
      </c>
      <c r="C2136" s="179">
        <v>20.48</v>
      </c>
      <c r="D2136" s="179">
        <v>16.77</v>
      </c>
      <c r="E2136" s="179">
        <v>20.079999999999998</v>
      </c>
    </row>
    <row r="2137" spans="1:5">
      <c r="A2137" s="180">
        <v>41082</v>
      </c>
      <c r="B2137" s="179">
        <v>18.649999999999999</v>
      </c>
      <c r="C2137" s="179">
        <v>19.37</v>
      </c>
      <c r="D2137" s="179">
        <v>17.899999999999999</v>
      </c>
      <c r="E2137" s="179">
        <v>18.11</v>
      </c>
    </row>
    <row r="2138" spans="1:5">
      <c r="A2138" s="180">
        <v>41085</v>
      </c>
      <c r="B2138" s="179">
        <v>20.47</v>
      </c>
      <c r="C2138" s="179">
        <v>21.36</v>
      </c>
      <c r="D2138" s="179">
        <v>19.89</v>
      </c>
      <c r="E2138" s="179">
        <v>20.38</v>
      </c>
    </row>
    <row r="2139" spans="1:5">
      <c r="A2139" s="180">
        <v>41086</v>
      </c>
      <c r="B2139" s="179">
        <v>20.010000000000002</v>
      </c>
      <c r="C2139" s="179">
        <v>20.57</v>
      </c>
      <c r="D2139" s="179">
        <v>19.420000000000002</v>
      </c>
      <c r="E2139" s="179">
        <v>19.72</v>
      </c>
    </row>
    <row r="2140" spans="1:5">
      <c r="A2140" s="180">
        <v>41087</v>
      </c>
      <c r="B2140" s="179">
        <v>19.55</v>
      </c>
      <c r="C2140" s="179">
        <v>20.12</v>
      </c>
      <c r="D2140" s="179">
        <v>19.38</v>
      </c>
      <c r="E2140" s="179">
        <v>19.45</v>
      </c>
    </row>
    <row r="2141" spans="1:5">
      <c r="A2141" s="180">
        <v>41088</v>
      </c>
      <c r="B2141" s="179">
        <v>20.329999999999998</v>
      </c>
      <c r="C2141" s="179">
        <v>21.19</v>
      </c>
      <c r="D2141" s="179">
        <v>19.600000000000001</v>
      </c>
      <c r="E2141" s="179">
        <v>19.71</v>
      </c>
    </row>
    <row r="2142" spans="1:5">
      <c r="A2142" s="180">
        <v>41089</v>
      </c>
      <c r="B2142" s="179">
        <v>17.52</v>
      </c>
      <c r="C2142" s="179">
        <v>19.71</v>
      </c>
      <c r="D2142" s="179">
        <v>16.87</v>
      </c>
      <c r="E2142" s="179">
        <v>17.079999999999998</v>
      </c>
    </row>
    <row r="2143" spans="1:5">
      <c r="A2143" s="180">
        <v>41092</v>
      </c>
      <c r="B2143" s="179">
        <v>17.62</v>
      </c>
      <c r="C2143" s="179">
        <v>18.190000000000001</v>
      </c>
      <c r="D2143" s="179">
        <v>16.66</v>
      </c>
      <c r="E2143" s="179">
        <v>16.8</v>
      </c>
    </row>
    <row r="2144" spans="1:5">
      <c r="A2144" s="180">
        <v>41093</v>
      </c>
      <c r="B2144" s="179">
        <v>16.670000000000002</v>
      </c>
      <c r="C2144" s="179">
        <v>16.920000000000002</v>
      </c>
      <c r="D2144" s="179">
        <v>16.27</v>
      </c>
      <c r="E2144" s="179">
        <v>16.66</v>
      </c>
    </row>
    <row r="2145" spans="1:5">
      <c r="A2145" s="180">
        <v>41095</v>
      </c>
      <c r="B2145" s="179">
        <v>17.61</v>
      </c>
      <c r="C2145" s="179">
        <v>18.22</v>
      </c>
      <c r="D2145" s="179">
        <v>17.18</v>
      </c>
      <c r="E2145" s="179">
        <v>17.5</v>
      </c>
    </row>
    <row r="2146" spans="1:5">
      <c r="A2146" s="180">
        <v>41096</v>
      </c>
      <c r="B2146" s="179">
        <v>18.2</v>
      </c>
      <c r="C2146" s="179">
        <v>18.25</v>
      </c>
      <c r="D2146" s="179">
        <v>16.95</v>
      </c>
      <c r="E2146" s="179">
        <v>17.100000000000001</v>
      </c>
    </row>
    <row r="2147" spans="1:5">
      <c r="A2147" s="180">
        <v>41099</v>
      </c>
      <c r="B2147" s="179">
        <v>18.170000000000002</v>
      </c>
      <c r="C2147" s="179">
        <v>18.32</v>
      </c>
      <c r="D2147" s="179">
        <v>17.73</v>
      </c>
      <c r="E2147" s="179">
        <v>17.98</v>
      </c>
    </row>
    <row r="2148" spans="1:5">
      <c r="A2148" s="180">
        <v>41100</v>
      </c>
      <c r="B2148" s="179">
        <v>17.510000000000002</v>
      </c>
      <c r="C2148" s="179">
        <v>19.190000000000001</v>
      </c>
      <c r="D2148" s="179">
        <v>17.29</v>
      </c>
      <c r="E2148" s="179">
        <v>18.72</v>
      </c>
    </row>
    <row r="2149" spans="1:5">
      <c r="A2149" s="180">
        <v>41101</v>
      </c>
      <c r="B2149" s="179">
        <v>17.98</v>
      </c>
      <c r="C2149" s="179">
        <v>19.170000000000002</v>
      </c>
      <c r="D2149" s="179">
        <v>17.84</v>
      </c>
      <c r="E2149" s="179">
        <v>17.95</v>
      </c>
    </row>
    <row r="2150" spans="1:5">
      <c r="A2150" s="180">
        <v>41102</v>
      </c>
      <c r="B2150" s="179">
        <v>18.82</v>
      </c>
      <c r="C2150" s="179">
        <v>19.510000000000002</v>
      </c>
      <c r="D2150" s="179">
        <v>17.75</v>
      </c>
      <c r="E2150" s="179">
        <v>18.329999999999998</v>
      </c>
    </row>
    <row r="2151" spans="1:5">
      <c r="A2151" s="180">
        <v>41103</v>
      </c>
      <c r="B2151" s="179">
        <v>17.78</v>
      </c>
      <c r="C2151" s="179">
        <v>17.82</v>
      </c>
      <c r="D2151" s="179">
        <v>16.36</v>
      </c>
      <c r="E2151" s="179">
        <v>16.739999999999998</v>
      </c>
    </row>
    <row r="2152" spans="1:5">
      <c r="A2152" s="180">
        <v>41106</v>
      </c>
      <c r="B2152" s="179">
        <v>17.309999999999999</v>
      </c>
      <c r="C2152" s="179">
        <v>17.32</v>
      </c>
      <c r="D2152" s="179">
        <v>16.46</v>
      </c>
      <c r="E2152" s="179">
        <v>17.11</v>
      </c>
    </row>
    <row r="2153" spans="1:5">
      <c r="A2153" s="180">
        <v>41107</v>
      </c>
      <c r="B2153" s="179">
        <v>16.72</v>
      </c>
      <c r="C2153" s="179">
        <v>17.46</v>
      </c>
      <c r="D2153" s="179">
        <v>16.09</v>
      </c>
      <c r="E2153" s="179">
        <v>16.48</v>
      </c>
    </row>
    <row r="2154" spans="1:5">
      <c r="A2154" s="180">
        <v>41108</v>
      </c>
      <c r="B2154" s="179">
        <v>16.809999999999999</v>
      </c>
      <c r="C2154" s="179">
        <v>16.809999999999999</v>
      </c>
      <c r="D2154" s="179">
        <v>15.69</v>
      </c>
      <c r="E2154" s="179">
        <v>16.16</v>
      </c>
    </row>
    <row r="2155" spans="1:5">
      <c r="A2155" s="180">
        <v>41109</v>
      </c>
      <c r="B2155" s="179">
        <v>16.059999999999999</v>
      </c>
      <c r="C2155" s="179">
        <v>16.7</v>
      </c>
      <c r="D2155" s="179">
        <v>15.45</v>
      </c>
      <c r="E2155" s="179">
        <v>15.45</v>
      </c>
    </row>
    <row r="2156" spans="1:5">
      <c r="A2156" s="180">
        <v>41110</v>
      </c>
      <c r="B2156" s="179">
        <v>16.649999999999999</v>
      </c>
      <c r="C2156" s="179">
        <v>17.05</v>
      </c>
      <c r="D2156" s="179">
        <v>15.97</v>
      </c>
      <c r="E2156" s="179">
        <v>16.27</v>
      </c>
    </row>
    <row r="2157" spans="1:5">
      <c r="A2157" s="180">
        <v>41113</v>
      </c>
      <c r="B2157" s="179">
        <v>20.41</v>
      </c>
      <c r="C2157" s="179">
        <v>20.49</v>
      </c>
      <c r="D2157" s="179">
        <v>18.34</v>
      </c>
      <c r="E2157" s="179">
        <v>18.62</v>
      </c>
    </row>
    <row r="2158" spans="1:5">
      <c r="A2158" s="180">
        <v>41114</v>
      </c>
      <c r="B2158" s="179">
        <v>18.38</v>
      </c>
      <c r="C2158" s="179">
        <v>21</v>
      </c>
      <c r="D2158" s="179">
        <v>18.37</v>
      </c>
      <c r="E2158" s="179">
        <v>20.47</v>
      </c>
    </row>
    <row r="2159" spans="1:5">
      <c r="A2159" s="180">
        <v>41115</v>
      </c>
      <c r="B2159" s="179">
        <v>19.79</v>
      </c>
      <c r="C2159" s="179">
        <v>20.67</v>
      </c>
      <c r="D2159" s="179">
        <v>18.989999999999998</v>
      </c>
      <c r="E2159" s="179">
        <v>19.34</v>
      </c>
    </row>
    <row r="2160" spans="1:5">
      <c r="A2160" s="180">
        <v>41116</v>
      </c>
      <c r="B2160" s="179">
        <v>17.68</v>
      </c>
      <c r="C2160" s="179">
        <v>18.47</v>
      </c>
      <c r="D2160" s="179">
        <v>17.07</v>
      </c>
      <c r="E2160" s="179">
        <v>17.53</v>
      </c>
    </row>
    <row r="2161" spans="1:5">
      <c r="A2161" s="180">
        <v>41117</v>
      </c>
      <c r="B2161" s="179">
        <v>17.11</v>
      </c>
      <c r="C2161" s="179">
        <v>17.3</v>
      </c>
      <c r="D2161" s="179">
        <v>16.52</v>
      </c>
      <c r="E2161" s="179">
        <v>16.7</v>
      </c>
    </row>
    <row r="2162" spans="1:5">
      <c r="A2162" s="180">
        <v>41120</v>
      </c>
      <c r="B2162" s="179">
        <v>17.55</v>
      </c>
      <c r="C2162" s="179">
        <v>18.079999999999998</v>
      </c>
      <c r="D2162" s="179">
        <v>17.23</v>
      </c>
      <c r="E2162" s="179">
        <v>18.03</v>
      </c>
    </row>
    <row r="2163" spans="1:5">
      <c r="A2163" s="180">
        <v>41121</v>
      </c>
      <c r="B2163" s="179">
        <v>18.399999999999999</v>
      </c>
      <c r="C2163" s="179">
        <v>19.09</v>
      </c>
      <c r="D2163" s="179">
        <v>18.260000000000002</v>
      </c>
      <c r="E2163" s="179">
        <v>18.93</v>
      </c>
    </row>
    <row r="2164" spans="1:5">
      <c r="A2164" s="180">
        <v>41122</v>
      </c>
      <c r="B2164" s="179">
        <v>18.8</v>
      </c>
      <c r="C2164" s="179">
        <v>19.18</v>
      </c>
      <c r="D2164" s="179">
        <v>18.2</v>
      </c>
      <c r="E2164" s="179">
        <v>18.96</v>
      </c>
    </row>
    <row r="2165" spans="1:5">
      <c r="A2165" s="180">
        <v>41123</v>
      </c>
      <c r="B2165" s="179">
        <v>19.05</v>
      </c>
      <c r="C2165" s="179">
        <v>19.25</v>
      </c>
      <c r="D2165" s="179">
        <v>17.559999999999999</v>
      </c>
      <c r="E2165" s="179">
        <v>17.57</v>
      </c>
    </row>
    <row r="2166" spans="1:5">
      <c r="A2166" s="180">
        <v>41124</v>
      </c>
      <c r="B2166" s="179">
        <v>16.05</v>
      </c>
      <c r="C2166" s="179">
        <v>16.45</v>
      </c>
      <c r="D2166" s="179">
        <v>15.64</v>
      </c>
      <c r="E2166" s="179">
        <v>15.64</v>
      </c>
    </row>
    <row r="2167" spans="1:5">
      <c r="A2167" s="180">
        <v>41127</v>
      </c>
      <c r="B2167" s="179">
        <v>15.85</v>
      </c>
      <c r="C2167" s="179">
        <v>16.27</v>
      </c>
      <c r="D2167" s="179">
        <v>15.82</v>
      </c>
      <c r="E2167" s="179">
        <v>15.95</v>
      </c>
    </row>
    <row r="2168" spans="1:5">
      <c r="A2168" s="180">
        <v>41128</v>
      </c>
      <c r="B2168" s="179">
        <v>15.55</v>
      </c>
      <c r="C2168" s="179">
        <v>16.03</v>
      </c>
      <c r="D2168" s="179">
        <v>15.48</v>
      </c>
      <c r="E2168" s="179">
        <v>15.99</v>
      </c>
    </row>
    <row r="2169" spans="1:5">
      <c r="A2169" s="180">
        <v>41129</v>
      </c>
      <c r="B2169" s="179">
        <v>16.46</v>
      </c>
      <c r="C2169" s="179">
        <v>16.47</v>
      </c>
      <c r="D2169" s="179">
        <v>15.27</v>
      </c>
      <c r="E2169" s="179">
        <v>15.32</v>
      </c>
    </row>
    <row r="2170" spans="1:5">
      <c r="A2170" s="180">
        <v>41130</v>
      </c>
      <c r="B2170" s="179">
        <v>15.39</v>
      </c>
      <c r="C2170" s="179">
        <v>15.67</v>
      </c>
      <c r="D2170" s="179">
        <v>15.28</v>
      </c>
      <c r="E2170" s="179">
        <v>15.28</v>
      </c>
    </row>
    <row r="2171" spans="1:5">
      <c r="A2171" s="180">
        <v>41131</v>
      </c>
      <c r="B2171" s="179">
        <v>15.34</v>
      </c>
      <c r="C2171" s="179">
        <v>15.5</v>
      </c>
      <c r="D2171" s="179">
        <v>14.73</v>
      </c>
      <c r="E2171" s="179">
        <v>14.74</v>
      </c>
    </row>
    <row r="2172" spans="1:5">
      <c r="A2172" s="180">
        <v>41134</v>
      </c>
      <c r="B2172" s="179">
        <v>14.09</v>
      </c>
      <c r="C2172" s="179">
        <v>14.67</v>
      </c>
      <c r="D2172" s="179">
        <v>13.67</v>
      </c>
      <c r="E2172" s="179">
        <v>13.7</v>
      </c>
    </row>
    <row r="2173" spans="1:5">
      <c r="A2173" s="180">
        <v>41135</v>
      </c>
      <c r="B2173" s="179">
        <v>13.91</v>
      </c>
      <c r="C2173" s="179">
        <v>15.06</v>
      </c>
      <c r="D2173" s="179">
        <v>13.91</v>
      </c>
      <c r="E2173" s="179">
        <v>14.85</v>
      </c>
    </row>
    <row r="2174" spans="1:5">
      <c r="A2174" s="180">
        <v>41136</v>
      </c>
      <c r="B2174" s="179">
        <v>14.82</v>
      </c>
      <c r="C2174" s="179">
        <v>14.98</v>
      </c>
      <c r="D2174" s="179">
        <v>14.36</v>
      </c>
      <c r="E2174" s="179">
        <v>14.63</v>
      </c>
    </row>
    <row r="2175" spans="1:5">
      <c r="A2175" s="180">
        <v>41137</v>
      </c>
      <c r="B2175" s="179">
        <v>14.88</v>
      </c>
      <c r="C2175" s="179">
        <v>15.15</v>
      </c>
      <c r="D2175" s="179">
        <v>14.28</v>
      </c>
      <c r="E2175" s="179">
        <v>14.29</v>
      </c>
    </row>
    <row r="2176" spans="1:5">
      <c r="A2176" s="180">
        <v>41138</v>
      </c>
      <c r="B2176" s="179">
        <v>14.23</v>
      </c>
      <c r="C2176" s="179">
        <v>14.3</v>
      </c>
      <c r="D2176" s="179">
        <v>13.3</v>
      </c>
      <c r="E2176" s="179">
        <v>13.45</v>
      </c>
    </row>
    <row r="2177" spans="1:5">
      <c r="A2177" s="180">
        <v>41141</v>
      </c>
      <c r="B2177" s="179">
        <v>14.11</v>
      </c>
      <c r="C2177" s="179">
        <v>14.78</v>
      </c>
      <c r="D2177" s="179">
        <v>13.38</v>
      </c>
      <c r="E2177" s="179">
        <v>14.02</v>
      </c>
    </row>
    <row r="2178" spans="1:5">
      <c r="A2178" s="180">
        <v>41142</v>
      </c>
      <c r="B2178" s="179">
        <v>14.1</v>
      </c>
      <c r="C2178" s="179">
        <v>15.44</v>
      </c>
      <c r="D2178" s="179">
        <v>13.46</v>
      </c>
      <c r="E2178" s="179">
        <v>15.02</v>
      </c>
    </row>
    <row r="2179" spans="1:5">
      <c r="A2179" s="180">
        <v>41143</v>
      </c>
      <c r="B2179" s="179">
        <v>15.32</v>
      </c>
      <c r="C2179" s="179">
        <v>15.52</v>
      </c>
      <c r="D2179" s="179">
        <v>14.75</v>
      </c>
      <c r="E2179" s="179">
        <v>15.11</v>
      </c>
    </row>
    <row r="2180" spans="1:5">
      <c r="A2180" s="180">
        <v>41144</v>
      </c>
      <c r="B2180" s="179">
        <v>15</v>
      </c>
      <c r="C2180" s="179">
        <v>16.45</v>
      </c>
      <c r="D2180" s="179">
        <v>15</v>
      </c>
      <c r="E2180" s="179">
        <v>15.96</v>
      </c>
    </row>
    <row r="2181" spans="1:5">
      <c r="A2181" s="180">
        <v>41145</v>
      </c>
      <c r="B2181" s="179">
        <v>15.99</v>
      </c>
      <c r="C2181" s="179">
        <v>16</v>
      </c>
      <c r="D2181" s="179">
        <v>15.18</v>
      </c>
      <c r="E2181" s="179">
        <v>15.18</v>
      </c>
    </row>
    <row r="2182" spans="1:5">
      <c r="A2182" s="180">
        <v>41148</v>
      </c>
      <c r="B2182" s="179">
        <v>16.149999999999999</v>
      </c>
      <c r="C2182" s="179">
        <v>16.38</v>
      </c>
      <c r="D2182" s="179">
        <v>15.75</v>
      </c>
      <c r="E2182" s="179">
        <v>16.350000000000001</v>
      </c>
    </row>
    <row r="2183" spans="1:5">
      <c r="A2183" s="180">
        <v>41149</v>
      </c>
      <c r="B2183" s="179">
        <v>16.32</v>
      </c>
      <c r="C2183" s="179">
        <v>16.920000000000002</v>
      </c>
      <c r="D2183" s="179">
        <v>16.010000000000002</v>
      </c>
      <c r="E2183" s="179">
        <v>16.489999999999998</v>
      </c>
    </row>
    <row r="2184" spans="1:5">
      <c r="A2184" s="180">
        <v>41150</v>
      </c>
      <c r="B2184" s="179">
        <v>16.61</v>
      </c>
      <c r="C2184" s="179">
        <v>17.059999999999999</v>
      </c>
      <c r="D2184" s="179">
        <v>16.5</v>
      </c>
      <c r="E2184" s="179">
        <v>17.059999999999999</v>
      </c>
    </row>
    <row r="2185" spans="1:5">
      <c r="A2185" s="180">
        <v>41151</v>
      </c>
      <c r="B2185" s="179">
        <v>17.48</v>
      </c>
      <c r="C2185" s="179">
        <v>18.05</v>
      </c>
      <c r="D2185" s="179">
        <v>17.440000000000001</v>
      </c>
      <c r="E2185" s="179">
        <v>17.829999999999998</v>
      </c>
    </row>
    <row r="2186" spans="1:5">
      <c r="A2186" s="180">
        <v>41152</v>
      </c>
      <c r="B2186" s="179">
        <v>17.25</v>
      </c>
      <c r="C2186" s="179">
        <v>18.04</v>
      </c>
      <c r="D2186" s="179">
        <v>16.559999999999999</v>
      </c>
      <c r="E2186" s="179">
        <v>17.47</v>
      </c>
    </row>
    <row r="2187" spans="1:5">
      <c r="A2187" s="180">
        <v>41156</v>
      </c>
      <c r="B2187" s="179">
        <v>18.649999999999999</v>
      </c>
      <c r="C2187" s="179">
        <v>18.96</v>
      </c>
      <c r="D2187" s="179">
        <v>17.850000000000001</v>
      </c>
      <c r="E2187" s="179">
        <v>17.98</v>
      </c>
    </row>
    <row r="2188" spans="1:5">
      <c r="A2188" s="180">
        <v>41157</v>
      </c>
      <c r="B2188" s="179">
        <v>17.38</v>
      </c>
      <c r="C2188" s="179">
        <v>17.84</v>
      </c>
      <c r="D2188" s="179">
        <v>16.989999999999998</v>
      </c>
      <c r="E2188" s="179">
        <v>17.739999999999998</v>
      </c>
    </row>
    <row r="2189" spans="1:5">
      <c r="A2189" s="180">
        <v>41158</v>
      </c>
      <c r="B2189" s="179">
        <v>17.3</v>
      </c>
      <c r="C2189" s="179">
        <v>17.3</v>
      </c>
      <c r="D2189" s="179">
        <v>15.6</v>
      </c>
      <c r="E2189" s="179">
        <v>15.6</v>
      </c>
    </row>
    <row r="2190" spans="1:5">
      <c r="A2190" s="180">
        <v>41159</v>
      </c>
      <c r="B2190" s="179">
        <v>15.6</v>
      </c>
      <c r="C2190" s="179">
        <v>15.6</v>
      </c>
      <c r="D2190" s="179">
        <v>14.33</v>
      </c>
      <c r="E2190" s="179">
        <v>14.38</v>
      </c>
    </row>
    <row r="2191" spans="1:5">
      <c r="A2191" s="180">
        <v>41162</v>
      </c>
      <c r="B2191" s="179">
        <v>14.27</v>
      </c>
      <c r="C2191" s="179">
        <v>16.28</v>
      </c>
      <c r="D2191" s="179">
        <v>13.97</v>
      </c>
      <c r="E2191" s="179">
        <v>16.28</v>
      </c>
    </row>
    <row r="2192" spans="1:5">
      <c r="A2192" s="180">
        <v>41163</v>
      </c>
      <c r="B2192" s="179">
        <v>16.11</v>
      </c>
      <c r="C2192" s="179">
        <v>16.41</v>
      </c>
      <c r="D2192" s="179">
        <v>15.46</v>
      </c>
      <c r="E2192" s="179">
        <v>16.41</v>
      </c>
    </row>
    <row r="2193" spans="1:5">
      <c r="A2193" s="180">
        <v>41164</v>
      </c>
      <c r="B2193" s="179">
        <v>15.59</v>
      </c>
      <c r="C2193" s="179">
        <v>16.309999999999999</v>
      </c>
      <c r="D2193" s="179">
        <v>15.43</v>
      </c>
      <c r="E2193" s="179">
        <v>15.8</v>
      </c>
    </row>
    <row r="2194" spans="1:5">
      <c r="A2194" s="180">
        <v>41165</v>
      </c>
      <c r="B2194" s="179">
        <v>15.6</v>
      </c>
      <c r="C2194" s="179">
        <v>16.54</v>
      </c>
      <c r="D2194" s="179">
        <v>13.91</v>
      </c>
      <c r="E2194" s="179">
        <v>14.05</v>
      </c>
    </row>
    <row r="2195" spans="1:5">
      <c r="A2195" s="180">
        <v>41166</v>
      </c>
      <c r="B2195" s="179">
        <v>13.82</v>
      </c>
      <c r="C2195" s="179">
        <v>14.71</v>
      </c>
      <c r="D2195" s="179">
        <v>13.51</v>
      </c>
      <c r="E2195" s="179">
        <v>14.51</v>
      </c>
    </row>
    <row r="2196" spans="1:5">
      <c r="A2196" s="180">
        <v>41169</v>
      </c>
      <c r="B2196" s="179">
        <v>14.67</v>
      </c>
      <c r="C2196" s="179">
        <v>14.92</v>
      </c>
      <c r="D2196" s="179">
        <v>14.38</v>
      </c>
      <c r="E2196" s="179">
        <v>14.59</v>
      </c>
    </row>
    <row r="2197" spans="1:5">
      <c r="A2197" s="180">
        <v>41170</v>
      </c>
      <c r="B2197" s="179">
        <v>14.51</v>
      </c>
      <c r="C2197" s="179">
        <v>14.88</v>
      </c>
      <c r="D2197" s="179">
        <v>13.97</v>
      </c>
      <c r="E2197" s="179">
        <v>14.18</v>
      </c>
    </row>
    <row r="2198" spans="1:5">
      <c r="A2198" s="180">
        <v>41171</v>
      </c>
      <c r="B2198" s="179">
        <v>13.95</v>
      </c>
      <c r="C2198" s="179">
        <v>14.08</v>
      </c>
      <c r="D2198" s="179">
        <v>13.61</v>
      </c>
      <c r="E2198" s="179">
        <v>13.88</v>
      </c>
    </row>
    <row r="2199" spans="1:5">
      <c r="A2199" s="180">
        <v>41172</v>
      </c>
      <c r="B2199" s="179">
        <v>14.63</v>
      </c>
      <c r="C2199" s="179">
        <v>14.67</v>
      </c>
      <c r="D2199" s="179">
        <v>14.07</v>
      </c>
      <c r="E2199" s="179">
        <v>14.07</v>
      </c>
    </row>
    <row r="2200" spans="1:5">
      <c r="A2200" s="180">
        <v>41173</v>
      </c>
      <c r="B2200" s="179">
        <v>13.94</v>
      </c>
      <c r="C2200" s="179">
        <v>14.18</v>
      </c>
      <c r="D2200" s="179">
        <v>13.69</v>
      </c>
      <c r="E2200" s="179">
        <v>13.98</v>
      </c>
    </row>
    <row r="2201" spans="1:5">
      <c r="A2201" s="180">
        <v>41176</v>
      </c>
      <c r="B2201" s="179">
        <v>15.06</v>
      </c>
      <c r="C2201" s="179">
        <v>15.06</v>
      </c>
      <c r="D2201" s="179">
        <v>13.87</v>
      </c>
      <c r="E2201" s="179">
        <v>14.15</v>
      </c>
    </row>
    <row r="2202" spans="1:5">
      <c r="A2202" s="180">
        <v>41177</v>
      </c>
      <c r="B2202" s="179">
        <v>14.19</v>
      </c>
      <c r="C2202" s="179">
        <v>15.72</v>
      </c>
      <c r="D2202" s="179">
        <v>14.03</v>
      </c>
      <c r="E2202" s="179">
        <v>15.43</v>
      </c>
    </row>
    <row r="2203" spans="1:5">
      <c r="A2203" s="180">
        <v>41178</v>
      </c>
      <c r="B2203" s="179">
        <v>15.83</v>
      </c>
      <c r="C2203" s="179">
        <v>17.079999999999998</v>
      </c>
      <c r="D2203" s="179">
        <v>15.83</v>
      </c>
      <c r="E2203" s="179">
        <v>16.809999999999999</v>
      </c>
    </row>
    <row r="2204" spans="1:5">
      <c r="A2204" s="180">
        <v>41179</v>
      </c>
      <c r="B2204" s="179">
        <v>16.38</v>
      </c>
      <c r="C2204" s="179">
        <v>16.5</v>
      </c>
      <c r="D2204" s="179">
        <v>14.83</v>
      </c>
      <c r="E2204" s="179">
        <v>14.84</v>
      </c>
    </row>
    <row r="2205" spans="1:5">
      <c r="A2205" s="180">
        <v>41180</v>
      </c>
      <c r="B2205" s="179">
        <v>15.23</v>
      </c>
      <c r="C2205" s="179">
        <v>15.77</v>
      </c>
      <c r="D2205" s="179">
        <v>14.95</v>
      </c>
      <c r="E2205" s="179">
        <v>15.73</v>
      </c>
    </row>
    <row r="2206" spans="1:5">
      <c r="A2206" s="180">
        <v>41183</v>
      </c>
      <c r="B2206" s="179">
        <v>16.03</v>
      </c>
      <c r="C2206" s="179">
        <v>16.53</v>
      </c>
      <c r="D2206" s="179">
        <v>15.13</v>
      </c>
      <c r="E2206" s="179">
        <v>16.32</v>
      </c>
    </row>
    <row r="2207" spans="1:5">
      <c r="A2207" s="180">
        <v>41184</v>
      </c>
      <c r="B2207" s="179">
        <v>15.85</v>
      </c>
      <c r="C2207" s="179">
        <v>16.5</v>
      </c>
      <c r="D2207" s="179">
        <v>15.7</v>
      </c>
      <c r="E2207" s="179">
        <v>15.71</v>
      </c>
    </row>
    <row r="2208" spans="1:5">
      <c r="A2208" s="180">
        <v>41185</v>
      </c>
      <c r="B2208" s="179">
        <v>15.63</v>
      </c>
      <c r="C2208" s="179">
        <v>16.02</v>
      </c>
      <c r="D2208" s="179">
        <v>15.13</v>
      </c>
      <c r="E2208" s="179">
        <v>15.43</v>
      </c>
    </row>
    <row r="2209" spans="1:5">
      <c r="A2209" s="180">
        <v>41186</v>
      </c>
      <c r="B2209" s="179">
        <v>15.23</v>
      </c>
      <c r="C2209" s="179">
        <v>15.33</v>
      </c>
      <c r="D2209" s="179">
        <v>14.53</v>
      </c>
      <c r="E2209" s="179">
        <v>14.55</v>
      </c>
    </row>
    <row r="2210" spans="1:5">
      <c r="A2210" s="180">
        <v>41187</v>
      </c>
      <c r="B2210" s="179">
        <v>13.68</v>
      </c>
      <c r="C2210" s="179">
        <v>14.78</v>
      </c>
      <c r="D2210" s="179">
        <v>13.67</v>
      </c>
      <c r="E2210" s="179">
        <v>14.33</v>
      </c>
    </row>
    <row r="2211" spans="1:5">
      <c r="A2211" s="180">
        <v>41190</v>
      </c>
      <c r="B2211" s="179">
        <v>15.19</v>
      </c>
      <c r="C2211" s="179">
        <v>15.46</v>
      </c>
      <c r="D2211" s="179">
        <v>15.04</v>
      </c>
      <c r="E2211" s="179">
        <v>15.11</v>
      </c>
    </row>
    <row r="2212" spans="1:5">
      <c r="A2212" s="180">
        <v>41191</v>
      </c>
      <c r="B2212" s="179">
        <v>15.28</v>
      </c>
      <c r="C2212" s="179">
        <v>16.399999999999999</v>
      </c>
      <c r="D2212" s="179">
        <v>15.18</v>
      </c>
      <c r="E2212" s="179">
        <v>16.37</v>
      </c>
    </row>
    <row r="2213" spans="1:5">
      <c r="A2213" s="180">
        <v>41192</v>
      </c>
      <c r="B2213" s="179">
        <v>16.52</v>
      </c>
      <c r="C2213" s="179">
        <v>16.79</v>
      </c>
      <c r="D2213" s="179">
        <v>16.13</v>
      </c>
      <c r="E2213" s="179">
        <v>16.29</v>
      </c>
    </row>
    <row r="2214" spans="1:5">
      <c r="A2214" s="180">
        <v>41193</v>
      </c>
      <c r="B2214" s="179">
        <v>15.33</v>
      </c>
      <c r="C2214" s="179">
        <v>15.8</v>
      </c>
      <c r="D2214" s="179">
        <v>15.31</v>
      </c>
      <c r="E2214" s="179">
        <v>15.59</v>
      </c>
    </row>
    <row r="2215" spans="1:5">
      <c r="A2215" s="180">
        <v>41194</v>
      </c>
      <c r="B2215" s="179">
        <v>15.41</v>
      </c>
      <c r="C2215" s="179">
        <v>16.18</v>
      </c>
      <c r="D2215" s="179">
        <v>14.96</v>
      </c>
      <c r="E2215" s="179">
        <v>16.14</v>
      </c>
    </row>
    <row r="2216" spans="1:5">
      <c r="A2216" s="180">
        <v>41197</v>
      </c>
      <c r="B2216" s="179">
        <v>16.05</v>
      </c>
      <c r="C2216" s="179">
        <v>16.21</v>
      </c>
      <c r="D2216" s="179">
        <v>15.23</v>
      </c>
      <c r="E2216" s="179">
        <v>15.27</v>
      </c>
    </row>
    <row r="2217" spans="1:5">
      <c r="A2217" s="180">
        <v>41198</v>
      </c>
      <c r="B2217" s="179">
        <v>14.84</v>
      </c>
      <c r="C2217" s="179">
        <v>15.23</v>
      </c>
      <c r="D2217" s="179">
        <v>14.5</v>
      </c>
      <c r="E2217" s="179">
        <v>15.22</v>
      </c>
    </row>
    <row r="2218" spans="1:5">
      <c r="A2218" s="180">
        <v>41199</v>
      </c>
      <c r="B2218" s="179">
        <v>15.43</v>
      </c>
      <c r="C2218" s="179">
        <v>15.63</v>
      </c>
      <c r="D2218" s="179">
        <v>14.9</v>
      </c>
      <c r="E2218" s="179">
        <v>15.07</v>
      </c>
    </row>
    <row r="2219" spans="1:5">
      <c r="A2219" s="180">
        <v>41200</v>
      </c>
      <c r="B2219" s="179">
        <v>15.25</v>
      </c>
      <c r="C2219" s="179">
        <v>15.5</v>
      </c>
      <c r="D2219" s="179">
        <v>14.68</v>
      </c>
      <c r="E2219" s="179">
        <v>15.03</v>
      </c>
    </row>
    <row r="2220" spans="1:5">
      <c r="A2220" s="180">
        <v>41201</v>
      </c>
      <c r="B2220" s="179">
        <v>14.91</v>
      </c>
      <c r="C2220" s="179">
        <v>17.600000000000001</v>
      </c>
      <c r="D2220" s="179">
        <v>14.9</v>
      </c>
      <c r="E2220" s="179">
        <v>17.059999999999999</v>
      </c>
    </row>
    <row r="2221" spans="1:5">
      <c r="A2221" s="180">
        <v>41204</v>
      </c>
      <c r="B2221" s="179">
        <v>17.440000000000001</v>
      </c>
      <c r="C2221" s="179">
        <v>17.98</v>
      </c>
      <c r="D2221" s="179">
        <v>16.62</v>
      </c>
      <c r="E2221" s="179">
        <v>16.62</v>
      </c>
    </row>
    <row r="2222" spans="1:5">
      <c r="A2222" s="180">
        <v>41205</v>
      </c>
      <c r="B2222" s="179">
        <v>18.23</v>
      </c>
      <c r="C2222" s="179">
        <v>19.649999999999999</v>
      </c>
      <c r="D2222" s="179">
        <v>18.170000000000002</v>
      </c>
      <c r="E2222" s="179">
        <v>18.829999999999998</v>
      </c>
    </row>
    <row r="2223" spans="1:5">
      <c r="A2223" s="180">
        <v>41206</v>
      </c>
      <c r="B2223" s="179">
        <v>18.22</v>
      </c>
      <c r="C2223" s="179">
        <v>18.670000000000002</v>
      </c>
      <c r="D2223" s="179">
        <v>17.93</v>
      </c>
      <c r="E2223" s="179">
        <v>18.329999999999998</v>
      </c>
    </row>
    <row r="2224" spans="1:5">
      <c r="A2224" s="180">
        <v>41207</v>
      </c>
      <c r="B2224" s="179">
        <v>17.559999999999999</v>
      </c>
      <c r="C2224" s="179">
        <v>18.64</v>
      </c>
      <c r="D2224" s="179">
        <v>17.3</v>
      </c>
      <c r="E2224" s="179">
        <v>18.12</v>
      </c>
    </row>
    <row r="2225" spans="1:5">
      <c r="A2225" s="180">
        <v>41208</v>
      </c>
      <c r="B2225" s="179">
        <v>18.03</v>
      </c>
      <c r="C2225" s="179">
        <v>18.64</v>
      </c>
      <c r="D2225" s="179">
        <v>17.52</v>
      </c>
      <c r="E2225" s="179">
        <v>17.809999999999999</v>
      </c>
    </row>
    <row r="2226" spans="1:5">
      <c r="A2226" s="180">
        <v>41213</v>
      </c>
      <c r="B2226" s="179">
        <v>17.68</v>
      </c>
      <c r="C2226" s="179">
        <v>18.84</v>
      </c>
      <c r="D2226" s="179">
        <v>17.559999999999999</v>
      </c>
      <c r="E2226" s="179">
        <v>18.600000000000001</v>
      </c>
    </row>
    <row r="2227" spans="1:5">
      <c r="A2227" s="180">
        <v>41214</v>
      </c>
      <c r="B2227" s="179">
        <v>17.77</v>
      </c>
      <c r="C2227" s="179">
        <v>17.79</v>
      </c>
      <c r="D2227" s="179">
        <v>16.45</v>
      </c>
      <c r="E2227" s="179">
        <v>16.690000000000001</v>
      </c>
    </row>
    <row r="2228" spans="1:5">
      <c r="A2228" s="180">
        <v>41215</v>
      </c>
      <c r="B2228" s="179">
        <v>16.059999999999999</v>
      </c>
      <c r="C2228" s="179">
        <v>17.600000000000001</v>
      </c>
      <c r="D2228" s="179">
        <v>16.05</v>
      </c>
      <c r="E2228" s="179">
        <v>17.59</v>
      </c>
    </row>
    <row r="2229" spans="1:5">
      <c r="A2229" s="180">
        <v>41218</v>
      </c>
      <c r="B2229" s="179">
        <v>18.329999999999998</v>
      </c>
      <c r="C2229" s="179">
        <v>18.7</v>
      </c>
      <c r="D2229" s="179">
        <v>18.13</v>
      </c>
      <c r="E2229" s="179">
        <v>18.420000000000002</v>
      </c>
    </row>
    <row r="2230" spans="1:5">
      <c r="A2230" s="180">
        <v>41219</v>
      </c>
      <c r="B2230" s="179">
        <v>18.16</v>
      </c>
      <c r="C2230" s="179">
        <v>18.170000000000002</v>
      </c>
      <c r="D2230" s="179">
        <v>17.190000000000001</v>
      </c>
      <c r="E2230" s="179">
        <v>17.579999999999998</v>
      </c>
    </row>
    <row r="2231" spans="1:5">
      <c r="A2231" s="180">
        <v>41220</v>
      </c>
      <c r="B2231" s="179">
        <v>17.72</v>
      </c>
      <c r="C2231" s="179">
        <v>19.399999999999999</v>
      </c>
      <c r="D2231" s="179">
        <v>17.62</v>
      </c>
      <c r="E2231" s="179">
        <v>19.079999999999998</v>
      </c>
    </row>
    <row r="2232" spans="1:5">
      <c r="A2232" s="180">
        <v>41221</v>
      </c>
      <c r="B2232" s="179">
        <v>18.690000000000001</v>
      </c>
      <c r="C2232" s="179">
        <v>18.690000000000001</v>
      </c>
      <c r="D2232" s="179">
        <v>17.96</v>
      </c>
      <c r="E2232" s="179">
        <v>18.489999999999998</v>
      </c>
    </row>
    <row r="2233" spans="1:5">
      <c r="A2233" s="180">
        <v>41222</v>
      </c>
      <c r="B2233" s="179">
        <v>18.8</v>
      </c>
      <c r="C2233" s="179">
        <v>18.809999999999999</v>
      </c>
      <c r="D2233" s="179">
        <v>17.670000000000002</v>
      </c>
      <c r="E2233" s="179">
        <v>18.61</v>
      </c>
    </row>
    <row r="2234" spans="1:5">
      <c r="A2234" s="180">
        <v>41225</v>
      </c>
      <c r="B2234" s="179">
        <v>18.149999999999999</v>
      </c>
      <c r="C2234" s="179">
        <v>18.149999999999999</v>
      </c>
      <c r="D2234" s="179">
        <v>16.45</v>
      </c>
      <c r="E2234" s="179">
        <v>16.68</v>
      </c>
    </row>
    <row r="2235" spans="1:5">
      <c r="A2235" s="180">
        <v>41226</v>
      </c>
      <c r="B2235" s="179">
        <v>17.36</v>
      </c>
      <c r="C2235" s="179">
        <v>17.38</v>
      </c>
      <c r="D2235" s="179">
        <v>16.12</v>
      </c>
      <c r="E2235" s="179">
        <v>16.649999999999999</v>
      </c>
    </row>
    <row r="2236" spans="1:5">
      <c r="A2236" s="180">
        <v>41227</v>
      </c>
      <c r="B2236" s="179">
        <v>16.32</v>
      </c>
      <c r="C2236" s="179">
        <v>18.05</v>
      </c>
      <c r="D2236" s="179">
        <v>15.93</v>
      </c>
      <c r="E2236" s="179">
        <v>17.920000000000002</v>
      </c>
    </row>
    <row r="2237" spans="1:5">
      <c r="A2237" s="180">
        <v>41228</v>
      </c>
      <c r="B2237" s="179">
        <v>17.739999999999998</v>
      </c>
      <c r="C2237" s="179">
        <v>18.64</v>
      </c>
      <c r="D2237" s="179">
        <v>17.62</v>
      </c>
      <c r="E2237" s="179">
        <v>17.989999999999998</v>
      </c>
    </row>
    <row r="2238" spans="1:5">
      <c r="A2238" s="180">
        <v>41229</v>
      </c>
      <c r="B2238" s="179">
        <v>17.649999999999999</v>
      </c>
      <c r="C2238" s="179">
        <v>18.5</v>
      </c>
      <c r="D2238" s="179">
        <v>16.41</v>
      </c>
      <c r="E2238" s="179">
        <v>16.41</v>
      </c>
    </row>
    <row r="2239" spans="1:5">
      <c r="A2239" s="180">
        <v>41232</v>
      </c>
      <c r="B2239" s="179">
        <v>15.88</v>
      </c>
      <c r="C2239" s="179">
        <v>15.98</v>
      </c>
      <c r="D2239" s="179">
        <v>15.1</v>
      </c>
      <c r="E2239" s="179">
        <v>15.24</v>
      </c>
    </row>
    <row r="2240" spans="1:5">
      <c r="A2240" s="180">
        <v>41233</v>
      </c>
      <c r="B2240" s="179">
        <v>15.11</v>
      </c>
      <c r="C2240" s="179">
        <v>15.65</v>
      </c>
      <c r="D2240" s="179">
        <v>15.06</v>
      </c>
      <c r="E2240" s="179">
        <v>15.08</v>
      </c>
    </row>
    <row r="2241" spans="1:5">
      <c r="A2241" s="180">
        <v>41234</v>
      </c>
      <c r="B2241" s="179">
        <v>14.96</v>
      </c>
      <c r="C2241" s="179">
        <v>15.43</v>
      </c>
      <c r="D2241" s="179">
        <v>14.77</v>
      </c>
      <c r="E2241" s="179">
        <v>15.31</v>
      </c>
    </row>
    <row r="2242" spans="1:5">
      <c r="A2242" s="180">
        <v>41236</v>
      </c>
      <c r="B2242" s="179">
        <v>15</v>
      </c>
      <c r="C2242" s="179">
        <v>15.26</v>
      </c>
      <c r="D2242" s="179">
        <v>15</v>
      </c>
      <c r="E2242" s="179">
        <v>15.14</v>
      </c>
    </row>
    <row r="2243" spans="1:5">
      <c r="A2243" s="180">
        <v>41239</v>
      </c>
      <c r="B2243" s="179">
        <v>15.63</v>
      </c>
      <c r="C2243" s="179">
        <v>15.84</v>
      </c>
      <c r="D2243" s="179">
        <v>15.47</v>
      </c>
      <c r="E2243" s="179">
        <v>15.5</v>
      </c>
    </row>
    <row r="2244" spans="1:5">
      <c r="A2244" s="180">
        <v>41240</v>
      </c>
      <c r="B2244" s="179">
        <v>15.3</v>
      </c>
      <c r="C2244" s="179">
        <v>15.93</v>
      </c>
      <c r="D2244" s="179">
        <v>15.01</v>
      </c>
      <c r="E2244" s="179">
        <v>15.92</v>
      </c>
    </row>
    <row r="2245" spans="1:5">
      <c r="A2245" s="180">
        <v>41241</v>
      </c>
      <c r="B2245" s="179">
        <v>16.43</v>
      </c>
      <c r="C2245" s="179">
        <v>16.98</v>
      </c>
      <c r="D2245" s="179">
        <v>15.47</v>
      </c>
      <c r="E2245" s="179">
        <v>15.51</v>
      </c>
    </row>
    <row r="2246" spans="1:5">
      <c r="A2246" s="180">
        <v>41242</v>
      </c>
      <c r="B2246" s="179">
        <v>15.21</v>
      </c>
      <c r="C2246" s="179">
        <v>15.51</v>
      </c>
      <c r="D2246" s="179">
        <v>15.02</v>
      </c>
      <c r="E2246" s="179">
        <v>15.06</v>
      </c>
    </row>
    <row r="2247" spans="1:5">
      <c r="A2247" s="180">
        <v>41243</v>
      </c>
      <c r="B2247" s="179">
        <v>15.26</v>
      </c>
      <c r="C2247" s="179">
        <v>16.170000000000002</v>
      </c>
      <c r="D2247" s="179">
        <v>14.89</v>
      </c>
      <c r="E2247" s="179">
        <v>15.87</v>
      </c>
    </row>
    <row r="2248" spans="1:5">
      <c r="A2248" s="180">
        <v>41246</v>
      </c>
      <c r="B2248" s="179">
        <v>15.81</v>
      </c>
      <c r="C2248" s="179">
        <v>16.690000000000001</v>
      </c>
      <c r="D2248" s="179">
        <v>15.76</v>
      </c>
      <c r="E2248" s="179">
        <v>16.64</v>
      </c>
    </row>
    <row r="2249" spans="1:5">
      <c r="A2249" s="180">
        <v>41247</v>
      </c>
      <c r="B2249" s="179">
        <v>16.66</v>
      </c>
      <c r="C2249" s="179">
        <v>17.37</v>
      </c>
      <c r="D2249" s="179">
        <v>16.38</v>
      </c>
      <c r="E2249" s="179">
        <v>17.12</v>
      </c>
    </row>
    <row r="2250" spans="1:5">
      <c r="A2250" s="180">
        <v>41248</v>
      </c>
      <c r="B2250" s="179">
        <v>16.95</v>
      </c>
      <c r="C2250" s="179">
        <v>17.53</v>
      </c>
      <c r="D2250" s="179">
        <v>16.27</v>
      </c>
      <c r="E2250" s="179">
        <v>16.46</v>
      </c>
    </row>
    <row r="2251" spans="1:5">
      <c r="A2251" s="180">
        <v>41249</v>
      </c>
      <c r="B2251" s="179">
        <v>16.59</v>
      </c>
      <c r="C2251" s="179">
        <v>16.850000000000001</v>
      </c>
      <c r="D2251" s="179">
        <v>16.309999999999999</v>
      </c>
      <c r="E2251" s="179">
        <v>16.579999999999998</v>
      </c>
    </row>
    <row r="2252" spans="1:5">
      <c r="A2252" s="180">
        <v>41250</v>
      </c>
      <c r="B2252" s="179">
        <v>16.12</v>
      </c>
      <c r="C2252" s="179">
        <v>16.649999999999999</v>
      </c>
      <c r="D2252" s="179">
        <v>15.73</v>
      </c>
      <c r="E2252" s="179">
        <v>15.9</v>
      </c>
    </row>
    <row r="2253" spans="1:5">
      <c r="A2253" s="180">
        <v>41253</v>
      </c>
      <c r="B2253" s="179">
        <v>16.47</v>
      </c>
      <c r="C2253" s="179">
        <v>16.47</v>
      </c>
      <c r="D2253" s="179">
        <v>15.96</v>
      </c>
      <c r="E2253" s="179">
        <v>16.05</v>
      </c>
    </row>
    <row r="2254" spans="1:5">
      <c r="A2254" s="180">
        <v>41254</v>
      </c>
      <c r="B2254" s="179">
        <v>15.94</v>
      </c>
      <c r="C2254" s="179">
        <v>16.010000000000002</v>
      </c>
      <c r="D2254" s="179">
        <v>15.42</v>
      </c>
      <c r="E2254" s="179">
        <v>15.57</v>
      </c>
    </row>
    <row r="2255" spans="1:5">
      <c r="A2255" s="180">
        <v>41255</v>
      </c>
      <c r="B2255" s="179">
        <v>15.6</v>
      </c>
      <c r="C2255" s="179">
        <v>16.09</v>
      </c>
      <c r="D2255" s="179">
        <v>15.41</v>
      </c>
      <c r="E2255" s="179">
        <v>15.95</v>
      </c>
    </row>
    <row r="2256" spans="1:5">
      <c r="A2256" s="180">
        <v>41256</v>
      </c>
      <c r="B2256" s="179">
        <v>15.87</v>
      </c>
      <c r="C2256" s="179">
        <v>16.670000000000002</v>
      </c>
      <c r="D2256" s="179">
        <v>15.71</v>
      </c>
      <c r="E2256" s="179">
        <v>16.559999999999999</v>
      </c>
    </row>
    <row r="2257" spans="1:5">
      <c r="A2257" s="180">
        <v>41257</v>
      </c>
      <c r="B2257" s="179">
        <v>16.68</v>
      </c>
      <c r="C2257" s="179">
        <v>17.149999999999999</v>
      </c>
      <c r="D2257" s="179">
        <v>16.61</v>
      </c>
      <c r="E2257" s="179">
        <v>17</v>
      </c>
    </row>
    <row r="2258" spans="1:5">
      <c r="A2258" s="180">
        <v>41260</v>
      </c>
      <c r="B2258" s="179">
        <v>17.2</v>
      </c>
      <c r="C2258" s="179">
        <v>17.2</v>
      </c>
      <c r="D2258" s="179">
        <v>16.21</v>
      </c>
      <c r="E2258" s="179">
        <v>16.34</v>
      </c>
    </row>
    <row r="2259" spans="1:5">
      <c r="A2259" s="180">
        <v>41261</v>
      </c>
      <c r="B2259" s="179">
        <v>16.39</v>
      </c>
      <c r="C2259" s="179">
        <v>16.43</v>
      </c>
      <c r="D2259" s="179">
        <v>15.46</v>
      </c>
      <c r="E2259" s="179">
        <v>15.57</v>
      </c>
    </row>
    <row r="2260" spans="1:5">
      <c r="A2260" s="180">
        <v>41262</v>
      </c>
      <c r="B2260" s="179">
        <v>16.05</v>
      </c>
      <c r="C2260" s="179">
        <v>17.46</v>
      </c>
      <c r="D2260" s="179">
        <v>16.04</v>
      </c>
      <c r="E2260" s="179">
        <v>17.36</v>
      </c>
    </row>
    <row r="2261" spans="1:5">
      <c r="A2261" s="180">
        <v>41263</v>
      </c>
      <c r="B2261" s="179">
        <v>17.260000000000002</v>
      </c>
      <c r="C2261" s="179">
        <v>17.96</v>
      </c>
      <c r="D2261" s="179">
        <v>17.11</v>
      </c>
      <c r="E2261" s="179">
        <v>17.670000000000002</v>
      </c>
    </row>
    <row r="2262" spans="1:5">
      <c r="A2262" s="180">
        <v>41264</v>
      </c>
      <c r="B2262" s="179">
        <v>19.850000000000001</v>
      </c>
      <c r="C2262" s="179">
        <v>19.93</v>
      </c>
      <c r="D2262" s="179">
        <v>17.760000000000002</v>
      </c>
      <c r="E2262" s="179">
        <v>17.84</v>
      </c>
    </row>
    <row r="2263" spans="1:5">
      <c r="A2263" s="180">
        <v>41267</v>
      </c>
      <c r="B2263" s="179">
        <v>18.46</v>
      </c>
      <c r="C2263" s="179">
        <v>18.66</v>
      </c>
      <c r="D2263" s="179">
        <v>17.84</v>
      </c>
      <c r="E2263" s="179">
        <v>17.84</v>
      </c>
    </row>
    <row r="2264" spans="1:5">
      <c r="A2264" s="180">
        <v>41269</v>
      </c>
      <c r="B2264" s="179">
        <v>18.71</v>
      </c>
      <c r="C2264" s="179">
        <v>19.63</v>
      </c>
      <c r="D2264" s="179">
        <v>18.61</v>
      </c>
      <c r="E2264" s="179">
        <v>19.48</v>
      </c>
    </row>
    <row r="2265" spans="1:5">
      <c r="A2265" s="180">
        <v>41270</v>
      </c>
      <c r="B2265" s="179">
        <v>19.39</v>
      </c>
      <c r="C2265" s="179">
        <v>20.9</v>
      </c>
      <c r="D2265" s="179">
        <v>19.11</v>
      </c>
      <c r="E2265" s="179">
        <v>19.47</v>
      </c>
    </row>
    <row r="2266" spans="1:5">
      <c r="A2266" s="180">
        <v>41271</v>
      </c>
      <c r="B2266" s="179">
        <v>20.32</v>
      </c>
      <c r="C2266" s="179">
        <v>23.23</v>
      </c>
      <c r="D2266" s="179">
        <v>19.940000000000001</v>
      </c>
      <c r="E2266" s="179">
        <v>22.72</v>
      </c>
    </row>
    <row r="2267" spans="1:5">
      <c r="A2267" s="180">
        <v>41274</v>
      </c>
      <c r="B2267" s="179">
        <v>22.14</v>
      </c>
      <c r="C2267" s="179">
        <v>22.72</v>
      </c>
      <c r="D2267" s="179">
        <v>17.88</v>
      </c>
      <c r="E2267" s="179">
        <v>18.02</v>
      </c>
    </row>
    <row r="2268" spans="1:5">
      <c r="A2268" s="180">
        <v>41276</v>
      </c>
      <c r="B2268" s="179">
        <v>15.24</v>
      </c>
      <c r="C2268" s="179">
        <v>15.93</v>
      </c>
      <c r="D2268" s="179">
        <v>14.6</v>
      </c>
      <c r="E2268" s="179">
        <v>14.68</v>
      </c>
    </row>
    <row r="2269" spans="1:5">
      <c r="A2269" s="180">
        <v>41277</v>
      </c>
      <c r="B2269" s="179">
        <v>14.77</v>
      </c>
      <c r="C2269" s="179">
        <v>14.92</v>
      </c>
      <c r="D2269" s="179">
        <v>14.24</v>
      </c>
      <c r="E2269" s="179">
        <v>14.56</v>
      </c>
    </row>
    <row r="2270" spans="1:5">
      <c r="A2270" s="180">
        <v>41278</v>
      </c>
      <c r="B2270" s="179">
        <v>14.23</v>
      </c>
      <c r="C2270" s="179">
        <v>14.31</v>
      </c>
      <c r="D2270" s="179">
        <v>13.64</v>
      </c>
      <c r="E2270" s="179">
        <v>13.83</v>
      </c>
    </row>
    <row r="2271" spans="1:5">
      <c r="A2271" s="180">
        <v>41281</v>
      </c>
      <c r="B2271" s="179">
        <v>14.53</v>
      </c>
      <c r="C2271" s="179">
        <v>14.53</v>
      </c>
      <c r="D2271" s="179">
        <v>13.71</v>
      </c>
      <c r="E2271" s="179">
        <v>13.79</v>
      </c>
    </row>
    <row r="2272" spans="1:5">
      <c r="A2272" s="180">
        <v>41282</v>
      </c>
      <c r="B2272" s="179">
        <v>13.88</v>
      </c>
      <c r="C2272" s="179">
        <v>14.29</v>
      </c>
      <c r="D2272" s="179">
        <v>13.62</v>
      </c>
      <c r="E2272" s="179">
        <v>13.62</v>
      </c>
    </row>
    <row r="2273" spans="1:5">
      <c r="A2273" s="180">
        <v>41283</v>
      </c>
      <c r="B2273" s="179">
        <v>13.32</v>
      </c>
      <c r="C2273" s="179">
        <v>13.93</v>
      </c>
      <c r="D2273" s="179">
        <v>13.22</v>
      </c>
      <c r="E2273" s="179">
        <v>13.81</v>
      </c>
    </row>
    <row r="2274" spans="1:5">
      <c r="A2274" s="180">
        <v>41284</v>
      </c>
      <c r="B2274" s="179">
        <v>13.33</v>
      </c>
      <c r="C2274" s="179">
        <v>13.88</v>
      </c>
      <c r="D2274" s="179">
        <v>13.33</v>
      </c>
      <c r="E2274" s="179">
        <v>13.49</v>
      </c>
    </row>
    <row r="2275" spans="1:5">
      <c r="A2275" s="180">
        <v>41285</v>
      </c>
      <c r="B2275" s="179">
        <v>13.55</v>
      </c>
      <c r="C2275" s="179">
        <v>13.79</v>
      </c>
      <c r="D2275" s="179">
        <v>13.22</v>
      </c>
      <c r="E2275" s="179">
        <v>13.36</v>
      </c>
    </row>
    <row r="2276" spans="1:5">
      <c r="A2276" s="180">
        <v>41288</v>
      </c>
      <c r="B2276" s="179">
        <v>13.66</v>
      </c>
      <c r="C2276" s="179">
        <v>13.85</v>
      </c>
      <c r="D2276" s="179">
        <v>13.41</v>
      </c>
      <c r="E2276" s="179">
        <v>13.52</v>
      </c>
    </row>
    <row r="2277" spans="1:5">
      <c r="A2277" s="180">
        <v>41289</v>
      </c>
      <c r="B2277" s="179">
        <v>13.97</v>
      </c>
      <c r="C2277" s="179">
        <v>13.99</v>
      </c>
      <c r="D2277" s="179">
        <v>13.33</v>
      </c>
      <c r="E2277" s="179">
        <v>13.55</v>
      </c>
    </row>
    <row r="2278" spans="1:5">
      <c r="A2278" s="180">
        <v>41290</v>
      </c>
      <c r="B2278" s="179">
        <v>13.7</v>
      </c>
      <c r="C2278" s="179">
        <v>13.76</v>
      </c>
      <c r="D2278" s="179">
        <v>13.2</v>
      </c>
      <c r="E2278" s="179">
        <v>13.42</v>
      </c>
    </row>
    <row r="2279" spans="1:5">
      <c r="A2279" s="180">
        <v>41291</v>
      </c>
      <c r="B2279" s="179">
        <v>13.45</v>
      </c>
      <c r="C2279" s="179">
        <v>13.7</v>
      </c>
      <c r="D2279" s="179">
        <v>13.16</v>
      </c>
      <c r="E2279" s="179">
        <v>13.57</v>
      </c>
    </row>
    <row r="2280" spans="1:5">
      <c r="A2280" s="180">
        <v>41292</v>
      </c>
      <c r="B2280" s="179">
        <v>13.52</v>
      </c>
      <c r="C2280" s="179">
        <v>13.53</v>
      </c>
      <c r="D2280" s="179">
        <v>12.29</v>
      </c>
      <c r="E2280" s="179">
        <v>12.46</v>
      </c>
    </row>
    <row r="2281" spans="1:5">
      <c r="A2281" s="180">
        <v>41296</v>
      </c>
      <c r="B2281" s="179">
        <v>13.28</v>
      </c>
      <c r="C2281" s="179">
        <v>13.32</v>
      </c>
      <c r="D2281" s="179">
        <v>12.43</v>
      </c>
      <c r="E2281" s="179">
        <v>12.43</v>
      </c>
    </row>
    <row r="2282" spans="1:5">
      <c r="A2282" s="180">
        <v>41297</v>
      </c>
      <c r="B2282" s="179">
        <v>12.67</v>
      </c>
      <c r="C2282" s="179">
        <v>12.67</v>
      </c>
      <c r="D2282" s="179">
        <v>12.3</v>
      </c>
      <c r="E2282" s="179">
        <v>12.46</v>
      </c>
    </row>
    <row r="2283" spans="1:5">
      <c r="A2283" s="180">
        <v>41298</v>
      </c>
      <c r="B2283" s="179">
        <v>12.73</v>
      </c>
      <c r="C2283" s="179">
        <v>13.5</v>
      </c>
      <c r="D2283" s="179">
        <v>12.4</v>
      </c>
      <c r="E2283" s="179">
        <v>12.69</v>
      </c>
    </row>
    <row r="2284" spans="1:5">
      <c r="A2284" s="180">
        <v>41299</v>
      </c>
      <c r="B2284" s="179">
        <v>12.63</v>
      </c>
      <c r="C2284" s="179">
        <v>12.99</v>
      </c>
      <c r="D2284" s="179">
        <v>12.5</v>
      </c>
      <c r="E2284" s="179">
        <v>12.89</v>
      </c>
    </row>
    <row r="2285" spans="1:5">
      <c r="A2285" s="180">
        <v>41302</v>
      </c>
      <c r="B2285" s="179">
        <v>13.29</v>
      </c>
      <c r="C2285" s="179">
        <v>13.91</v>
      </c>
      <c r="D2285" s="179">
        <v>13.29</v>
      </c>
      <c r="E2285" s="179">
        <v>13.57</v>
      </c>
    </row>
    <row r="2286" spans="1:5">
      <c r="A2286" s="180">
        <v>41303</v>
      </c>
      <c r="B2286" s="179">
        <v>13.87</v>
      </c>
      <c r="C2286" s="179">
        <v>13.88</v>
      </c>
      <c r="D2286" s="179">
        <v>13.04</v>
      </c>
      <c r="E2286" s="179">
        <v>13.31</v>
      </c>
    </row>
    <row r="2287" spans="1:5">
      <c r="A2287" s="180">
        <v>41304</v>
      </c>
      <c r="B2287" s="179">
        <v>13.64</v>
      </c>
      <c r="C2287" s="179">
        <v>14.33</v>
      </c>
      <c r="D2287" s="179">
        <v>13.6</v>
      </c>
      <c r="E2287" s="179">
        <v>14.32</v>
      </c>
    </row>
    <row r="2288" spans="1:5">
      <c r="A2288" s="180">
        <v>41305</v>
      </c>
      <c r="B2288" s="179">
        <v>14.43</v>
      </c>
      <c r="C2288" s="179">
        <v>14.43</v>
      </c>
      <c r="D2288" s="179">
        <v>14.04</v>
      </c>
      <c r="E2288" s="179">
        <v>14.28</v>
      </c>
    </row>
    <row r="2289" spans="1:5">
      <c r="A2289" s="180">
        <v>41306</v>
      </c>
      <c r="B2289" s="179">
        <v>13.37</v>
      </c>
      <c r="C2289" s="179">
        <v>13.38</v>
      </c>
      <c r="D2289" s="179">
        <v>12.72</v>
      </c>
      <c r="E2289" s="179">
        <v>12.9</v>
      </c>
    </row>
    <row r="2290" spans="1:5">
      <c r="A2290" s="180">
        <v>41309</v>
      </c>
      <c r="B2290" s="179">
        <v>14</v>
      </c>
      <c r="C2290" s="179">
        <v>14.75</v>
      </c>
      <c r="D2290" s="179">
        <v>13.8</v>
      </c>
      <c r="E2290" s="179">
        <v>14.67</v>
      </c>
    </row>
    <row r="2291" spans="1:5">
      <c r="A2291" s="180">
        <v>41310</v>
      </c>
      <c r="B2291" s="179">
        <v>14.21</v>
      </c>
      <c r="C2291" s="179">
        <v>14.21</v>
      </c>
      <c r="D2291" s="179">
        <v>13.39</v>
      </c>
      <c r="E2291" s="179">
        <v>13.72</v>
      </c>
    </row>
    <row r="2292" spans="1:5">
      <c r="A2292" s="180">
        <v>41311</v>
      </c>
      <c r="B2292" s="179">
        <v>14.06</v>
      </c>
      <c r="C2292" s="179">
        <v>14.08</v>
      </c>
      <c r="D2292" s="179">
        <v>13.34</v>
      </c>
      <c r="E2292" s="179">
        <v>13.41</v>
      </c>
    </row>
    <row r="2293" spans="1:5">
      <c r="A2293" s="180">
        <v>41312</v>
      </c>
      <c r="B2293" s="179">
        <v>13.47</v>
      </c>
      <c r="C2293" s="179">
        <v>14.41</v>
      </c>
      <c r="D2293" s="179">
        <v>13.43</v>
      </c>
      <c r="E2293" s="179">
        <v>13.5</v>
      </c>
    </row>
    <row r="2294" spans="1:5">
      <c r="A2294" s="180">
        <v>41313</v>
      </c>
      <c r="B2294" s="179">
        <v>13.2</v>
      </c>
      <c r="C2294" s="179">
        <v>13.2</v>
      </c>
      <c r="D2294" s="179">
        <v>12.89</v>
      </c>
      <c r="E2294" s="179">
        <v>13.02</v>
      </c>
    </row>
    <row r="2295" spans="1:5">
      <c r="A2295" s="180">
        <v>41316</v>
      </c>
      <c r="B2295" s="179">
        <v>13.37</v>
      </c>
      <c r="C2295" s="179">
        <v>13.42</v>
      </c>
      <c r="D2295" s="179">
        <v>12.91</v>
      </c>
      <c r="E2295" s="179">
        <v>12.94</v>
      </c>
    </row>
    <row r="2296" spans="1:5">
      <c r="A2296" s="180">
        <v>41317</v>
      </c>
      <c r="B2296" s="179">
        <v>12.82</v>
      </c>
      <c r="C2296" s="179">
        <v>13.13</v>
      </c>
      <c r="D2296" s="179">
        <v>12.63</v>
      </c>
      <c r="E2296" s="179">
        <v>12.64</v>
      </c>
    </row>
    <row r="2297" spans="1:5">
      <c r="A2297" s="180">
        <v>41318</v>
      </c>
      <c r="B2297" s="179">
        <v>12.88</v>
      </c>
      <c r="C2297" s="179">
        <v>13.19</v>
      </c>
      <c r="D2297" s="179">
        <v>12.67</v>
      </c>
      <c r="E2297" s="179">
        <v>12.98</v>
      </c>
    </row>
    <row r="2298" spans="1:5">
      <c r="A2298" s="180">
        <v>41319</v>
      </c>
      <c r="B2298" s="179">
        <v>13.3</v>
      </c>
      <c r="C2298" s="179">
        <v>13.32</v>
      </c>
      <c r="D2298" s="179">
        <v>12.64</v>
      </c>
      <c r="E2298" s="179">
        <v>12.66</v>
      </c>
    </row>
    <row r="2299" spans="1:5">
      <c r="A2299" s="180">
        <v>41320</v>
      </c>
      <c r="B2299" s="179">
        <v>12.47</v>
      </c>
      <c r="C2299" s="179">
        <v>12.89</v>
      </c>
      <c r="D2299" s="179">
        <v>12.24</v>
      </c>
      <c r="E2299" s="179">
        <v>12.46</v>
      </c>
    </row>
    <row r="2300" spans="1:5">
      <c r="A2300" s="180">
        <v>41324</v>
      </c>
      <c r="B2300" s="179">
        <v>12.81</v>
      </c>
      <c r="C2300" s="179">
        <v>12.85</v>
      </c>
      <c r="D2300" s="179">
        <v>12.08</v>
      </c>
      <c r="E2300" s="179">
        <v>12.31</v>
      </c>
    </row>
    <row r="2301" spans="1:5">
      <c r="A2301" s="180">
        <v>41325</v>
      </c>
      <c r="B2301" s="179">
        <v>12.32</v>
      </c>
      <c r="C2301" s="179">
        <v>14.68</v>
      </c>
      <c r="D2301" s="179">
        <v>12.32</v>
      </c>
      <c r="E2301" s="179">
        <v>14.68</v>
      </c>
    </row>
    <row r="2302" spans="1:5">
      <c r="A2302" s="180">
        <v>41326</v>
      </c>
      <c r="B2302" s="179">
        <v>14.68</v>
      </c>
      <c r="C2302" s="179">
        <v>16.21</v>
      </c>
      <c r="D2302" s="179">
        <v>14.67</v>
      </c>
      <c r="E2302" s="179">
        <v>15.22</v>
      </c>
    </row>
    <row r="2303" spans="1:5">
      <c r="A2303" s="180">
        <v>41327</v>
      </c>
      <c r="B2303" s="179">
        <v>14.6</v>
      </c>
      <c r="C2303" s="179">
        <v>15.02</v>
      </c>
      <c r="D2303" s="179">
        <v>14.16</v>
      </c>
      <c r="E2303" s="179">
        <v>14.17</v>
      </c>
    </row>
    <row r="2304" spans="1:5">
      <c r="A2304" s="180">
        <v>41330</v>
      </c>
      <c r="B2304" s="179">
        <v>13.69</v>
      </c>
      <c r="C2304" s="179">
        <v>19.28</v>
      </c>
      <c r="D2304" s="179">
        <v>13.57</v>
      </c>
      <c r="E2304" s="179">
        <v>18.989999999999998</v>
      </c>
    </row>
    <row r="2305" spans="1:5">
      <c r="A2305" s="180">
        <v>41331</v>
      </c>
      <c r="B2305" s="179">
        <v>17.5</v>
      </c>
      <c r="C2305" s="179">
        <v>18.23</v>
      </c>
      <c r="D2305" s="179">
        <v>16.75</v>
      </c>
      <c r="E2305" s="179">
        <v>16.87</v>
      </c>
    </row>
    <row r="2306" spans="1:5">
      <c r="A2306" s="180">
        <v>41332</v>
      </c>
      <c r="B2306" s="179">
        <v>16.57</v>
      </c>
      <c r="C2306" s="179">
        <v>16.600000000000001</v>
      </c>
      <c r="D2306" s="179">
        <v>14.42</v>
      </c>
      <c r="E2306" s="179">
        <v>14.73</v>
      </c>
    </row>
    <row r="2307" spans="1:5">
      <c r="A2307" s="180">
        <v>41333</v>
      </c>
      <c r="B2307" s="179">
        <v>15</v>
      </c>
      <c r="C2307" s="179">
        <v>15.6</v>
      </c>
      <c r="D2307" s="179">
        <v>14.16</v>
      </c>
      <c r="E2307" s="179">
        <v>15.51</v>
      </c>
    </row>
    <row r="2308" spans="1:5">
      <c r="A2308" s="180">
        <v>41334</v>
      </c>
      <c r="B2308" s="179">
        <v>16.100000000000001</v>
      </c>
      <c r="C2308" s="179">
        <v>16.82</v>
      </c>
      <c r="D2308" s="179">
        <v>15.14</v>
      </c>
      <c r="E2308" s="179">
        <v>15.36</v>
      </c>
    </row>
    <row r="2309" spans="1:5">
      <c r="A2309" s="180">
        <v>41337</v>
      </c>
      <c r="B2309" s="179">
        <v>16.16</v>
      </c>
      <c r="C2309" s="179">
        <v>16.16</v>
      </c>
      <c r="D2309" s="179">
        <v>14.01</v>
      </c>
      <c r="E2309" s="179">
        <v>14.01</v>
      </c>
    </row>
    <row r="2310" spans="1:5">
      <c r="A2310" s="180">
        <v>41338</v>
      </c>
      <c r="B2310" s="179">
        <v>13.44</v>
      </c>
      <c r="C2310" s="179">
        <v>13.66</v>
      </c>
      <c r="D2310" s="179">
        <v>13.24</v>
      </c>
      <c r="E2310" s="179">
        <v>13.48</v>
      </c>
    </row>
    <row r="2311" spans="1:5">
      <c r="A2311" s="180">
        <v>41339</v>
      </c>
      <c r="B2311" s="179">
        <v>13.18</v>
      </c>
      <c r="C2311" s="179">
        <v>13.77</v>
      </c>
      <c r="D2311" s="179">
        <v>13.17</v>
      </c>
      <c r="E2311" s="179">
        <v>13.53</v>
      </c>
    </row>
    <row r="2312" spans="1:5">
      <c r="A2312" s="180">
        <v>41340</v>
      </c>
      <c r="B2312" s="179">
        <v>13.45</v>
      </c>
      <c r="C2312" s="179">
        <v>13.56</v>
      </c>
      <c r="D2312" s="179">
        <v>13.03</v>
      </c>
      <c r="E2312" s="179">
        <v>13.06</v>
      </c>
    </row>
    <row r="2313" spans="1:5">
      <c r="A2313" s="180">
        <v>41341</v>
      </c>
      <c r="B2313" s="179">
        <v>12.67</v>
      </c>
      <c r="C2313" s="179">
        <v>13.3</v>
      </c>
      <c r="D2313" s="179">
        <v>12.49</v>
      </c>
      <c r="E2313" s="179">
        <v>12.59</v>
      </c>
    </row>
    <row r="2314" spans="1:5">
      <c r="A2314" s="180">
        <v>41344</v>
      </c>
      <c r="B2314" s="179">
        <v>12.31</v>
      </c>
      <c r="C2314" s="179">
        <v>12.34</v>
      </c>
      <c r="D2314" s="179">
        <v>11.5</v>
      </c>
      <c r="E2314" s="179">
        <v>11.56</v>
      </c>
    </row>
    <row r="2315" spans="1:5">
      <c r="A2315" s="180">
        <v>41345</v>
      </c>
      <c r="B2315" s="179">
        <v>11.79</v>
      </c>
      <c r="C2315" s="179">
        <v>12.93</v>
      </c>
      <c r="D2315" s="179">
        <v>11.74</v>
      </c>
      <c r="E2315" s="179">
        <v>12.27</v>
      </c>
    </row>
    <row r="2316" spans="1:5">
      <c r="A2316" s="180">
        <v>41346</v>
      </c>
      <c r="B2316" s="179">
        <v>12.18</v>
      </c>
      <c r="C2316" s="179">
        <v>12.55</v>
      </c>
      <c r="D2316" s="179">
        <v>11.79</v>
      </c>
      <c r="E2316" s="179">
        <v>11.83</v>
      </c>
    </row>
    <row r="2317" spans="1:5">
      <c r="A2317" s="180">
        <v>41347</v>
      </c>
      <c r="B2317" s="179">
        <v>11.7</v>
      </c>
      <c r="C2317" s="179">
        <v>11.75</v>
      </c>
      <c r="D2317" s="179">
        <v>11.05</v>
      </c>
      <c r="E2317" s="179">
        <v>11.3</v>
      </c>
    </row>
    <row r="2318" spans="1:5">
      <c r="A2318" s="180">
        <v>41348</v>
      </c>
      <c r="B2318" s="179">
        <v>11.52</v>
      </c>
      <c r="C2318" s="179">
        <v>11.99</v>
      </c>
      <c r="D2318" s="179">
        <v>11.21</v>
      </c>
      <c r="E2318" s="179">
        <v>11.3</v>
      </c>
    </row>
    <row r="2319" spans="1:5">
      <c r="A2319" s="180">
        <v>41351</v>
      </c>
      <c r="B2319" s="179">
        <v>13.47</v>
      </c>
      <c r="C2319" s="179">
        <v>13.64</v>
      </c>
      <c r="D2319" s="179">
        <v>12.57</v>
      </c>
      <c r="E2319" s="179">
        <v>13.36</v>
      </c>
    </row>
    <row r="2320" spans="1:5">
      <c r="A2320" s="180">
        <v>41352</v>
      </c>
      <c r="B2320" s="179">
        <v>13.03</v>
      </c>
      <c r="C2320" s="179">
        <v>15.4</v>
      </c>
      <c r="D2320" s="179">
        <v>12.92</v>
      </c>
      <c r="E2320" s="179">
        <v>14.39</v>
      </c>
    </row>
    <row r="2321" spans="1:5">
      <c r="A2321" s="180">
        <v>41353</v>
      </c>
      <c r="B2321" s="179">
        <v>13.18</v>
      </c>
      <c r="C2321" s="179">
        <v>13.18</v>
      </c>
      <c r="D2321" s="179">
        <v>12.3</v>
      </c>
      <c r="E2321" s="179">
        <v>12.67</v>
      </c>
    </row>
    <row r="2322" spans="1:5">
      <c r="A2322" s="180">
        <v>41354</v>
      </c>
      <c r="B2322" s="179">
        <v>13.07</v>
      </c>
      <c r="C2322" s="179">
        <v>14.21</v>
      </c>
      <c r="D2322" s="179">
        <v>12.62</v>
      </c>
      <c r="E2322" s="179">
        <v>13.99</v>
      </c>
    </row>
    <row r="2323" spans="1:5">
      <c r="A2323" s="180">
        <v>41355</v>
      </c>
      <c r="B2323" s="179">
        <v>13.34</v>
      </c>
      <c r="C2323" s="179">
        <v>13.85</v>
      </c>
      <c r="D2323" s="179">
        <v>13.19</v>
      </c>
      <c r="E2323" s="179">
        <v>13.57</v>
      </c>
    </row>
    <row r="2324" spans="1:5">
      <c r="A2324" s="180">
        <v>41358</v>
      </c>
      <c r="B2324" s="179">
        <v>12.85</v>
      </c>
      <c r="C2324" s="179">
        <v>14.61</v>
      </c>
      <c r="D2324" s="179">
        <v>12.39</v>
      </c>
      <c r="E2324" s="179">
        <v>13.74</v>
      </c>
    </row>
    <row r="2325" spans="1:5">
      <c r="A2325" s="180">
        <v>41359</v>
      </c>
      <c r="B2325" s="179">
        <v>12.95</v>
      </c>
      <c r="C2325" s="179">
        <v>13.21</v>
      </c>
      <c r="D2325" s="179">
        <v>12.69</v>
      </c>
      <c r="E2325" s="179">
        <v>12.77</v>
      </c>
    </row>
    <row r="2326" spans="1:5">
      <c r="A2326" s="180">
        <v>41360</v>
      </c>
      <c r="B2326" s="179">
        <v>13.72</v>
      </c>
      <c r="C2326" s="179">
        <v>13.97</v>
      </c>
      <c r="D2326" s="179">
        <v>12.97</v>
      </c>
      <c r="E2326" s="179">
        <v>13.15</v>
      </c>
    </row>
    <row r="2327" spans="1:5">
      <c r="A2327" s="180">
        <v>41361</v>
      </c>
      <c r="B2327" s="179">
        <v>12.91</v>
      </c>
      <c r="C2327" s="179">
        <v>13.07</v>
      </c>
      <c r="D2327" s="179">
        <v>12.54</v>
      </c>
      <c r="E2327" s="179">
        <v>12.7</v>
      </c>
    </row>
    <row r="2328" spans="1:5">
      <c r="A2328" s="180">
        <v>41365</v>
      </c>
      <c r="B2328" s="179">
        <v>13.46</v>
      </c>
      <c r="C2328" s="179">
        <v>14.05</v>
      </c>
      <c r="D2328" s="179">
        <v>13.26</v>
      </c>
      <c r="E2328" s="179">
        <v>13.58</v>
      </c>
    </row>
    <row r="2329" spans="1:5">
      <c r="A2329" s="180">
        <v>41366</v>
      </c>
      <c r="B2329" s="179">
        <v>13.11</v>
      </c>
      <c r="C2329" s="179">
        <v>13.18</v>
      </c>
      <c r="D2329" s="179">
        <v>12.76</v>
      </c>
      <c r="E2329" s="179">
        <v>12.78</v>
      </c>
    </row>
    <row r="2330" spans="1:5">
      <c r="A2330" s="180">
        <v>41367</v>
      </c>
      <c r="B2330" s="179">
        <v>12.65</v>
      </c>
      <c r="C2330" s="179">
        <v>14.66</v>
      </c>
      <c r="D2330" s="179">
        <v>12.62</v>
      </c>
      <c r="E2330" s="179">
        <v>14.21</v>
      </c>
    </row>
    <row r="2331" spans="1:5">
      <c r="A2331" s="180">
        <v>41368</v>
      </c>
      <c r="B2331" s="179">
        <v>14.1</v>
      </c>
      <c r="C2331" s="179">
        <v>14.79</v>
      </c>
      <c r="D2331" s="179">
        <v>13.89</v>
      </c>
      <c r="E2331" s="179">
        <v>13.89</v>
      </c>
    </row>
    <row r="2332" spans="1:5">
      <c r="A2332" s="180">
        <v>41369</v>
      </c>
      <c r="B2332" s="179">
        <v>15.64</v>
      </c>
      <c r="C2332" s="179">
        <v>15.65</v>
      </c>
      <c r="D2332" s="179">
        <v>13.86</v>
      </c>
      <c r="E2332" s="179">
        <v>13.92</v>
      </c>
    </row>
    <row r="2333" spans="1:5">
      <c r="A2333" s="180">
        <v>41372</v>
      </c>
      <c r="B2333" s="179">
        <v>14.04</v>
      </c>
      <c r="C2333" s="179">
        <v>14.5</v>
      </c>
      <c r="D2333" s="179">
        <v>13.19</v>
      </c>
      <c r="E2333" s="179">
        <v>13.19</v>
      </c>
    </row>
    <row r="2334" spans="1:5">
      <c r="A2334" s="180">
        <v>41373</v>
      </c>
      <c r="B2334" s="179">
        <v>13.11</v>
      </c>
      <c r="C2334" s="179">
        <v>13.68</v>
      </c>
      <c r="D2334" s="179">
        <v>12.75</v>
      </c>
      <c r="E2334" s="179">
        <v>12.84</v>
      </c>
    </row>
    <row r="2335" spans="1:5">
      <c r="A2335" s="180">
        <v>41374</v>
      </c>
      <c r="B2335" s="179">
        <v>12.66</v>
      </c>
      <c r="C2335" s="179">
        <v>12.88</v>
      </c>
      <c r="D2335" s="179">
        <v>12.32</v>
      </c>
      <c r="E2335" s="179">
        <v>12.36</v>
      </c>
    </row>
    <row r="2336" spans="1:5">
      <c r="A2336" s="180">
        <v>41375</v>
      </c>
      <c r="B2336" s="179">
        <v>12.55</v>
      </c>
      <c r="C2336" s="179">
        <v>12.62</v>
      </c>
      <c r="D2336" s="179">
        <v>12.15</v>
      </c>
      <c r="E2336" s="179">
        <v>12.24</v>
      </c>
    </row>
    <row r="2337" spans="1:5">
      <c r="A2337" s="180">
        <v>41376</v>
      </c>
      <c r="B2337" s="179">
        <v>12.61</v>
      </c>
      <c r="C2337" s="179">
        <v>13.12</v>
      </c>
      <c r="D2337" s="179">
        <v>11.99</v>
      </c>
      <c r="E2337" s="179">
        <v>12.06</v>
      </c>
    </row>
    <row r="2338" spans="1:5">
      <c r="A2338" s="180">
        <v>41379</v>
      </c>
      <c r="B2338" s="179">
        <v>13.12</v>
      </c>
      <c r="C2338" s="179">
        <v>17.27</v>
      </c>
      <c r="D2338" s="179">
        <v>12.66</v>
      </c>
      <c r="E2338" s="179">
        <v>17.27</v>
      </c>
    </row>
    <row r="2339" spans="1:5">
      <c r="A2339" s="180">
        <v>41380</v>
      </c>
      <c r="B2339" s="179">
        <v>14.72</v>
      </c>
      <c r="C2339" s="179">
        <v>14.87</v>
      </c>
      <c r="D2339" s="179">
        <v>13.91</v>
      </c>
      <c r="E2339" s="179">
        <v>13.96</v>
      </c>
    </row>
    <row r="2340" spans="1:5">
      <c r="A2340" s="180">
        <v>41381</v>
      </c>
      <c r="B2340" s="179">
        <v>15.35</v>
      </c>
      <c r="C2340" s="179">
        <v>17.899999999999999</v>
      </c>
      <c r="D2340" s="179">
        <v>14.98</v>
      </c>
      <c r="E2340" s="179">
        <v>16.510000000000002</v>
      </c>
    </row>
    <row r="2341" spans="1:5">
      <c r="A2341" s="180">
        <v>41382</v>
      </c>
      <c r="B2341" s="179">
        <v>16.34</v>
      </c>
      <c r="C2341" s="179">
        <v>18.2</v>
      </c>
      <c r="D2341" s="179">
        <v>16.32</v>
      </c>
      <c r="E2341" s="179">
        <v>17.559999999999999</v>
      </c>
    </row>
    <row r="2342" spans="1:5">
      <c r="A2342" s="180">
        <v>41383</v>
      </c>
      <c r="B2342" s="179">
        <v>16.670000000000002</v>
      </c>
      <c r="C2342" s="179">
        <v>16.98</v>
      </c>
      <c r="D2342" s="179">
        <v>14.87</v>
      </c>
      <c r="E2342" s="179">
        <v>14.97</v>
      </c>
    </row>
    <row r="2343" spans="1:5">
      <c r="A2343" s="180">
        <v>41386</v>
      </c>
      <c r="B2343" s="179">
        <v>15.08</v>
      </c>
      <c r="C2343" s="179">
        <v>16</v>
      </c>
      <c r="D2343" s="179">
        <v>14.04</v>
      </c>
      <c r="E2343" s="179">
        <v>14.39</v>
      </c>
    </row>
    <row r="2344" spans="1:5">
      <c r="A2344" s="180">
        <v>41387</v>
      </c>
      <c r="B2344" s="179">
        <v>13.81</v>
      </c>
      <c r="C2344" s="179">
        <v>14.87</v>
      </c>
      <c r="D2344" s="179">
        <v>13.46</v>
      </c>
      <c r="E2344" s="179">
        <v>13.48</v>
      </c>
    </row>
    <row r="2345" spans="1:5">
      <c r="A2345" s="180">
        <v>41388</v>
      </c>
      <c r="B2345" s="179">
        <v>13.57</v>
      </c>
      <c r="C2345" s="179">
        <v>13.75</v>
      </c>
      <c r="D2345" s="179">
        <v>13.36</v>
      </c>
      <c r="E2345" s="179">
        <v>13.61</v>
      </c>
    </row>
    <row r="2346" spans="1:5">
      <c r="A2346" s="180">
        <v>41389</v>
      </c>
      <c r="B2346" s="179">
        <v>13.61</v>
      </c>
      <c r="C2346" s="179">
        <v>13.87</v>
      </c>
      <c r="D2346" s="179">
        <v>13.13</v>
      </c>
      <c r="E2346" s="179">
        <v>13.62</v>
      </c>
    </row>
    <row r="2347" spans="1:5">
      <c r="A2347" s="180">
        <v>41390</v>
      </c>
      <c r="B2347" s="179">
        <v>13.94</v>
      </c>
      <c r="C2347" s="179">
        <v>14.18</v>
      </c>
      <c r="D2347" s="179">
        <v>13.49</v>
      </c>
      <c r="E2347" s="179">
        <v>13.61</v>
      </c>
    </row>
    <row r="2348" spans="1:5">
      <c r="A2348" s="180">
        <v>41393</v>
      </c>
      <c r="B2348" s="179">
        <v>13.72</v>
      </c>
      <c r="C2348" s="179">
        <v>13.94</v>
      </c>
      <c r="D2348" s="179">
        <v>13.36</v>
      </c>
      <c r="E2348" s="179">
        <v>13.71</v>
      </c>
    </row>
    <row r="2349" spans="1:5">
      <c r="A2349" s="180">
        <v>41394</v>
      </c>
      <c r="B2349" s="179">
        <v>13.71</v>
      </c>
      <c r="C2349" s="179">
        <v>14.28</v>
      </c>
      <c r="D2349" s="179">
        <v>13.51</v>
      </c>
      <c r="E2349" s="179">
        <v>13.52</v>
      </c>
    </row>
    <row r="2350" spans="1:5">
      <c r="A2350" s="180">
        <v>41395</v>
      </c>
      <c r="B2350" s="179">
        <v>13.88</v>
      </c>
      <c r="C2350" s="179">
        <v>14.67</v>
      </c>
      <c r="D2350" s="179">
        <v>13.87</v>
      </c>
      <c r="E2350" s="179">
        <v>14.49</v>
      </c>
    </row>
    <row r="2351" spans="1:5">
      <c r="A2351" s="180">
        <v>41396</v>
      </c>
      <c r="B2351" s="179">
        <v>14.48</v>
      </c>
      <c r="C2351" s="179">
        <v>14.48</v>
      </c>
      <c r="D2351" s="179">
        <v>13.58</v>
      </c>
      <c r="E2351" s="179">
        <v>13.59</v>
      </c>
    </row>
    <row r="2352" spans="1:5">
      <c r="A2352" s="180">
        <v>41397</v>
      </c>
      <c r="B2352" s="179">
        <v>12.92</v>
      </c>
      <c r="C2352" s="179">
        <v>13.15</v>
      </c>
      <c r="D2352" s="179">
        <v>12.77</v>
      </c>
      <c r="E2352" s="179">
        <v>12.85</v>
      </c>
    </row>
    <row r="2353" spans="1:5">
      <c r="A2353" s="180">
        <v>41400</v>
      </c>
      <c r="B2353" s="179">
        <v>13.06</v>
      </c>
      <c r="C2353" s="179">
        <v>13.19</v>
      </c>
      <c r="D2353" s="179">
        <v>12.66</v>
      </c>
      <c r="E2353" s="179">
        <v>12.66</v>
      </c>
    </row>
    <row r="2354" spans="1:5">
      <c r="A2354" s="180">
        <v>41401</v>
      </c>
      <c r="B2354" s="179">
        <v>12.63</v>
      </c>
      <c r="C2354" s="179">
        <v>12.96</v>
      </c>
      <c r="D2354" s="179">
        <v>12.49</v>
      </c>
      <c r="E2354" s="179">
        <v>12.83</v>
      </c>
    </row>
    <row r="2355" spans="1:5">
      <c r="A2355" s="180">
        <v>41402</v>
      </c>
      <c r="B2355" s="179">
        <v>12.87</v>
      </c>
      <c r="C2355" s="179">
        <v>13.04</v>
      </c>
      <c r="D2355" s="179">
        <v>12.62</v>
      </c>
      <c r="E2355" s="179">
        <v>12.66</v>
      </c>
    </row>
    <row r="2356" spans="1:5">
      <c r="A2356" s="180">
        <v>41403</v>
      </c>
      <c r="B2356" s="179">
        <v>12.91</v>
      </c>
      <c r="C2356" s="179">
        <v>13.53</v>
      </c>
      <c r="D2356" s="179">
        <v>12.78</v>
      </c>
      <c r="E2356" s="179">
        <v>13.13</v>
      </c>
    </row>
    <row r="2357" spans="1:5">
      <c r="A2357" s="180">
        <v>41404</v>
      </c>
      <c r="B2357" s="179">
        <v>13.08</v>
      </c>
      <c r="C2357" s="179">
        <v>13.45</v>
      </c>
      <c r="D2357" s="179">
        <v>12.54</v>
      </c>
      <c r="E2357" s="179">
        <v>12.59</v>
      </c>
    </row>
    <row r="2358" spans="1:5">
      <c r="A2358" s="180">
        <v>41407</v>
      </c>
      <c r="B2358" s="179">
        <v>12.57</v>
      </c>
      <c r="C2358" s="179">
        <v>12.87</v>
      </c>
      <c r="D2358" s="179">
        <v>12.49</v>
      </c>
      <c r="E2358" s="179">
        <v>12.55</v>
      </c>
    </row>
    <row r="2359" spans="1:5">
      <c r="A2359" s="180">
        <v>41408</v>
      </c>
      <c r="B2359" s="179">
        <v>12.61</v>
      </c>
      <c r="C2359" s="179">
        <v>13.21</v>
      </c>
      <c r="D2359" s="179">
        <v>12.54</v>
      </c>
      <c r="E2359" s="179">
        <v>12.77</v>
      </c>
    </row>
    <row r="2360" spans="1:5">
      <c r="A2360" s="180">
        <v>41409</v>
      </c>
      <c r="B2360" s="179">
        <v>12.98</v>
      </c>
      <c r="C2360" s="179">
        <v>13.43</v>
      </c>
      <c r="D2360" s="179">
        <v>12.78</v>
      </c>
      <c r="E2360" s="179">
        <v>12.81</v>
      </c>
    </row>
    <row r="2361" spans="1:5">
      <c r="A2361" s="180">
        <v>41410</v>
      </c>
      <c r="B2361" s="179">
        <v>13.07</v>
      </c>
      <c r="C2361" s="179">
        <v>13.46</v>
      </c>
      <c r="D2361" s="179">
        <v>12.79</v>
      </c>
      <c r="E2361" s="179">
        <v>13.07</v>
      </c>
    </row>
    <row r="2362" spans="1:5">
      <c r="A2362" s="180">
        <v>41411</v>
      </c>
      <c r="B2362" s="179">
        <v>12.73</v>
      </c>
      <c r="C2362" s="179">
        <v>12.94</v>
      </c>
      <c r="D2362" s="179">
        <v>12.26</v>
      </c>
      <c r="E2362" s="179">
        <v>12.45</v>
      </c>
    </row>
    <row r="2363" spans="1:5">
      <c r="A2363" s="180">
        <v>41414</v>
      </c>
      <c r="B2363" s="179">
        <v>13.28</v>
      </c>
      <c r="C2363" s="179">
        <v>13.28</v>
      </c>
      <c r="D2363" s="179">
        <v>12.84</v>
      </c>
      <c r="E2363" s="179">
        <v>13.02</v>
      </c>
    </row>
    <row r="2364" spans="1:5">
      <c r="A2364" s="180">
        <v>41415</v>
      </c>
      <c r="B2364" s="179">
        <v>13.08</v>
      </c>
      <c r="C2364" s="179">
        <v>13.44</v>
      </c>
      <c r="D2364" s="179">
        <v>12.89</v>
      </c>
      <c r="E2364" s="179">
        <v>13.37</v>
      </c>
    </row>
    <row r="2365" spans="1:5">
      <c r="A2365" s="180">
        <v>41416</v>
      </c>
      <c r="B2365" s="179">
        <v>13.45</v>
      </c>
      <c r="C2365" s="179">
        <v>14.45</v>
      </c>
      <c r="D2365" s="179">
        <v>13.05</v>
      </c>
      <c r="E2365" s="179">
        <v>13.82</v>
      </c>
    </row>
    <row r="2366" spans="1:5">
      <c r="A2366" s="180">
        <v>41417</v>
      </c>
      <c r="B2366" s="179">
        <v>14.94</v>
      </c>
      <c r="C2366" s="179">
        <v>15.11</v>
      </c>
      <c r="D2366" s="179">
        <v>13.87</v>
      </c>
      <c r="E2366" s="179">
        <v>14.07</v>
      </c>
    </row>
    <row r="2367" spans="1:5">
      <c r="A2367" s="180">
        <v>41418</v>
      </c>
      <c r="B2367" s="179">
        <v>14.59</v>
      </c>
      <c r="C2367" s="179">
        <v>14.79</v>
      </c>
      <c r="D2367" s="179">
        <v>13.99</v>
      </c>
      <c r="E2367" s="179">
        <v>13.99</v>
      </c>
    </row>
    <row r="2368" spans="1:5">
      <c r="A2368" s="180">
        <v>41422</v>
      </c>
      <c r="B2368" s="179">
        <v>13.67</v>
      </c>
      <c r="C2368" s="179">
        <v>14.56</v>
      </c>
      <c r="D2368" s="179">
        <v>13.56</v>
      </c>
      <c r="E2368" s="179">
        <v>14.48</v>
      </c>
    </row>
    <row r="2369" spans="1:5">
      <c r="A2369" s="180">
        <v>41423</v>
      </c>
      <c r="B2369" s="179">
        <v>15.3</v>
      </c>
      <c r="C2369" s="179">
        <v>15.65</v>
      </c>
      <c r="D2369" s="179">
        <v>14.59</v>
      </c>
      <c r="E2369" s="179">
        <v>14.83</v>
      </c>
    </row>
    <row r="2370" spans="1:5">
      <c r="A2370" s="180">
        <v>41424</v>
      </c>
      <c r="B2370" s="179">
        <v>14.9</v>
      </c>
      <c r="C2370" s="179">
        <v>14.98</v>
      </c>
      <c r="D2370" s="179">
        <v>14.27</v>
      </c>
      <c r="E2370" s="179">
        <v>14.53</v>
      </c>
    </row>
    <row r="2371" spans="1:5">
      <c r="A2371" s="180">
        <v>41425</v>
      </c>
      <c r="B2371" s="179">
        <v>15.02</v>
      </c>
      <c r="C2371" s="179">
        <v>16.350000000000001</v>
      </c>
      <c r="D2371" s="179">
        <v>14.36</v>
      </c>
      <c r="E2371" s="179">
        <v>16.3</v>
      </c>
    </row>
    <row r="2372" spans="1:5">
      <c r="A2372" s="180">
        <v>41428</v>
      </c>
      <c r="B2372" s="179">
        <v>16.399999999999999</v>
      </c>
      <c r="C2372" s="179">
        <v>17.579999999999998</v>
      </c>
      <c r="D2372" s="179">
        <v>16.149999999999999</v>
      </c>
      <c r="E2372" s="179">
        <v>16.28</v>
      </c>
    </row>
    <row r="2373" spans="1:5">
      <c r="A2373" s="180">
        <v>41429</v>
      </c>
      <c r="B2373" s="179">
        <v>16.16</v>
      </c>
      <c r="C2373" s="179">
        <v>17.25</v>
      </c>
      <c r="D2373" s="179">
        <v>15.82</v>
      </c>
      <c r="E2373" s="179">
        <v>16.27</v>
      </c>
    </row>
    <row r="2374" spans="1:5">
      <c r="A2374" s="180">
        <v>41430</v>
      </c>
      <c r="B2374" s="179">
        <v>16.86</v>
      </c>
      <c r="C2374" s="179">
        <v>17.84</v>
      </c>
      <c r="D2374" s="179">
        <v>16.57</v>
      </c>
      <c r="E2374" s="179">
        <v>17.5</v>
      </c>
    </row>
    <row r="2375" spans="1:5">
      <c r="A2375" s="180">
        <v>41431</v>
      </c>
      <c r="B2375" s="179">
        <v>17.7</v>
      </c>
      <c r="C2375" s="179">
        <v>18.510000000000002</v>
      </c>
      <c r="D2375" s="179">
        <v>16.600000000000001</v>
      </c>
      <c r="E2375" s="179">
        <v>16.63</v>
      </c>
    </row>
    <row r="2376" spans="1:5">
      <c r="A2376" s="180">
        <v>41432</v>
      </c>
      <c r="B2376" s="179">
        <v>15.9</v>
      </c>
      <c r="C2376" s="179">
        <v>16.21</v>
      </c>
      <c r="D2376" s="179">
        <v>14.96</v>
      </c>
      <c r="E2376" s="179">
        <v>15.14</v>
      </c>
    </row>
    <row r="2377" spans="1:5">
      <c r="A2377" s="180">
        <v>41435</v>
      </c>
      <c r="B2377" s="179">
        <v>15.16</v>
      </c>
      <c r="C2377" s="179">
        <v>15.6</v>
      </c>
      <c r="D2377" s="179">
        <v>15.1</v>
      </c>
      <c r="E2377" s="179">
        <v>15.44</v>
      </c>
    </row>
    <row r="2378" spans="1:5">
      <c r="A2378" s="180">
        <v>41436</v>
      </c>
      <c r="B2378" s="179">
        <v>16.91</v>
      </c>
      <c r="C2378" s="179">
        <v>17.14</v>
      </c>
      <c r="D2378" s="179">
        <v>16</v>
      </c>
      <c r="E2378" s="179">
        <v>17.07</v>
      </c>
    </row>
    <row r="2379" spans="1:5">
      <c r="A2379" s="180">
        <v>41437</v>
      </c>
      <c r="B2379" s="179">
        <v>16.510000000000002</v>
      </c>
      <c r="C2379" s="179">
        <v>18.600000000000001</v>
      </c>
      <c r="D2379" s="179">
        <v>16.43</v>
      </c>
      <c r="E2379" s="179">
        <v>18.59</v>
      </c>
    </row>
    <row r="2380" spans="1:5">
      <c r="A2380" s="180">
        <v>41438</v>
      </c>
      <c r="B2380" s="179">
        <v>18.38</v>
      </c>
      <c r="C2380" s="179">
        <v>18.579999999999998</v>
      </c>
      <c r="D2380" s="179">
        <v>16.37</v>
      </c>
      <c r="E2380" s="179">
        <v>16.41</v>
      </c>
    </row>
    <row r="2381" spans="1:5">
      <c r="A2381" s="180">
        <v>41439</v>
      </c>
      <c r="B2381" s="179">
        <v>16.63</v>
      </c>
      <c r="C2381" s="179">
        <v>17.260000000000002</v>
      </c>
      <c r="D2381" s="179">
        <v>16.03</v>
      </c>
      <c r="E2381" s="179">
        <v>17.149999999999999</v>
      </c>
    </row>
    <row r="2382" spans="1:5">
      <c r="A2382" s="180">
        <v>41442</v>
      </c>
      <c r="B2382" s="179">
        <v>16.53</v>
      </c>
      <c r="C2382" s="179">
        <v>17.62</v>
      </c>
      <c r="D2382" s="179">
        <v>16.329999999999998</v>
      </c>
      <c r="E2382" s="179">
        <v>16.8</v>
      </c>
    </row>
    <row r="2383" spans="1:5">
      <c r="A2383" s="180">
        <v>41443</v>
      </c>
      <c r="B2383" s="179">
        <v>16.809999999999999</v>
      </c>
      <c r="C2383" s="179">
        <v>16.95</v>
      </c>
      <c r="D2383" s="179">
        <v>16.46</v>
      </c>
      <c r="E2383" s="179">
        <v>16.61</v>
      </c>
    </row>
    <row r="2384" spans="1:5">
      <c r="A2384" s="180">
        <v>41444</v>
      </c>
      <c r="B2384" s="179">
        <v>16.89</v>
      </c>
      <c r="C2384" s="179">
        <v>17.18</v>
      </c>
      <c r="D2384" s="179">
        <v>15.36</v>
      </c>
      <c r="E2384" s="179">
        <v>16.64</v>
      </c>
    </row>
    <row r="2385" spans="1:5">
      <c r="A2385" s="180">
        <v>41445</v>
      </c>
      <c r="B2385" s="179">
        <v>18.399999999999999</v>
      </c>
      <c r="C2385" s="179">
        <v>21.32</v>
      </c>
      <c r="D2385" s="179">
        <v>18.010000000000002</v>
      </c>
      <c r="E2385" s="179">
        <v>20.49</v>
      </c>
    </row>
    <row r="2386" spans="1:5">
      <c r="A2386" s="180">
        <v>41446</v>
      </c>
      <c r="B2386" s="179">
        <v>18.97</v>
      </c>
      <c r="C2386" s="179">
        <v>20.93</v>
      </c>
      <c r="D2386" s="179">
        <v>18.25</v>
      </c>
      <c r="E2386" s="179">
        <v>18.899999999999999</v>
      </c>
    </row>
    <row r="2387" spans="1:5">
      <c r="A2387" s="180">
        <v>41449</v>
      </c>
      <c r="B2387" s="179">
        <v>20.87</v>
      </c>
      <c r="C2387" s="179">
        <v>21.91</v>
      </c>
      <c r="D2387" s="179">
        <v>18.579999999999998</v>
      </c>
      <c r="E2387" s="179">
        <v>20.11</v>
      </c>
    </row>
    <row r="2388" spans="1:5">
      <c r="A2388" s="180">
        <v>41450</v>
      </c>
      <c r="B2388" s="179">
        <v>18.649999999999999</v>
      </c>
      <c r="C2388" s="179">
        <v>19.22</v>
      </c>
      <c r="D2388" s="179">
        <v>17.82</v>
      </c>
      <c r="E2388" s="179">
        <v>18.47</v>
      </c>
    </row>
    <row r="2389" spans="1:5">
      <c r="A2389" s="180">
        <v>41451</v>
      </c>
      <c r="B2389" s="179">
        <v>17.23</v>
      </c>
      <c r="C2389" s="179">
        <v>18.059999999999999</v>
      </c>
      <c r="D2389" s="179">
        <v>17.079999999999998</v>
      </c>
      <c r="E2389" s="179">
        <v>17.21</v>
      </c>
    </row>
    <row r="2390" spans="1:5">
      <c r="A2390" s="180">
        <v>41452</v>
      </c>
      <c r="B2390" s="179">
        <v>16.600000000000001</v>
      </c>
      <c r="C2390" s="179">
        <v>16.97</v>
      </c>
      <c r="D2390" s="179">
        <v>16.34</v>
      </c>
      <c r="E2390" s="179">
        <v>16.86</v>
      </c>
    </row>
    <row r="2391" spans="1:5">
      <c r="A2391" s="180">
        <v>41453</v>
      </c>
      <c r="B2391" s="179">
        <v>17.25</v>
      </c>
      <c r="C2391" s="179">
        <v>17.690000000000001</v>
      </c>
      <c r="D2391" s="179">
        <v>16.190000000000001</v>
      </c>
      <c r="E2391" s="179">
        <v>16.86</v>
      </c>
    </row>
    <row r="2392" spans="1:5">
      <c r="A2392" s="180">
        <v>41456</v>
      </c>
      <c r="B2392" s="179">
        <v>16.899999999999999</v>
      </c>
      <c r="C2392" s="179">
        <v>16.899999999999999</v>
      </c>
      <c r="D2392" s="179">
        <v>16</v>
      </c>
      <c r="E2392" s="179">
        <v>16.37</v>
      </c>
    </row>
    <row r="2393" spans="1:5">
      <c r="A2393" s="180">
        <v>41457</v>
      </c>
      <c r="B2393" s="179">
        <v>16.489999999999998</v>
      </c>
      <c r="C2393" s="179">
        <v>16.93</v>
      </c>
      <c r="D2393" s="179">
        <v>15.88</v>
      </c>
      <c r="E2393" s="179">
        <v>16.440000000000001</v>
      </c>
    </row>
    <row r="2394" spans="1:5">
      <c r="A2394" s="180">
        <v>41458</v>
      </c>
      <c r="B2394" s="179">
        <v>17.22</v>
      </c>
      <c r="C2394" s="179">
        <v>17.32</v>
      </c>
      <c r="D2394" s="179">
        <v>16.2</v>
      </c>
      <c r="E2394" s="179">
        <v>16.2</v>
      </c>
    </row>
    <row r="2395" spans="1:5">
      <c r="A2395" s="180">
        <v>41460</v>
      </c>
      <c r="B2395" s="179">
        <v>15.59</v>
      </c>
      <c r="C2395" s="179">
        <v>16.28</v>
      </c>
      <c r="D2395" s="179">
        <v>14.89</v>
      </c>
      <c r="E2395" s="179">
        <v>14.89</v>
      </c>
    </row>
    <row r="2396" spans="1:5">
      <c r="A2396" s="180">
        <v>41463</v>
      </c>
      <c r="B2396" s="179">
        <v>14.66</v>
      </c>
      <c r="C2396" s="179">
        <v>15.27</v>
      </c>
      <c r="D2396" s="179">
        <v>14.66</v>
      </c>
      <c r="E2396" s="179">
        <v>14.78</v>
      </c>
    </row>
    <row r="2397" spans="1:5">
      <c r="A2397" s="180">
        <v>41464</v>
      </c>
      <c r="B2397" s="179">
        <v>14.33</v>
      </c>
      <c r="C2397" s="179">
        <v>14.65</v>
      </c>
      <c r="D2397" s="179">
        <v>14.26</v>
      </c>
      <c r="E2397" s="179">
        <v>14.35</v>
      </c>
    </row>
    <row r="2398" spans="1:5">
      <c r="A2398" s="180">
        <v>41465</v>
      </c>
      <c r="B2398" s="179">
        <v>14.46</v>
      </c>
      <c r="C2398" s="179">
        <v>14.62</v>
      </c>
      <c r="D2398" s="179">
        <v>14.06</v>
      </c>
      <c r="E2398" s="179">
        <v>14.21</v>
      </c>
    </row>
    <row r="2399" spans="1:5">
      <c r="A2399" s="180">
        <v>41466</v>
      </c>
      <c r="B2399" s="179">
        <v>13.57</v>
      </c>
      <c r="C2399" s="179">
        <v>14.2</v>
      </c>
      <c r="D2399" s="179">
        <v>13.57</v>
      </c>
      <c r="E2399" s="179">
        <v>14.01</v>
      </c>
    </row>
    <row r="2400" spans="1:5">
      <c r="A2400" s="180">
        <v>41467</v>
      </c>
      <c r="B2400" s="179">
        <v>13.9</v>
      </c>
      <c r="C2400" s="179">
        <v>14.04</v>
      </c>
      <c r="D2400" s="179">
        <v>13.74</v>
      </c>
      <c r="E2400" s="179">
        <v>13.84</v>
      </c>
    </row>
    <row r="2401" spans="1:5">
      <c r="A2401" s="180">
        <v>41470</v>
      </c>
      <c r="B2401" s="179">
        <v>13.98</v>
      </c>
      <c r="C2401" s="179">
        <v>14.11</v>
      </c>
      <c r="D2401" s="179">
        <v>13.5</v>
      </c>
      <c r="E2401" s="179">
        <v>13.79</v>
      </c>
    </row>
    <row r="2402" spans="1:5">
      <c r="A2402" s="180">
        <v>41471</v>
      </c>
      <c r="B2402" s="179">
        <v>13.78</v>
      </c>
      <c r="C2402" s="179">
        <v>14.56</v>
      </c>
      <c r="D2402" s="179">
        <v>13.78</v>
      </c>
      <c r="E2402" s="179">
        <v>14.42</v>
      </c>
    </row>
    <row r="2403" spans="1:5">
      <c r="A2403" s="180">
        <v>41472</v>
      </c>
      <c r="B2403" s="179">
        <v>14.2</v>
      </c>
      <c r="C2403" s="179">
        <v>14.44</v>
      </c>
      <c r="D2403" s="179">
        <v>13.76</v>
      </c>
      <c r="E2403" s="179">
        <v>13.78</v>
      </c>
    </row>
    <row r="2404" spans="1:5">
      <c r="A2404" s="180">
        <v>41473</v>
      </c>
      <c r="B2404" s="179">
        <v>13.63</v>
      </c>
      <c r="C2404" s="179">
        <v>13.8</v>
      </c>
      <c r="D2404" s="179">
        <v>13.2</v>
      </c>
      <c r="E2404" s="179">
        <v>13.77</v>
      </c>
    </row>
    <row r="2405" spans="1:5">
      <c r="A2405" s="180">
        <v>41474</v>
      </c>
      <c r="B2405" s="179">
        <v>13.89</v>
      </c>
      <c r="C2405" s="179">
        <v>13.97</v>
      </c>
      <c r="D2405" s="179">
        <v>12.54</v>
      </c>
      <c r="E2405" s="179">
        <v>12.54</v>
      </c>
    </row>
    <row r="2406" spans="1:5">
      <c r="A2406" s="180">
        <v>41477</v>
      </c>
      <c r="B2406" s="179">
        <v>13.23</v>
      </c>
      <c r="C2406" s="179">
        <v>13.37</v>
      </c>
      <c r="D2406" s="179">
        <v>12.29</v>
      </c>
      <c r="E2406" s="179">
        <v>12.29</v>
      </c>
    </row>
    <row r="2407" spans="1:5">
      <c r="A2407" s="180">
        <v>41478</v>
      </c>
      <c r="B2407" s="179">
        <v>12.15</v>
      </c>
      <c r="C2407" s="179">
        <v>13.06</v>
      </c>
      <c r="D2407" s="179">
        <v>12.07</v>
      </c>
      <c r="E2407" s="179">
        <v>12.66</v>
      </c>
    </row>
    <row r="2408" spans="1:5">
      <c r="A2408" s="180">
        <v>41479</v>
      </c>
      <c r="B2408" s="179">
        <v>12.69</v>
      </c>
      <c r="C2408" s="179">
        <v>13.49</v>
      </c>
      <c r="D2408" s="179">
        <v>12.69</v>
      </c>
      <c r="E2408" s="179">
        <v>13.18</v>
      </c>
    </row>
    <row r="2409" spans="1:5">
      <c r="A2409" s="180">
        <v>41480</v>
      </c>
      <c r="B2409" s="179">
        <v>13.47</v>
      </c>
      <c r="C2409" s="179">
        <v>13.54</v>
      </c>
      <c r="D2409" s="179">
        <v>12.91</v>
      </c>
      <c r="E2409" s="179">
        <v>12.97</v>
      </c>
    </row>
    <row r="2410" spans="1:5">
      <c r="A2410" s="180">
        <v>41481</v>
      </c>
      <c r="B2410" s="179">
        <v>13.41</v>
      </c>
      <c r="C2410" s="179">
        <v>13.73</v>
      </c>
      <c r="D2410" s="179">
        <v>12.71</v>
      </c>
      <c r="E2410" s="179">
        <v>12.72</v>
      </c>
    </row>
    <row r="2411" spans="1:5">
      <c r="A2411" s="180">
        <v>41484</v>
      </c>
      <c r="B2411" s="179">
        <v>13.54</v>
      </c>
      <c r="C2411" s="179">
        <v>13.86</v>
      </c>
      <c r="D2411" s="179">
        <v>13.38</v>
      </c>
      <c r="E2411" s="179">
        <v>13.39</v>
      </c>
    </row>
    <row r="2412" spans="1:5">
      <c r="A2412" s="180">
        <v>41485</v>
      </c>
      <c r="B2412" s="179">
        <v>13.45</v>
      </c>
      <c r="C2412" s="179">
        <v>14.14</v>
      </c>
      <c r="D2412" s="179">
        <v>13.35</v>
      </c>
      <c r="E2412" s="179">
        <v>13.39</v>
      </c>
    </row>
    <row r="2413" spans="1:5">
      <c r="A2413" s="180">
        <v>41486</v>
      </c>
      <c r="B2413" s="179">
        <v>13.55</v>
      </c>
      <c r="C2413" s="179">
        <v>13.83</v>
      </c>
      <c r="D2413" s="179">
        <v>12.94</v>
      </c>
      <c r="E2413" s="179">
        <v>13.45</v>
      </c>
    </row>
    <row r="2414" spans="1:5">
      <c r="A2414" s="180">
        <v>41487</v>
      </c>
      <c r="B2414" s="179">
        <v>12.89</v>
      </c>
      <c r="C2414" s="179">
        <v>13.25</v>
      </c>
      <c r="D2414" s="179">
        <v>12.82</v>
      </c>
      <c r="E2414" s="179">
        <v>12.94</v>
      </c>
    </row>
    <row r="2415" spans="1:5">
      <c r="A2415" s="180">
        <v>41488</v>
      </c>
      <c r="B2415" s="179">
        <v>12.66</v>
      </c>
      <c r="C2415" s="179">
        <v>12.74</v>
      </c>
      <c r="D2415" s="179">
        <v>11.98</v>
      </c>
      <c r="E2415" s="179">
        <v>11.98</v>
      </c>
    </row>
    <row r="2416" spans="1:5">
      <c r="A2416" s="180">
        <v>41491</v>
      </c>
      <c r="B2416" s="179">
        <v>12.29</v>
      </c>
      <c r="C2416" s="179">
        <v>12.42</v>
      </c>
      <c r="D2416" s="179">
        <v>11.83</v>
      </c>
      <c r="E2416" s="179">
        <v>11.84</v>
      </c>
    </row>
    <row r="2417" spans="1:5">
      <c r="A2417" s="180">
        <v>41492</v>
      </c>
      <c r="B2417" s="179">
        <v>12.19</v>
      </c>
      <c r="C2417" s="179">
        <v>12.93</v>
      </c>
      <c r="D2417" s="179">
        <v>12.06</v>
      </c>
      <c r="E2417" s="179">
        <v>12.72</v>
      </c>
    </row>
    <row r="2418" spans="1:5">
      <c r="A2418" s="180">
        <v>41493</v>
      </c>
      <c r="B2418" s="179">
        <v>13.17</v>
      </c>
      <c r="C2418" s="179">
        <v>13.91</v>
      </c>
      <c r="D2418" s="179">
        <v>12.96</v>
      </c>
      <c r="E2418" s="179">
        <v>12.98</v>
      </c>
    </row>
    <row r="2419" spans="1:5">
      <c r="A2419" s="180">
        <v>41494</v>
      </c>
      <c r="B2419" s="179">
        <v>12.5</v>
      </c>
      <c r="C2419" s="179">
        <v>13.13</v>
      </c>
      <c r="D2419" s="179">
        <v>12.37</v>
      </c>
      <c r="E2419" s="179">
        <v>12.73</v>
      </c>
    </row>
    <row r="2420" spans="1:5">
      <c r="A2420" s="180">
        <v>41495</v>
      </c>
      <c r="B2420" s="179">
        <v>12.88</v>
      </c>
      <c r="C2420" s="179">
        <v>13.66</v>
      </c>
      <c r="D2420" s="179">
        <v>12.71</v>
      </c>
      <c r="E2420" s="179">
        <v>13.41</v>
      </c>
    </row>
    <row r="2421" spans="1:5">
      <c r="A2421" s="180">
        <v>41498</v>
      </c>
      <c r="B2421" s="179">
        <v>13.52</v>
      </c>
      <c r="C2421" s="179">
        <v>13.57</v>
      </c>
      <c r="D2421" s="179">
        <v>12.8</v>
      </c>
      <c r="E2421" s="179">
        <v>12.81</v>
      </c>
    </row>
    <row r="2422" spans="1:5">
      <c r="A2422" s="180">
        <v>41499</v>
      </c>
      <c r="B2422" s="179">
        <v>12.86</v>
      </c>
      <c r="C2422" s="179">
        <v>13.37</v>
      </c>
      <c r="D2422" s="179">
        <v>12.29</v>
      </c>
      <c r="E2422" s="179">
        <v>12.31</v>
      </c>
    </row>
    <row r="2423" spans="1:5">
      <c r="A2423" s="180">
        <v>41500</v>
      </c>
      <c r="B2423" s="179">
        <v>12.48</v>
      </c>
      <c r="C2423" s="179">
        <v>13.09</v>
      </c>
      <c r="D2423" s="179">
        <v>12.35</v>
      </c>
      <c r="E2423" s="179">
        <v>13.04</v>
      </c>
    </row>
    <row r="2424" spans="1:5">
      <c r="A2424" s="180">
        <v>41501</v>
      </c>
      <c r="B2424" s="179">
        <v>14.14</v>
      </c>
      <c r="C2424" s="179">
        <v>14.85</v>
      </c>
      <c r="D2424" s="179">
        <v>13.91</v>
      </c>
      <c r="E2424" s="179">
        <v>14.73</v>
      </c>
    </row>
    <row r="2425" spans="1:5">
      <c r="A2425" s="180">
        <v>41502</v>
      </c>
      <c r="B2425" s="179">
        <v>14.56</v>
      </c>
      <c r="C2425" s="179">
        <v>14.88</v>
      </c>
      <c r="D2425" s="179">
        <v>13.62</v>
      </c>
      <c r="E2425" s="179">
        <v>14.37</v>
      </c>
    </row>
    <row r="2426" spans="1:5">
      <c r="A2426" s="180">
        <v>41505</v>
      </c>
      <c r="B2426" s="179">
        <v>14.94</v>
      </c>
      <c r="C2426" s="179">
        <v>15.2</v>
      </c>
      <c r="D2426" s="179">
        <v>14.35</v>
      </c>
      <c r="E2426" s="179">
        <v>15.1</v>
      </c>
    </row>
    <row r="2427" spans="1:5">
      <c r="A2427" s="180">
        <v>41506</v>
      </c>
      <c r="B2427" s="179">
        <v>15.22</v>
      </c>
      <c r="C2427" s="179">
        <v>15.25</v>
      </c>
      <c r="D2427" s="179">
        <v>14.29</v>
      </c>
      <c r="E2427" s="179">
        <v>14.91</v>
      </c>
    </row>
    <row r="2428" spans="1:5">
      <c r="A2428" s="180">
        <v>41507</v>
      </c>
      <c r="B2428" s="179">
        <v>16</v>
      </c>
      <c r="C2428" s="179">
        <v>16.559999999999999</v>
      </c>
      <c r="D2428" s="179">
        <v>14.67</v>
      </c>
      <c r="E2428" s="179">
        <v>15.94</v>
      </c>
    </row>
    <row r="2429" spans="1:5">
      <c r="A2429" s="180">
        <v>41508</v>
      </c>
      <c r="B2429" s="179">
        <v>15.26</v>
      </c>
      <c r="C2429" s="179">
        <v>15.26</v>
      </c>
      <c r="D2429" s="179">
        <v>14.66</v>
      </c>
      <c r="E2429" s="179">
        <v>14.76</v>
      </c>
    </row>
    <row r="2430" spans="1:5">
      <c r="A2430" s="180">
        <v>41509</v>
      </c>
      <c r="B2430" s="179">
        <v>14.29</v>
      </c>
      <c r="C2430" s="179">
        <v>14.82</v>
      </c>
      <c r="D2430" s="179">
        <v>13.98</v>
      </c>
      <c r="E2430" s="179">
        <v>13.98</v>
      </c>
    </row>
    <row r="2431" spans="1:5">
      <c r="A2431" s="180">
        <v>41512</v>
      </c>
      <c r="B2431" s="179">
        <v>14.37</v>
      </c>
      <c r="C2431" s="179">
        <v>15.01</v>
      </c>
      <c r="D2431" s="179">
        <v>13.9</v>
      </c>
      <c r="E2431" s="179">
        <v>14.99</v>
      </c>
    </row>
    <row r="2432" spans="1:5">
      <c r="A2432" s="180">
        <v>41513</v>
      </c>
      <c r="B2432" s="179">
        <v>16.559999999999999</v>
      </c>
      <c r="C2432" s="179">
        <v>17.13</v>
      </c>
      <c r="D2432" s="179">
        <v>15.82</v>
      </c>
      <c r="E2432" s="179">
        <v>16.77</v>
      </c>
    </row>
    <row r="2433" spans="1:5">
      <c r="A2433" s="180">
        <v>41514</v>
      </c>
      <c r="B2433" s="179">
        <v>16.96</v>
      </c>
      <c r="C2433" s="179">
        <v>17.11</v>
      </c>
      <c r="D2433" s="179">
        <v>16.100000000000001</v>
      </c>
      <c r="E2433" s="179">
        <v>16.489999999999998</v>
      </c>
    </row>
    <row r="2434" spans="1:5">
      <c r="A2434" s="180">
        <v>41515</v>
      </c>
      <c r="B2434" s="179">
        <v>16.79</v>
      </c>
      <c r="C2434" s="179">
        <v>16.98</v>
      </c>
      <c r="D2434" s="179">
        <v>15.99</v>
      </c>
      <c r="E2434" s="179">
        <v>16.809999999999999</v>
      </c>
    </row>
    <row r="2435" spans="1:5">
      <c r="A2435" s="180">
        <v>41516</v>
      </c>
      <c r="B2435" s="179">
        <v>16.75</v>
      </c>
      <c r="C2435" s="179">
        <v>17.809999999999999</v>
      </c>
      <c r="D2435" s="179">
        <v>16.7</v>
      </c>
      <c r="E2435" s="179">
        <v>17.010000000000002</v>
      </c>
    </row>
    <row r="2436" spans="1:5">
      <c r="A2436" s="180">
        <v>41520</v>
      </c>
      <c r="B2436" s="179">
        <v>16.47</v>
      </c>
      <c r="C2436" s="179">
        <v>17.37</v>
      </c>
      <c r="D2436" s="179">
        <v>16.11</v>
      </c>
      <c r="E2436" s="179">
        <v>16.61</v>
      </c>
    </row>
    <row r="2437" spans="1:5">
      <c r="A2437" s="180">
        <v>41521</v>
      </c>
      <c r="B2437" s="179">
        <v>16.88</v>
      </c>
      <c r="C2437" s="179">
        <v>17.010000000000002</v>
      </c>
      <c r="D2437" s="179">
        <v>15.77</v>
      </c>
      <c r="E2437" s="179">
        <v>15.88</v>
      </c>
    </row>
    <row r="2438" spans="1:5">
      <c r="A2438" s="180">
        <v>41522</v>
      </c>
      <c r="B2438" s="179">
        <v>16.12</v>
      </c>
      <c r="C2438" s="179">
        <v>16.12</v>
      </c>
      <c r="D2438" s="179">
        <v>15.63</v>
      </c>
      <c r="E2438" s="179">
        <v>15.77</v>
      </c>
    </row>
    <row r="2439" spans="1:5">
      <c r="A2439" s="180">
        <v>41523</v>
      </c>
      <c r="B2439" s="179">
        <v>15.35</v>
      </c>
      <c r="C2439" s="179">
        <v>16.809999999999999</v>
      </c>
      <c r="D2439" s="179">
        <v>15.17</v>
      </c>
      <c r="E2439" s="179">
        <v>15.85</v>
      </c>
    </row>
    <row r="2440" spans="1:5">
      <c r="A2440" s="180">
        <v>41526</v>
      </c>
      <c r="B2440" s="179">
        <v>15.86</v>
      </c>
      <c r="C2440" s="179">
        <v>16.02</v>
      </c>
      <c r="D2440" s="179">
        <v>15.22</v>
      </c>
      <c r="E2440" s="179">
        <v>15.63</v>
      </c>
    </row>
    <row r="2441" spans="1:5">
      <c r="A2441" s="180">
        <v>41527</v>
      </c>
      <c r="B2441" s="179">
        <v>14.89</v>
      </c>
      <c r="C2441" s="179">
        <v>15.09</v>
      </c>
      <c r="D2441" s="179">
        <v>14.5</v>
      </c>
      <c r="E2441" s="179">
        <v>14.53</v>
      </c>
    </row>
    <row r="2442" spans="1:5">
      <c r="A2442" s="180">
        <v>41528</v>
      </c>
      <c r="B2442" s="179">
        <v>14.74</v>
      </c>
      <c r="C2442" s="179">
        <v>14.74</v>
      </c>
      <c r="D2442" s="179">
        <v>13.82</v>
      </c>
      <c r="E2442" s="179">
        <v>13.82</v>
      </c>
    </row>
    <row r="2443" spans="1:5">
      <c r="A2443" s="180">
        <v>41529</v>
      </c>
      <c r="B2443" s="179">
        <v>13.93</v>
      </c>
      <c r="C2443" s="179">
        <v>14.39</v>
      </c>
      <c r="D2443" s="179">
        <v>13.73</v>
      </c>
      <c r="E2443" s="179">
        <v>14.29</v>
      </c>
    </row>
    <row r="2444" spans="1:5">
      <c r="A2444" s="180">
        <v>41530</v>
      </c>
      <c r="B2444" s="179">
        <v>14.27</v>
      </c>
      <c r="C2444" s="179">
        <v>14.55</v>
      </c>
      <c r="D2444" s="179">
        <v>14.11</v>
      </c>
      <c r="E2444" s="179">
        <v>14.16</v>
      </c>
    </row>
    <row r="2445" spans="1:5">
      <c r="A2445" s="180">
        <v>41533</v>
      </c>
      <c r="B2445" s="179">
        <v>14.1</v>
      </c>
      <c r="C2445" s="179">
        <v>14.49</v>
      </c>
      <c r="D2445" s="179">
        <v>13.87</v>
      </c>
      <c r="E2445" s="179">
        <v>14.38</v>
      </c>
    </row>
    <row r="2446" spans="1:5">
      <c r="A2446" s="180">
        <v>41534</v>
      </c>
      <c r="B2446" s="179">
        <v>14.44</v>
      </c>
      <c r="C2446" s="179">
        <v>14.61</v>
      </c>
      <c r="D2446" s="179">
        <v>14.28</v>
      </c>
      <c r="E2446" s="179">
        <v>14.53</v>
      </c>
    </row>
    <row r="2447" spans="1:5">
      <c r="A2447" s="180">
        <v>41535</v>
      </c>
      <c r="B2447" s="179">
        <v>14.68</v>
      </c>
      <c r="C2447" s="179">
        <v>14.68</v>
      </c>
      <c r="D2447" s="179">
        <v>13.23</v>
      </c>
      <c r="E2447" s="179">
        <v>13.59</v>
      </c>
    </row>
    <row r="2448" spans="1:5">
      <c r="A2448" s="180">
        <v>41536</v>
      </c>
      <c r="B2448" s="179">
        <v>13.02</v>
      </c>
      <c r="C2448" s="179">
        <v>13.39</v>
      </c>
      <c r="D2448" s="179">
        <v>13.02</v>
      </c>
      <c r="E2448" s="179">
        <v>13.16</v>
      </c>
    </row>
    <row r="2449" spans="1:5">
      <c r="A2449" s="180">
        <v>41537</v>
      </c>
      <c r="B2449" s="179">
        <v>13.3</v>
      </c>
      <c r="C2449" s="179">
        <v>13.47</v>
      </c>
      <c r="D2449" s="179">
        <v>12.52</v>
      </c>
      <c r="E2449" s="179">
        <v>13.12</v>
      </c>
    </row>
    <row r="2450" spans="1:5">
      <c r="A2450" s="180">
        <v>41540</v>
      </c>
      <c r="B2450" s="179">
        <v>14.04</v>
      </c>
      <c r="C2450" s="179">
        <v>14.71</v>
      </c>
      <c r="D2450" s="179">
        <v>14.02</v>
      </c>
      <c r="E2450" s="179">
        <v>14.31</v>
      </c>
    </row>
    <row r="2451" spans="1:5">
      <c r="A2451" s="180">
        <v>41541</v>
      </c>
      <c r="B2451" s="179">
        <v>14.17</v>
      </c>
      <c r="C2451" s="179">
        <v>14.37</v>
      </c>
      <c r="D2451" s="179">
        <v>13.75</v>
      </c>
      <c r="E2451" s="179">
        <v>14.08</v>
      </c>
    </row>
    <row r="2452" spans="1:5">
      <c r="A2452" s="180">
        <v>41542</v>
      </c>
      <c r="B2452" s="179">
        <v>14.24</v>
      </c>
      <c r="C2452" s="179">
        <v>14.62</v>
      </c>
      <c r="D2452" s="179">
        <v>13.89</v>
      </c>
      <c r="E2452" s="179">
        <v>14.01</v>
      </c>
    </row>
    <row r="2453" spans="1:5">
      <c r="A2453" s="180">
        <v>41543</v>
      </c>
      <c r="B2453" s="179">
        <v>13.8</v>
      </c>
      <c r="C2453" s="179">
        <v>14.4</v>
      </c>
      <c r="D2453" s="179">
        <v>13.58</v>
      </c>
      <c r="E2453" s="179">
        <v>14.06</v>
      </c>
    </row>
    <row r="2454" spans="1:5">
      <c r="A2454" s="180">
        <v>41544</v>
      </c>
      <c r="B2454" s="179">
        <v>14.62</v>
      </c>
      <c r="C2454" s="179">
        <v>15.79</v>
      </c>
      <c r="D2454" s="179">
        <v>14.62</v>
      </c>
      <c r="E2454" s="179">
        <v>15.46</v>
      </c>
    </row>
    <row r="2455" spans="1:5">
      <c r="A2455" s="180">
        <v>41547</v>
      </c>
      <c r="B2455" s="179">
        <v>17.489999999999998</v>
      </c>
      <c r="C2455" s="179">
        <v>17.489999999999998</v>
      </c>
      <c r="D2455" s="179">
        <v>16.16</v>
      </c>
      <c r="E2455" s="179">
        <v>16.600000000000001</v>
      </c>
    </row>
    <row r="2456" spans="1:5">
      <c r="A2456" s="180">
        <v>41548</v>
      </c>
      <c r="B2456" s="179">
        <v>16.309999999999999</v>
      </c>
      <c r="C2456" s="179">
        <v>16.46</v>
      </c>
      <c r="D2456" s="179">
        <v>15.47</v>
      </c>
      <c r="E2456" s="179">
        <v>15.54</v>
      </c>
    </row>
    <row r="2457" spans="1:5">
      <c r="A2457" s="180">
        <v>41549</v>
      </c>
      <c r="B2457" s="179">
        <v>16.399999999999999</v>
      </c>
      <c r="C2457" s="179">
        <v>16.809999999999999</v>
      </c>
      <c r="D2457" s="179">
        <v>16.13</v>
      </c>
      <c r="E2457" s="179">
        <v>16.600000000000001</v>
      </c>
    </row>
    <row r="2458" spans="1:5">
      <c r="A2458" s="180">
        <v>41550</v>
      </c>
      <c r="B2458" s="179">
        <v>16.63</v>
      </c>
      <c r="C2458" s="179">
        <v>18.71</v>
      </c>
      <c r="D2458" s="179">
        <v>16.63</v>
      </c>
      <c r="E2458" s="179">
        <v>17.670000000000002</v>
      </c>
    </row>
    <row r="2459" spans="1:5">
      <c r="A2459" s="180">
        <v>41551</v>
      </c>
      <c r="B2459" s="179">
        <v>17.72</v>
      </c>
      <c r="C2459" s="179">
        <v>17.87</v>
      </c>
      <c r="D2459" s="179">
        <v>16.66</v>
      </c>
      <c r="E2459" s="179">
        <v>16.739999999999998</v>
      </c>
    </row>
    <row r="2460" spans="1:5">
      <c r="A2460" s="180">
        <v>41554</v>
      </c>
      <c r="B2460" s="179">
        <v>18.760000000000002</v>
      </c>
      <c r="C2460" s="179">
        <v>19.41</v>
      </c>
      <c r="D2460" s="179">
        <v>18.079999999999998</v>
      </c>
      <c r="E2460" s="179">
        <v>19.41</v>
      </c>
    </row>
    <row r="2461" spans="1:5">
      <c r="A2461" s="180">
        <v>41555</v>
      </c>
      <c r="B2461" s="179">
        <v>19.010000000000002</v>
      </c>
      <c r="C2461" s="179">
        <v>21.01</v>
      </c>
      <c r="D2461" s="179">
        <v>18.98</v>
      </c>
      <c r="E2461" s="179">
        <v>20.34</v>
      </c>
    </row>
    <row r="2462" spans="1:5">
      <c r="A2462" s="180">
        <v>41556</v>
      </c>
      <c r="B2462" s="179">
        <v>20.190000000000001</v>
      </c>
      <c r="C2462" s="179">
        <v>21.34</v>
      </c>
      <c r="D2462" s="179">
        <v>19.04</v>
      </c>
      <c r="E2462" s="179">
        <v>19.600000000000001</v>
      </c>
    </row>
    <row r="2463" spans="1:5">
      <c r="A2463" s="180">
        <v>41557</v>
      </c>
      <c r="B2463" s="179">
        <v>17.66</v>
      </c>
      <c r="C2463" s="179">
        <v>17.920000000000002</v>
      </c>
      <c r="D2463" s="179">
        <v>16.29</v>
      </c>
      <c r="E2463" s="179">
        <v>16.48</v>
      </c>
    </row>
    <row r="2464" spans="1:5">
      <c r="A2464" s="180">
        <v>41558</v>
      </c>
      <c r="B2464" s="179">
        <v>16.309999999999999</v>
      </c>
      <c r="C2464" s="179">
        <v>16.38</v>
      </c>
      <c r="D2464" s="179">
        <v>15.46</v>
      </c>
      <c r="E2464" s="179">
        <v>15.72</v>
      </c>
    </row>
    <row r="2465" spans="1:5">
      <c r="A2465" s="180">
        <v>41561</v>
      </c>
      <c r="B2465" s="179">
        <v>17.079999999999998</v>
      </c>
      <c r="C2465" s="179">
        <v>17.739999999999998</v>
      </c>
      <c r="D2465" s="179">
        <v>15.8</v>
      </c>
      <c r="E2465" s="179">
        <v>16.07</v>
      </c>
    </row>
    <row r="2466" spans="1:5">
      <c r="A2466" s="180">
        <v>41562</v>
      </c>
      <c r="B2466" s="179">
        <v>16.41</v>
      </c>
      <c r="C2466" s="179">
        <v>18.670000000000002</v>
      </c>
      <c r="D2466" s="179">
        <v>16.16</v>
      </c>
      <c r="E2466" s="179">
        <v>18.66</v>
      </c>
    </row>
    <row r="2467" spans="1:5">
      <c r="A2467" s="180">
        <v>41563</v>
      </c>
      <c r="B2467" s="179">
        <v>17.14</v>
      </c>
      <c r="C2467" s="179">
        <v>17.149999999999999</v>
      </c>
      <c r="D2467" s="179">
        <v>14.67</v>
      </c>
      <c r="E2467" s="179">
        <v>14.71</v>
      </c>
    </row>
    <row r="2468" spans="1:5">
      <c r="A2468" s="180">
        <v>41564</v>
      </c>
      <c r="B2468" s="179">
        <v>14.52</v>
      </c>
      <c r="C2468" s="179">
        <v>14.59</v>
      </c>
      <c r="D2468" s="179">
        <v>12.89</v>
      </c>
      <c r="E2468" s="179">
        <v>13.48</v>
      </c>
    </row>
    <row r="2469" spans="1:5">
      <c r="A2469" s="180">
        <v>41565</v>
      </c>
      <c r="B2469" s="179">
        <v>12.86</v>
      </c>
      <c r="C2469" s="179">
        <v>13.53</v>
      </c>
      <c r="D2469" s="179">
        <v>12.34</v>
      </c>
      <c r="E2469" s="179">
        <v>13.04</v>
      </c>
    </row>
    <row r="2470" spans="1:5">
      <c r="A2470" s="180">
        <v>41568</v>
      </c>
      <c r="B2470" s="179">
        <v>13.34</v>
      </c>
      <c r="C2470" s="179">
        <v>13.63</v>
      </c>
      <c r="D2470" s="179">
        <v>13.07</v>
      </c>
      <c r="E2470" s="179">
        <v>13.16</v>
      </c>
    </row>
    <row r="2471" spans="1:5">
      <c r="A2471" s="180">
        <v>41569</v>
      </c>
      <c r="B2471" s="179">
        <v>12.99</v>
      </c>
      <c r="C2471" s="179">
        <v>13.92</v>
      </c>
      <c r="D2471" s="179">
        <v>12.93</v>
      </c>
      <c r="E2471" s="179">
        <v>13.33</v>
      </c>
    </row>
    <row r="2472" spans="1:5">
      <c r="A2472" s="180">
        <v>41570</v>
      </c>
      <c r="B2472" s="179">
        <v>13.71</v>
      </c>
      <c r="C2472" s="179">
        <v>14.21</v>
      </c>
      <c r="D2472" s="179">
        <v>13.42</v>
      </c>
      <c r="E2472" s="179">
        <v>13.42</v>
      </c>
    </row>
    <row r="2473" spans="1:5">
      <c r="A2473" s="180">
        <v>41571</v>
      </c>
      <c r="B2473" s="179">
        <v>13.5</v>
      </c>
      <c r="C2473" s="179">
        <v>13.62</v>
      </c>
      <c r="D2473" s="179">
        <v>13.15</v>
      </c>
      <c r="E2473" s="179">
        <v>13.2</v>
      </c>
    </row>
    <row r="2474" spans="1:5">
      <c r="A2474" s="180">
        <v>41572</v>
      </c>
      <c r="B2474" s="179">
        <v>13.16</v>
      </c>
      <c r="C2474" s="179">
        <v>13.44</v>
      </c>
      <c r="D2474" s="179">
        <v>13.08</v>
      </c>
      <c r="E2474" s="179">
        <v>13.09</v>
      </c>
    </row>
    <row r="2475" spans="1:5">
      <c r="A2475" s="180">
        <v>41575</v>
      </c>
      <c r="B2475" s="179">
        <v>13.62</v>
      </c>
      <c r="C2475" s="179">
        <v>13.72</v>
      </c>
      <c r="D2475" s="179">
        <v>13.22</v>
      </c>
      <c r="E2475" s="179">
        <v>13.31</v>
      </c>
    </row>
    <row r="2476" spans="1:5">
      <c r="A2476" s="180">
        <v>41576</v>
      </c>
      <c r="B2476" s="179">
        <v>13.25</v>
      </c>
      <c r="C2476" s="179">
        <v>13.63</v>
      </c>
      <c r="D2476" s="179">
        <v>13.06</v>
      </c>
      <c r="E2476" s="179">
        <v>13.41</v>
      </c>
    </row>
    <row r="2477" spans="1:5">
      <c r="A2477" s="180">
        <v>41577</v>
      </c>
      <c r="B2477" s="179">
        <v>13.72</v>
      </c>
      <c r="C2477" s="179">
        <v>14.35</v>
      </c>
      <c r="D2477" s="179">
        <v>13.64</v>
      </c>
      <c r="E2477" s="179">
        <v>13.65</v>
      </c>
    </row>
    <row r="2478" spans="1:5">
      <c r="A2478" s="180">
        <v>41578</v>
      </c>
      <c r="B2478" s="179">
        <v>13.83</v>
      </c>
      <c r="C2478" s="179">
        <v>14.02</v>
      </c>
      <c r="D2478" s="179">
        <v>13.28</v>
      </c>
      <c r="E2478" s="179">
        <v>13.75</v>
      </c>
    </row>
    <row r="2479" spans="1:5">
      <c r="A2479" s="180">
        <v>41579</v>
      </c>
      <c r="B2479" s="179">
        <v>13.46</v>
      </c>
      <c r="C2479" s="179">
        <v>13.92</v>
      </c>
      <c r="D2479" s="179">
        <v>13.22</v>
      </c>
      <c r="E2479" s="179">
        <v>13.28</v>
      </c>
    </row>
    <row r="2480" spans="1:5">
      <c r="A2480" s="180">
        <v>41582</v>
      </c>
      <c r="B2480" s="179">
        <v>13.35</v>
      </c>
      <c r="C2480" s="179">
        <v>13.67</v>
      </c>
      <c r="D2480" s="179">
        <v>12.91</v>
      </c>
      <c r="E2480" s="179">
        <v>12.93</v>
      </c>
    </row>
    <row r="2481" spans="1:5">
      <c r="A2481" s="180">
        <v>41583</v>
      </c>
      <c r="B2481" s="179">
        <v>13.22</v>
      </c>
      <c r="C2481" s="179">
        <v>13.64</v>
      </c>
      <c r="D2481" s="179">
        <v>12.86</v>
      </c>
      <c r="E2481" s="179">
        <v>13.27</v>
      </c>
    </row>
    <row r="2482" spans="1:5">
      <c r="A2482" s="180">
        <v>41584</v>
      </c>
      <c r="B2482" s="179">
        <v>13.01</v>
      </c>
      <c r="C2482" s="179">
        <v>13.33</v>
      </c>
      <c r="D2482" s="179">
        <v>12.67</v>
      </c>
      <c r="E2482" s="179">
        <v>12.67</v>
      </c>
    </row>
    <row r="2483" spans="1:5">
      <c r="A2483" s="180">
        <v>41585</v>
      </c>
      <c r="B2483" s="179">
        <v>12.99</v>
      </c>
      <c r="C2483" s="179">
        <v>14.14</v>
      </c>
      <c r="D2483" s="179">
        <v>12.93</v>
      </c>
      <c r="E2483" s="179">
        <v>13.91</v>
      </c>
    </row>
    <row r="2484" spans="1:5">
      <c r="A2484" s="180">
        <v>41586</v>
      </c>
      <c r="B2484" s="179">
        <v>13.76</v>
      </c>
      <c r="C2484" s="179">
        <v>13.8</v>
      </c>
      <c r="D2484" s="179">
        <v>12.84</v>
      </c>
      <c r="E2484" s="179">
        <v>12.9</v>
      </c>
    </row>
    <row r="2485" spans="1:5">
      <c r="A2485" s="180">
        <v>41589</v>
      </c>
      <c r="B2485" s="179">
        <v>12.85</v>
      </c>
      <c r="C2485" s="179">
        <v>12.93</v>
      </c>
      <c r="D2485" s="179">
        <v>12.4</v>
      </c>
      <c r="E2485" s="179">
        <v>12.53</v>
      </c>
    </row>
    <row r="2486" spans="1:5">
      <c r="A2486" s="180">
        <v>41590</v>
      </c>
      <c r="B2486" s="179">
        <v>12.8</v>
      </c>
      <c r="C2486" s="179">
        <v>13.06</v>
      </c>
      <c r="D2486" s="179">
        <v>12.63</v>
      </c>
      <c r="E2486" s="179">
        <v>12.82</v>
      </c>
    </row>
    <row r="2487" spans="1:5">
      <c r="A2487" s="180">
        <v>41591</v>
      </c>
      <c r="B2487" s="179">
        <v>13.35</v>
      </c>
      <c r="C2487" s="179">
        <v>13.35</v>
      </c>
      <c r="D2487" s="179">
        <v>12.46</v>
      </c>
      <c r="E2487" s="179">
        <v>12.52</v>
      </c>
    </row>
    <row r="2488" spans="1:5">
      <c r="A2488" s="180">
        <v>41592</v>
      </c>
      <c r="B2488" s="179">
        <v>12.8</v>
      </c>
      <c r="C2488" s="179">
        <v>12.94</v>
      </c>
      <c r="D2488" s="179">
        <v>12.28</v>
      </c>
      <c r="E2488" s="179">
        <v>12.37</v>
      </c>
    </row>
    <row r="2489" spans="1:5">
      <c r="A2489" s="180">
        <v>41593</v>
      </c>
      <c r="B2489" s="179">
        <v>12.12</v>
      </c>
      <c r="C2489" s="179">
        <v>12.45</v>
      </c>
      <c r="D2489" s="179">
        <v>11.99</v>
      </c>
      <c r="E2489" s="179">
        <v>12.19</v>
      </c>
    </row>
    <row r="2490" spans="1:5">
      <c r="A2490" s="180">
        <v>41596</v>
      </c>
      <c r="B2490" s="179">
        <v>12.41</v>
      </c>
      <c r="C2490" s="179">
        <v>13.22</v>
      </c>
      <c r="D2490" s="179">
        <v>12.41</v>
      </c>
      <c r="E2490" s="179">
        <v>13.1</v>
      </c>
    </row>
    <row r="2491" spans="1:5">
      <c r="A2491" s="180">
        <v>41597</v>
      </c>
      <c r="B2491" s="179">
        <v>13.03</v>
      </c>
      <c r="C2491" s="179">
        <v>13.68</v>
      </c>
      <c r="D2491" s="179">
        <v>12.88</v>
      </c>
      <c r="E2491" s="179">
        <v>13.39</v>
      </c>
    </row>
    <row r="2492" spans="1:5">
      <c r="A2492" s="180">
        <v>41598</v>
      </c>
      <c r="B2492" s="179">
        <v>13.56</v>
      </c>
      <c r="C2492" s="179">
        <v>13.94</v>
      </c>
      <c r="D2492" s="179">
        <v>12.97</v>
      </c>
      <c r="E2492" s="179">
        <v>13.4</v>
      </c>
    </row>
    <row r="2493" spans="1:5">
      <c r="A2493" s="180">
        <v>41599</v>
      </c>
      <c r="B2493" s="179">
        <v>13.09</v>
      </c>
      <c r="C2493" s="179">
        <v>13.09</v>
      </c>
      <c r="D2493" s="179">
        <v>12.44</v>
      </c>
      <c r="E2493" s="179">
        <v>12.66</v>
      </c>
    </row>
    <row r="2494" spans="1:5">
      <c r="A2494" s="180">
        <v>41600</v>
      </c>
      <c r="B2494" s="179">
        <v>12.69</v>
      </c>
      <c r="C2494" s="179">
        <v>12.91</v>
      </c>
      <c r="D2494" s="179">
        <v>12.24</v>
      </c>
      <c r="E2494" s="179">
        <v>12.26</v>
      </c>
    </row>
    <row r="2495" spans="1:5">
      <c r="A2495" s="180">
        <v>41603</v>
      </c>
      <c r="B2495" s="179">
        <v>12.55</v>
      </c>
      <c r="C2495" s="179">
        <v>12.92</v>
      </c>
      <c r="D2495" s="179">
        <v>12.49</v>
      </c>
      <c r="E2495" s="179">
        <v>12.79</v>
      </c>
    </row>
    <row r="2496" spans="1:5">
      <c r="A2496" s="180">
        <v>41604</v>
      </c>
      <c r="B2496" s="179">
        <v>12.84</v>
      </c>
      <c r="C2496" s="179">
        <v>12.99</v>
      </c>
      <c r="D2496" s="179">
        <v>12.49</v>
      </c>
      <c r="E2496" s="179">
        <v>12.81</v>
      </c>
    </row>
    <row r="2497" spans="1:5">
      <c r="A2497" s="180">
        <v>41605</v>
      </c>
      <c r="B2497" s="179">
        <v>12.81</v>
      </c>
      <c r="C2497" s="179">
        <v>12.98</v>
      </c>
      <c r="D2497" s="179">
        <v>12.44</v>
      </c>
      <c r="E2497" s="179">
        <v>12.98</v>
      </c>
    </row>
    <row r="2498" spans="1:5">
      <c r="A2498" s="180">
        <v>41607</v>
      </c>
      <c r="B2498" s="179">
        <v>13.06</v>
      </c>
      <c r="C2498" s="179">
        <v>13.78</v>
      </c>
      <c r="D2498" s="179">
        <v>12.93</v>
      </c>
      <c r="E2498" s="179">
        <v>13.7</v>
      </c>
    </row>
    <row r="2499" spans="1:5">
      <c r="A2499" s="180">
        <v>41610</v>
      </c>
      <c r="B2499" s="179">
        <v>13.91</v>
      </c>
      <c r="C2499" s="179">
        <v>14.31</v>
      </c>
      <c r="D2499" s="179">
        <v>13.78</v>
      </c>
      <c r="E2499" s="179">
        <v>14.23</v>
      </c>
    </row>
    <row r="2500" spans="1:5">
      <c r="A2500" s="180">
        <v>41611</v>
      </c>
      <c r="B2500" s="179">
        <v>14.74</v>
      </c>
      <c r="C2500" s="179">
        <v>15.04</v>
      </c>
      <c r="D2500" s="179">
        <v>14.43</v>
      </c>
      <c r="E2500" s="179">
        <v>14.55</v>
      </c>
    </row>
    <row r="2501" spans="1:5">
      <c r="A2501" s="180">
        <v>41612</v>
      </c>
      <c r="B2501" s="179">
        <v>15.03</v>
      </c>
      <c r="C2501" s="179">
        <v>15.71</v>
      </c>
      <c r="D2501" s="179">
        <v>14.22</v>
      </c>
      <c r="E2501" s="179">
        <v>14.7</v>
      </c>
    </row>
    <row r="2502" spans="1:5">
      <c r="A2502" s="180">
        <v>41613</v>
      </c>
      <c r="B2502" s="179">
        <v>14.82</v>
      </c>
      <c r="C2502" s="179">
        <v>15.38</v>
      </c>
      <c r="D2502" s="179">
        <v>14.7</v>
      </c>
      <c r="E2502" s="179">
        <v>15.08</v>
      </c>
    </row>
    <row r="2503" spans="1:5">
      <c r="A2503" s="180">
        <v>41614</v>
      </c>
      <c r="B2503" s="179">
        <v>13.97</v>
      </c>
      <c r="C2503" s="179">
        <v>14.09</v>
      </c>
      <c r="D2503" s="179">
        <v>13.62</v>
      </c>
      <c r="E2503" s="179">
        <v>13.79</v>
      </c>
    </row>
    <row r="2504" spans="1:5">
      <c r="A2504" s="180">
        <v>41617</v>
      </c>
      <c r="B2504" s="179">
        <v>13.97</v>
      </c>
      <c r="C2504" s="179">
        <v>14.07</v>
      </c>
      <c r="D2504" s="179">
        <v>13.49</v>
      </c>
      <c r="E2504" s="179">
        <v>13.49</v>
      </c>
    </row>
    <row r="2505" spans="1:5">
      <c r="A2505" s="180">
        <v>41618</v>
      </c>
      <c r="B2505" s="179">
        <v>14.14</v>
      </c>
      <c r="C2505" s="179">
        <v>14.22</v>
      </c>
      <c r="D2505" s="179">
        <v>13.69</v>
      </c>
      <c r="E2505" s="179">
        <v>13.91</v>
      </c>
    </row>
    <row r="2506" spans="1:5">
      <c r="A2506" s="180">
        <v>41619</v>
      </c>
      <c r="B2506" s="179">
        <v>13.98</v>
      </c>
      <c r="C2506" s="179">
        <v>15.43</v>
      </c>
      <c r="D2506" s="179">
        <v>13.98</v>
      </c>
      <c r="E2506" s="179">
        <v>15.42</v>
      </c>
    </row>
    <row r="2507" spans="1:5">
      <c r="A2507" s="180">
        <v>41620</v>
      </c>
      <c r="B2507" s="179">
        <v>15.44</v>
      </c>
      <c r="C2507" s="179">
        <v>16.09</v>
      </c>
      <c r="D2507" s="179">
        <v>15.21</v>
      </c>
      <c r="E2507" s="179">
        <v>15.54</v>
      </c>
    </row>
    <row r="2508" spans="1:5">
      <c r="A2508" s="180">
        <v>41621</v>
      </c>
      <c r="B2508" s="179">
        <v>15.17</v>
      </c>
      <c r="C2508" s="179">
        <v>15.8</v>
      </c>
      <c r="D2508" s="179">
        <v>15.06</v>
      </c>
      <c r="E2508" s="179">
        <v>15.76</v>
      </c>
    </row>
    <row r="2509" spans="1:5">
      <c r="A2509" s="180">
        <v>41624</v>
      </c>
      <c r="B2509" s="179">
        <v>15.64</v>
      </c>
      <c r="C2509" s="179">
        <v>16.079999999999998</v>
      </c>
      <c r="D2509" s="179">
        <v>15.3</v>
      </c>
      <c r="E2509" s="179">
        <v>16.03</v>
      </c>
    </row>
    <row r="2510" spans="1:5">
      <c r="A2510" s="180">
        <v>41625</v>
      </c>
      <c r="B2510" s="179">
        <v>16.04</v>
      </c>
      <c r="C2510" s="179">
        <v>16.670000000000002</v>
      </c>
      <c r="D2510" s="179">
        <v>15.81</v>
      </c>
      <c r="E2510" s="179">
        <v>16.21</v>
      </c>
    </row>
    <row r="2511" spans="1:5">
      <c r="A2511" s="180">
        <v>41626</v>
      </c>
      <c r="B2511" s="179">
        <v>15.95</v>
      </c>
      <c r="C2511" s="179">
        <v>16.75</v>
      </c>
      <c r="D2511" s="179">
        <v>13.74</v>
      </c>
      <c r="E2511" s="179">
        <v>13.8</v>
      </c>
    </row>
    <row r="2512" spans="1:5">
      <c r="A2512" s="180">
        <v>41627</v>
      </c>
      <c r="B2512" s="179">
        <v>13.59</v>
      </c>
      <c r="C2512" s="179">
        <v>14.21</v>
      </c>
      <c r="D2512" s="179">
        <v>12.89</v>
      </c>
      <c r="E2512" s="179">
        <v>14.15</v>
      </c>
    </row>
    <row r="2513" spans="1:5">
      <c r="A2513" s="180">
        <v>41628</v>
      </c>
      <c r="B2513" s="179">
        <v>13.61</v>
      </c>
      <c r="C2513" s="179">
        <v>13.87</v>
      </c>
      <c r="D2513" s="179">
        <v>13.12</v>
      </c>
      <c r="E2513" s="179">
        <v>13.79</v>
      </c>
    </row>
    <row r="2514" spans="1:5">
      <c r="A2514" s="180">
        <v>41631</v>
      </c>
      <c r="B2514" s="179">
        <v>13.37</v>
      </c>
      <c r="C2514" s="179">
        <v>13.53</v>
      </c>
      <c r="D2514" s="179">
        <v>13.02</v>
      </c>
      <c r="E2514" s="179">
        <v>13.04</v>
      </c>
    </row>
    <row r="2515" spans="1:5">
      <c r="A2515" s="180">
        <v>41632</v>
      </c>
      <c r="B2515" s="179">
        <v>12.85</v>
      </c>
      <c r="C2515" s="179">
        <v>12.89</v>
      </c>
      <c r="D2515" s="179">
        <v>12.48</v>
      </c>
      <c r="E2515" s="179">
        <v>12.48</v>
      </c>
    </row>
    <row r="2516" spans="1:5">
      <c r="A2516" s="180">
        <v>41634</v>
      </c>
      <c r="B2516" s="179">
        <v>12.48</v>
      </c>
      <c r="C2516" s="179">
        <v>12.5</v>
      </c>
      <c r="D2516" s="179">
        <v>11.69</v>
      </c>
      <c r="E2516" s="179">
        <v>12.33</v>
      </c>
    </row>
    <row r="2517" spans="1:5">
      <c r="A2517" s="180">
        <v>41635</v>
      </c>
      <c r="B2517" s="179">
        <v>12.21</v>
      </c>
      <c r="C2517" s="179">
        <v>12.59</v>
      </c>
      <c r="D2517" s="179">
        <v>12.2</v>
      </c>
      <c r="E2517" s="179">
        <v>12.46</v>
      </c>
    </row>
    <row r="2518" spans="1:5">
      <c r="A2518" s="180">
        <v>41638</v>
      </c>
      <c r="B2518" s="179">
        <v>12.87</v>
      </c>
      <c r="C2518" s="179">
        <v>13.58</v>
      </c>
      <c r="D2518" s="179">
        <v>12.83</v>
      </c>
      <c r="E2518" s="179">
        <v>13.56</v>
      </c>
    </row>
    <row r="2519" spans="1:5">
      <c r="A2519" s="180">
        <v>41639</v>
      </c>
      <c r="B2519" s="179">
        <v>13.43</v>
      </c>
      <c r="C2519" s="179">
        <v>14.35</v>
      </c>
      <c r="D2519" s="179">
        <v>13.38</v>
      </c>
      <c r="E2519" s="179">
        <v>13.72</v>
      </c>
    </row>
    <row r="2520" spans="1:5">
      <c r="A2520" s="180">
        <v>41641</v>
      </c>
      <c r="B2520" s="179">
        <v>14.32</v>
      </c>
      <c r="C2520" s="179">
        <v>14.59</v>
      </c>
      <c r="D2520" s="179">
        <v>14</v>
      </c>
      <c r="E2520" s="179">
        <v>14.23</v>
      </c>
    </row>
    <row r="2521" spans="1:5">
      <c r="A2521" s="180">
        <v>41642</v>
      </c>
      <c r="B2521" s="179">
        <v>14.06</v>
      </c>
      <c r="C2521" s="179">
        <v>14.22</v>
      </c>
      <c r="D2521" s="179">
        <v>13.57</v>
      </c>
      <c r="E2521" s="179">
        <v>13.76</v>
      </c>
    </row>
    <row r="2522" spans="1:5">
      <c r="A2522" s="180">
        <v>41645</v>
      </c>
      <c r="B2522" s="179">
        <v>13.41</v>
      </c>
      <c r="C2522" s="179">
        <v>14</v>
      </c>
      <c r="D2522" s="179">
        <v>13.22</v>
      </c>
      <c r="E2522" s="179">
        <v>13.55</v>
      </c>
    </row>
    <row r="2523" spans="1:5">
      <c r="A2523" s="180">
        <v>41646</v>
      </c>
      <c r="B2523" s="179">
        <v>12.38</v>
      </c>
      <c r="C2523" s="179">
        <v>13.28</v>
      </c>
      <c r="D2523" s="179">
        <v>12.16</v>
      </c>
      <c r="E2523" s="179">
        <v>12.92</v>
      </c>
    </row>
    <row r="2524" spans="1:5">
      <c r="A2524" s="180">
        <v>41647</v>
      </c>
      <c r="B2524" s="179">
        <v>13.04</v>
      </c>
      <c r="C2524" s="179">
        <v>13.24</v>
      </c>
      <c r="D2524" s="179">
        <v>12.86</v>
      </c>
      <c r="E2524" s="179">
        <v>12.87</v>
      </c>
    </row>
    <row r="2525" spans="1:5">
      <c r="A2525" s="180">
        <v>41648</v>
      </c>
      <c r="B2525" s="179">
        <v>12.83</v>
      </c>
      <c r="C2525" s="179">
        <v>13.26</v>
      </c>
      <c r="D2525" s="179">
        <v>12.83</v>
      </c>
      <c r="E2525" s="179">
        <v>12.89</v>
      </c>
    </row>
    <row r="2526" spans="1:5">
      <c r="A2526" s="180">
        <v>41649</v>
      </c>
      <c r="B2526" s="179">
        <v>12.6</v>
      </c>
      <c r="C2526" s="179">
        <v>12.9</v>
      </c>
      <c r="D2526" s="179">
        <v>12.14</v>
      </c>
      <c r="E2526" s="179">
        <v>12.14</v>
      </c>
    </row>
    <row r="2527" spans="1:5">
      <c r="A2527" s="180">
        <v>41652</v>
      </c>
      <c r="B2527" s="179">
        <v>12.18</v>
      </c>
      <c r="C2527" s="179">
        <v>13.65</v>
      </c>
      <c r="D2527" s="179">
        <v>11.82</v>
      </c>
      <c r="E2527" s="179">
        <v>13.28</v>
      </c>
    </row>
    <row r="2528" spans="1:5">
      <c r="A2528" s="180">
        <v>41653</v>
      </c>
      <c r="B2528" s="179">
        <v>12.89</v>
      </c>
      <c r="C2528" s="179">
        <v>12.9</v>
      </c>
      <c r="D2528" s="179">
        <v>11.96</v>
      </c>
      <c r="E2528" s="179">
        <v>12.28</v>
      </c>
    </row>
    <row r="2529" spans="1:5">
      <c r="A2529" s="180">
        <v>41654</v>
      </c>
      <c r="B2529" s="179">
        <v>12.15</v>
      </c>
      <c r="C2529" s="179">
        <v>12.4</v>
      </c>
      <c r="D2529" s="179">
        <v>11.81</v>
      </c>
      <c r="E2529" s="179">
        <v>12.28</v>
      </c>
    </row>
    <row r="2530" spans="1:5">
      <c r="A2530" s="180">
        <v>41655</v>
      </c>
      <c r="B2530" s="179">
        <v>12.32</v>
      </c>
      <c r="C2530" s="179">
        <v>12.66</v>
      </c>
      <c r="D2530" s="179">
        <v>12.28</v>
      </c>
      <c r="E2530" s="179">
        <v>12.53</v>
      </c>
    </row>
    <row r="2531" spans="1:5">
      <c r="A2531" s="180">
        <v>41656</v>
      </c>
      <c r="B2531" s="179">
        <v>12.34</v>
      </c>
      <c r="C2531" s="179">
        <v>12.93</v>
      </c>
      <c r="D2531" s="179">
        <v>12.04</v>
      </c>
      <c r="E2531" s="179">
        <v>12.44</v>
      </c>
    </row>
    <row r="2532" spans="1:5">
      <c r="A2532" s="180">
        <v>41660</v>
      </c>
      <c r="B2532" s="179">
        <v>12.63</v>
      </c>
      <c r="C2532" s="179">
        <v>13.42</v>
      </c>
      <c r="D2532" s="179">
        <v>12.61</v>
      </c>
      <c r="E2532" s="179">
        <v>12.87</v>
      </c>
    </row>
    <row r="2533" spans="1:5">
      <c r="A2533" s="180">
        <v>41661</v>
      </c>
      <c r="B2533" s="179">
        <v>12.57</v>
      </c>
      <c r="C2533" s="179">
        <v>13.12</v>
      </c>
      <c r="D2533" s="179">
        <v>12.55</v>
      </c>
      <c r="E2533" s="179">
        <v>12.84</v>
      </c>
    </row>
    <row r="2534" spans="1:5">
      <c r="A2534" s="180">
        <v>41662</v>
      </c>
      <c r="B2534" s="179">
        <v>13.67</v>
      </c>
      <c r="C2534" s="179">
        <v>14.66</v>
      </c>
      <c r="D2534" s="179">
        <v>13.67</v>
      </c>
      <c r="E2534" s="179">
        <v>13.77</v>
      </c>
    </row>
    <row r="2535" spans="1:5">
      <c r="A2535" s="180">
        <v>41663</v>
      </c>
      <c r="B2535" s="179">
        <v>14.95</v>
      </c>
      <c r="C2535" s="179">
        <v>18.14</v>
      </c>
      <c r="D2535" s="179">
        <v>14.92</v>
      </c>
      <c r="E2535" s="179">
        <v>18.14</v>
      </c>
    </row>
    <row r="2536" spans="1:5">
      <c r="A2536" s="180">
        <v>41666</v>
      </c>
      <c r="B2536" s="179">
        <v>17.29</v>
      </c>
      <c r="C2536" s="179">
        <v>18.989999999999998</v>
      </c>
      <c r="D2536" s="179">
        <v>16.850000000000001</v>
      </c>
      <c r="E2536" s="179">
        <v>17.420000000000002</v>
      </c>
    </row>
    <row r="2537" spans="1:5">
      <c r="A2537" s="180">
        <v>41667</v>
      </c>
      <c r="B2537" s="179">
        <v>17.27</v>
      </c>
      <c r="C2537" s="179">
        <v>17.28</v>
      </c>
      <c r="D2537" s="179">
        <v>15.8</v>
      </c>
      <c r="E2537" s="179">
        <v>15.8</v>
      </c>
    </row>
    <row r="2538" spans="1:5">
      <c r="A2538" s="180">
        <v>41668</v>
      </c>
      <c r="B2538" s="179">
        <v>17.95</v>
      </c>
      <c r="C2538" s="179">
        <v>18.04</v>
      </c>
      <c r="D2538" s="179">
        <v>16.71</v>
      </c>
      <c r="E2538" s="179">
        <v>17.350000000000001</v>
      </c>
    </row>
    <row r="2539" spans="1:5">
      <c r="A2539" s="180">
        <v>41669</v>
      </c>
      <c r="B2539" s="179">
        <v>16.37</v>
      </c>
      <c r="C2539" s="179">
        <v>17.39</v>
      </c>
      <c r="D2539" s="179">
        <v>15.96</v>
      </c>
      <c r="E2539" s="179">
        <v>17.29</v>
      </c>
    </row>
    <row r="2540" spans="1:5">
      <c r="A2540" s="180">
        <v>41670</v>
      </c>
      <c r="B2540" s="179">
        <v>18.71</v>
      </c>
      <c r="C2540" s="179">
        <v>18.989999999999998</v>
      </c>
      <c r="D2540" s="179">
        <v>17.27</v>
      </c>
      <c r="E2540" s="179">
        <v>18.41</v>
      </c>
    </row>
    <row r="2541" spans="1:5">
      <c r="A2541" s="180">
        <v>41673</v>
      </c>
      <c r="B2541" s="179">
        <v>18.57</v>
      </c>
      <c r="C2541" s="179">
        <v>21.48</v>
      </c>
      <c r="D2541" s="179">
        <v>18.34</v>
      </c>
      <c r="E2541" s="179">
        <v>21.44</v>
      </c>
    </row>
    <row r="2542" spans="1:5">
      <c r="A2542" s="180">
        <v>41674</v>
      </c>
      <c r="B2542" s="179">
        <v>19.989999999999998</v>
      </c>
      <c r="C2542" s="179">
        <v>20.07</v>
      </c>
      <c r="D2542" s="179">
        <v>18.440000000000001</v>
      </c>
      <c r="E2542" s="179">
        <v>19.11</v>
      </c>
    </row>
    <row r="2543" spans="1:5">
      <c r="A2543" s="180">
        <v>41675</v>
      </c>
      <c r="B2543" s="179">
        <v>19.59</v>
      </c>
      <c r="C2543" s="179">
        <v>20.72</v>
      </c>
      <c r="D2543" s="179">
        <v>19.13</v>
      </c>
      <c r="E2543" s="179">
        <v>19.95</v>
      </c>
    </row>
    <row r="2544" spans="1:5">
      <c r="A2544" s="180">
        <v>41676</v>
      </c>
      <c r="B2544" s="179">
        <v>19.09</v>
      </c>
      <c r="C2544" s="179">
        <v>19.09</v>
      </c>
      <c r="D2544" s="179">
        <v>17.09</v>
      </c>
      <c r="E2544" s="179">
        <v>17.23</v>
      </c>
    </row>
    <row r="2545" spans="1:5">
      <c r="A2545" s="180">
        <v>41677</v>
      </c>
      <c r="B2545" s="179">
        <v>16.149999999999999</v>
      </c>
      <c r="C2545" s="179">
        <v>16.309999999999999</v>
      </c>
      <c r="D2545" s="179">
        <v>15.09</v>
      </c>
      <c r="E2545" s="179">
        <v>15.29</v>
      </c>
    </row>
    <row r="2546" spans="1:5">
      <c r="A2546" s="180">
        <v>41680</v>
      </c>
      <c r="B2546" s="179">
        <v>15.63</v>
      </c>
      <c r="C2546" s="179">
        <v>15.76</v>
      </c>
      <c r="D2546" s="179">
        <v>15.1</v>
      </c>
      <c r="E2546" s="179">
        <v>15.26</v>
      </c>
    </row>
    <row r="2547" spans="1:5">
      <c r="A2547" s="180">
        <v>41681</v>
      </c>
      <c r="B2547" s="179">
        <v>15.29</v>
      </c>
      <c r="C2547" s="179">
        <v>15.29</v>
      </c>
      <c r="D2547" s="179">
        <v>14.08</v>
      </c>
      <c r="E2547" s="179">
        <v>14.51</v>
      </c>
    </row>
    <row r="2548" spans="1:5">
      <c r="A2548" s="180">
        <v>41682</v>
      </c>
      <c r="B2548" s="179">
        <v>14.31</v>
      </c>
      <c r="C2548" s="179">
        <v>14.64</v>
      </c>
      <c r="D2548" s="179">
        <v>14.02</v>
      </c>
      <c r="E2548" s="179">
        <v>14.3</v>
      </c>
    </row>
    <row r="2549" spans="1:5">
      <c r="A2549" s="180">
        <v>41683</v>
      </c>
      <c r="B2549" s="179">
        <v>15.24</v>
      </c>
      <c r="C2549" s="179">
        <v>15.24</v>
      </c>
      <c r="D2549" s="179">
        <v>13.98</v>
      </c>
      <c r="E2549" s="179">
        <v>14.14</v>
      </c>
    </row>
    <row r="2550" spans="1:5">
      <c r="A2550" s="180">
        <v>41684</v>
      </c>
      <c r="B2550" s="179">
        <v>14.21</v>
      </c>
      <c r="C2550" s="179">
        <v>14.22</v>
      </c>
      <c r="D2550" s="179">
        <v>13.44</v>
      </c>
      <c r="E2550" s="179">
        <v>13.57</v>
      </c>
    </row>
    <row r="2551" spans="1:5">
      <c r="A2551" s="180">
        <v>41688</v>
      </c>
      <c r="B2551" s="179">
        <v>13.95</v>
      </c>
      <c r="C2551" s="179">
        <v>14.51</v>
      </c>
      <c r="D2551" s="179">
        <v>13.77</v>
      </c>
      <c r="E2551" s="179">
        <v>13.87</v>
      </c>
    </row>
    <row r="2552" spans="1:5">
      <c r="A2552" s="180">
        <v>41689</v>
      </c>
      <c r="B2552" s="179">
        <v>14.85</v>
      </c>
      <c r="C2552" s="179">
        <v>15.73</v>
      </c>
      <c r="D2552" s="179">
        <v>14.12</v>
      </c>
      <c r="E2552" s="179">
        <v>15.5</v>
      </c>
    </row>
    <row r="2553" spans="1:5">
      <c r="A2553" s="180">
        <v>41690</v>
      </c>
      <c r="B2553" s="179">
        <v>15.28</v>
      </c>
      <c r="C2553" s="179">
        <v>15.8</v>
      </c>
      <c r="D2553" s="179">
        <v>14.59</v>
      </c>
      <c r="E2553" s="179">
        <v>14.79</v>
      </c>
    </row>
    <row r="2554" spans="1:5">
      <c r="A2554" s="180">
        <v>41691</v>
      </c>
      <c r="B2554" s="179">
        <v>14.74</v>
      </c>
      <c r="C2554" s="179">
        <v>14.79</v>
      </c>
      <c r="D2554" s="179">
        <v>14.19</v>
      </c>
      <c r="E2554" s="179">
        <v>14.68</v>
      </c>
    </row>
    <row r="2555" spans="1:5">
      <c r="A2555" s="180">
        <v>41694</v>
      </c>
      <c r="B2555" s="179">
        <v>14.83</v>
      </c>
      <c r="C2555" s="179">
        <v>14.83</v>
      </c>
      <c r="D2555" s="179">
        <v>13.97</v>
      </c>
      <c r="E2555" s="179">
        <v>14.23</v>
      </c>
    </row>
    <row r="2556" spans="1:5">
      <c r="A2556" s="180">
        <v>41695</v>
      </c>
      <c r="B2556" s="179">
        <v>14.17</v>
      </c>
      <c r="C2556" s="179">
        <v>14.83</v>
      </c>
      <c r="D2556" s="179">
        <v>13.66</v>
      </c>
      <c r="E2556" s="179">
        <v>13.67</v>
      </c>
    </row>
    <row r="2557" spans="1:5">
      <c r="A2557" s="180">
        <v>41696</v>
      </c>
      <c r="B2557" s="179">
        <v>13.83</v>
      </c>
      <c r="C2557" s="179">
        <v>14.54</v>
      </c>
      <c r="D2557" s="179">
        <v>13.73</v>
      </c>
      <c r="E2557" s="179">
        <v>14.35</v>
      </c>
    </row>
    <row r="2558" spans="1:5">
      <c r="A2558" s="180">
        <v>41697</v>
      </c>
      <c r="B2558" s="179">
        <v>14.56</v>
      </c>
      <c r="C2558" s="179">
        <v>14.69</v>
      </c>
      <c r="D2558" s="179">
        <v>13.92</v>
      </c>
      <c r="E2558" s="179">
        <v>14.04</v>
      </c>
    </row>
    <row r="2559" spans="1:5">
      <c r="A2559" s="180">
        <v>41698</v>
      </c>
      <c r="B2559" s="179">
        <v>14.22</v>
      </c>
      <c r="C2559" s="179">
        <v>14.79</v>
      </c>
      <c r="D2559" s="179">
        <v>13.49</v>
      </c>
      <c r="E2559" s="179">
        <v>14</v>
      </c>
    </row>
    <row r="2560" spans="1:5">
      <c r="A2560" s="180">
        <v>41701</v>
      </c>
      <c r="B2560" s="179">
        <v>16.47</v>
      </c>
      <c r="C2560" s="179">
        <v>16.78</v>
      </c>
      <c r="D2560" s="179">
        <v>15.38</v>
      </c>
      <c r="E2560" s="179">
        <v>16</v>
      </c>
    </row>
    <row r="2561" spans="1:5">
      <c r="A2561" s="180">
        <v>41702</v>
      </c>
      <c r="B2561" s="179">
        <v>14.53</v>
      </c>
      <c r="C2561" s="179">
        <v>14.54</v>
      </c>
      <c r="D2561" s="179">
        <v>14</v>
      </c>
      <c r="E2561" s="179">
        <v>14.1</v>
      </c>
    </row>
    <row r="2562" spans="1:5">
      <c r="A2562" s="180">
        <v>41703</v>
      </c>
      <c r="B2562" s="179">
        <v>14.13</v>
      </c>
      <c r="C2562" s="179">
        <v>14.32</v>
      </c>
      <c r="D2562" s="179">
        <v>13.81</v>
      </c>
      <c r="E2562" s="179">
        <v>13.89</v>
      </c>
    </row>
    <row r="2563" spans="1:5">
      <c r="A2563" s="180">
        <v>41704</v>
      </c>
      <c r="B2563" s="179">
        <v>13.82</v>
      </c>
      <c r="C2563" s="179">
        <v>14.42</v>
      </c>
      <c r="D2563" s="179">
        <v>13.73</v>
      </c>
      <c r="E2563" s="179">
        <v>14.21</v>
      </c>
    </row>
    <row r="2564" spans="1:5">
      <c r="A2564" s="180">
        <v>41705</v>
      </c>
      <c r="B2564" s="179">
        <v>13.51</v>
      </c>
      <c r="C2564" s="179">
        <v>14.43</v>
      </c>
      <c r="D2564" s="179">
        <v>13.51</v>
      </c>
      <c r="E2564" s="179">
        <v>14.11</v>
      </c>
    </row>
    <row r="2565" spans="1:5">
      <c r="A2565" s="180">
        <v>41708</v>
      </c>
      <c r="B2565" s="179">
        <v>14.76</v>
      </c>
      <c r="C2565" s="179">
        <v>15.28</v>
      </c>
      <c r="D2565" s="179">
        <v>14.2</v>
      </c>
      <c r="E2565" s="179">
        <v>14.2</v>
      </c>
    </row>
    <row r="2566" spans="1:5">
      <c r="A2566" s="180">
        <v>41709</v>
      </c>
      <c r="B2566" s="179">
        <v>14.22</v>
      </c>
      <c r="C2566" s="179">
        <v>14.93</v>
      </c>
      <c r="D2566" s="179">
        <v>13.84</v>
      </c>
      <c r="E2566" s="179">
        <v>14.8</v>
      </c>
    </row>
    <row r="2567" spans="1:5">
      <c r="A2567" s="180">
        <v>41710</v>
      </c>
      <c r="B2567" s="179">
        <v>15.37</v>
      </c>
      <c r="C2567" s="179">
        <v>15.64</v>
      </c>
      <c r="D2567" s="179">
        <v>14.43</v>
      </c>
      <c r="E2567" s="179">
        <v>14.47</v>
      </c>
    </row>
    <row r="2568" spans="1:5">
      <c r="A2568" s="180">
        <v>41711</v>
      </c>
      <c r="B2568" s="179">
        <v>14.28</v>
      </c>
      <c r="C2568" s="179">
        <v>16.66</v>
      </c>
      <c r="D2568" s="179">
        <v>14.24</v>
      </c>
      <c r="E2568" s="179">
        <v>16.22</v>
      </c>
    </row>
    <row r="2569" spans="1:5">
      <c r="A2569" s="180">
        <v>41712</v>
      </c>
      <c r="B2569" s="179">
        <v>16.739999999999998</v>
      </c>
      <c r="C2569" s="179">
        <v>18.22</v>
      </c>
      <c r="D2569" s="179">
        <v>16.09</v>
      </c>
      <c r="E2569" s="179">
        <v>17.82</v>
      </c>
    </row>
    <row r="2570" spans="1:5">
      <c r="A2570" s="180">
        <v>41715</v>
      </c>
      <c r="B2570" s="179">
        <v>16.39</v>
      </c>
      <c r="C2570" s="179">
        <v>16.399999999999999</v>
      </c>
      <c r="D2570" s="179">
        <v>15.37</v>
      </c>
      <c r="E2570" s="179">
        <v>15.64</v>
      </c>
    </row>
    <row r="2571" spans="1:5">
      <c r="A2571" s="180">
        <v>41716</v>
      </c>
      <c r="B2571" s="179">
        <v>15.42</v>
      </c>
      <c r="C2571" s="179">
        <v>15.47</v>
      </c>
      <c r="D2571" s="179">
        <v>14.16</v>
      </c>
      <c r="E2571" s="179">
        <v>14.52</v>
      </c>
    </row>
    <row r="2572" spans="1:5">
      <c r="A2572" s="180">
        <v>41717</v>
      </c>
      <c r="B2572" s="179">
        <v>14.56</v>
      </c>
      <c r="C2572" s="179">
        <v>15.95</v>
      </c>
      <c r="D2572" s="179">
        <v>13.89</v>
      </c>
      <c r="E2572" s="179">
        <v>15.12</v>
      </c>
    </row>
    <row r="2573" spans="1:5">
      <c r="A2573" s="180">
        <v>41718</v>
      </c>
      <c r="B2573" s="179">
        <v>15.58</v>
      </c>
      <c r="C2573" s="179">
        <v>15.62</v>
      </c>
      <c r="D2573" s="179">
        <v>14.5</v>
      </c>
      <c r="E2573" s="179">
        <v>14.52</v>
      </c>
    </row>
    <row r="2574" spans="1:5">
      <c r="A2574" s="180">
        <v>41719</v>
      </c>
      <c r="B2574" s="179">
        <v>13.96</v>
      </c>
      <c r="C2574" s="179">
        <v>15.17</v>
      </c>
      <c r="D2574" s="179">
        <v>13.77</v>
      </c>
      <c r="E2574" s="179">
        <v>15</v>
      </c>
    </row>
    <row r="2575" spans="1:5">
      <c r="A2575" s="180">
        <v>41722</v>
      </c>
      <c r="B2575" s="179">
        <v>14.7</v>
      </c>
      <c r="C2575" s="179">
        <v>16.07</v>
      </c>
      <c r="D2575" s="179">
        <v>14.56</v>
      </c>
      <c r="E2575" s="179">
        <v>15.09</v>
      </c>
    </row>
    <row r="2576" spans="1:5">
      <c r="A2576" s="180">
        <v>41723</v>
      </c>
      <c r="B2576" s="179">
        <v>14.16</v>
      </c>
      <c r="C2576" s="179">
        <v>15.05</v>
      </c>
      <c r="D2576" s="179">
        <v>13.96</v>
      </c>
      <c r="E2576" s="179">
        <v>14.02</v>
      </c>
    </row>
    <row r="2577" spans="1:5">
      <c r="A2577" s="180">
        <v>41724</v>
      </c>
      <c r="B2577" s="179">
        <v>13.64</v>
      </c>
      <c r="C2577" s="179">
        <v>15.28</v>
      </c>
      <c r="D2577" s="179">
        <v>13.46</v>
      </c>
      <c r="E2577" s="179">
        <v>14.93</v>
      </c>
    </row>
    <row r="2578" spans="1:5">
      <c r="A2578" s="180">
        <v>41725</v>
      </c>
      <c r="B2578" s="179">
        <v>15</v>
      </c>
      <c r="C2578" s="179">
        <v>15.63</v>
      </c>
      <c r="D2578" s="179">
        <v>14.49</v>
      </c>
      <c r="E2578" s="179">
        <v>14.62</v>
      </c>
    </row>
    <row r="2579" spans="1:5">
      <c r="A2579" s="180">
        <v>41726</v>
      </c>
      <c r="B2579" s="179">
        <v>14.15</v>
      </c>
      <c r="C2579" s="179">
        <v>14.86</v>
      </c>
      <c r="D2579" s="179">
        <v>13.73</v>
      </c>
      <c r="E2579" s="179">
        <v>14.41</v>
      </c>
    </row>
    <row r="2580" spans="1:5">
      <c r="A2580" s="180">
        <v>41729</v>
      </c>
      <c r="B2580" s="179">
        <v>13.88</v>
      </c>
      <c r="C2580" s="179">
        <v>14.16</v>
      </c>
      <c r="D2580" s="179">
        <v>13.57</v>
      </c>
      <c r="E2580" s="179">
        <v>13.88</v>
      </c>
    </row>
    <row r="2581" spans="1:5">
      <c r="A2581" s="180">
        <v>41730</v>
      </c>
      <c r="B2581" s="179">
        <v>13.43</v>
      </c>
      <c r="C2581" s="179">
        <v>13.56</v>
      </c>
      <c r="D2581" s="179">
        <v>13.06</v>
      </c>
      <c r="E2581" s="179">
        <v>13.1</v>
      </c>
    </row>
    <row r="2582" spans="1:5">
      <c r="A2582" s="180">
        <v>41731</v>
      </c>
      <c r="B2582" s="179">
        <v>13.17</v>
      </c>
      <c r="C2582" s="179">
        <v>13.35</v>
      </c>
      <c r="D2582" s="179">
        <v>12.92</v>
      </c>
      <c r="E2582" s="179">
        <v>13.09</v>
      </c>
    </row>
    <row r="2583" spans="1:5">
      <c r="A2583" s="180">
        <v>41732</v>
      </c>
      <c r="B2583" s="179">
        <v>13.02</v>
      </c>
      <c r="C2583" s="179">
        <v>13.7</v>
      </c>
      <c r="D2583" s="179">
        <v>13.02</v>
      </c>
      <c r="E2583" s="179">
        <v>13.37</v>
      </c>
    </row>
    <row r="2584" spans="1:5">
      <c r="A2584" s="180">
        <v>41733</v>
      </c>
      <c r="B2584" s="179">
        <v>12.88</v>
      </c>
      <c r="C2584" s="179">
        <v>14.55</v>
      </c>
      <c r="D2584" s="179">
        <v>12.6</v>
      </c>
      <c r="E2584" s="179">
        <v>13.96</v>
      </c>
    </row>
    <row r="2585" spans="1:5">
      <c r="A2585" s="180">
        <v>41736</v>
      </c>
      <c r="B2585" s="179">
        <v>14.96</v>
      </c>
      <c r="C2585" s="179">
        <v>16.010000000000002</v>
      </c>
      <c r="D2585" s="179">
        <v>14.57</v>
      </c>
      <c r="E2585" s="179">
        <v>15.57</v>
      </c>
    </row>
    <row r="2586" spans="1:5">
      <c r="A2586" s="180">
        <v>41737</v>
      </c>
      <c r="B2586" s="179">
        <v>15.59</v>
      </c>
      <c r="C2586" s="179">
        <v>16.2</v>
      </c>
      <c r="D2586" s="179">
        <v>14.81</v>
      </c>
      <c r="E2586" s="179">
        <v>14.89</v>
      </c>
    </row>
    <row r="2587" spans="1:5">
      <c r="A2587" s="180">
        <v>41738</v>
      </c>
      <c r="B2587" s="179">
        <v>14.58</v>
      </c>
      <c r="C2587" s="179">
        <v>14.94</v>
      </c>
      <c r="D2587" s="179">
        <v>13.7</v>
      </c>
      <c r="E2587" s="179">
        <v>13.82</v>
      </c>
    </row>
    <row r="2588" spans="1:5">
      <c r="A2588" s="180">
        <v>41739</v>
      </c>
      <c r="B2588" s="179">
        <v>13.98</v>
      </c>
      <c r="C2588" s="179">
        <v>16.38</v>
      </c>
      <c r="D2588" s="179">
        <v>13.81</v>
      </c>
      <c r="E2588" s="179">
        <v>15.89</v>
      </c>
    </row>
    <row r="2589" spans="1:5">
      <c r="A2589" s="180">
        <v>41740</v>
      </c>
      <c r="B2589" s="179">
        <v>16.66</v>
      </c>
      <c r="C2589" s="179">
        <v>17.850000000000001</v>
      </c>
      <c r="D2589" s="179">
        <v>15.89</v>
      </c>
      <c r="E2589" s="179">
        <v>17.03</v>
      </c>
    </row>
    <row r="2590" spans="1:5">
      <c r="A2590" s="180">
        <v>41743</v>
      </c>
      <c r="B2590" s="179">
        <v>16.14</v>
      </c>
      <c r="C2590" s="179">
        <v>17.399999999999999</v>
      </c>
      <c r="D2590" s="179">
        <v>16.100000000000001</v>
      </c>
      <c r="E2590" s="179">
        <v>16.11</v>
      </c>
    </row>
    <row r="2591" spans="1:5">
      <c r="A2591" s="180">
        <v>41744</v>
      </c>
      <c r="B2591" s="179">
        <v>16.14</v>
      </c>
      <c r="C2591" s="179">
        <v>17.5</v>
      </c>
      <c r="D2591" s="179">
        <v>15.47</v>
      </c>
      <c r="E2591" s="179">
        <v>15.61</v>
      </c>
    </row>
    <row r="2592" spans="1:5">
      <c r="A2592" s="180">
        <v>41745</v>
      </c>
      <c r="B2592" s="179">
        <v>14.89</v>
      </c>
      <c r="C2592" s="179">
        <v>15.27</v>
      </c>
      <c r="D2592" s="179">
        <v>14.05</v>
      </c>
      <c r="E2592" s="179">
        <v>14.18</v>
      </c>
    </row>
    <row r="2593" spans="1:5">
      <c r="A2593" s="180">
        <v>41746</v>
      </c>
      <c r="B2593" s="179">
        <v>14.09</v>
      </c>
      <c r="C2593" s="179">
        <v>14.17</v>
      </c>
      <c r="D2593" s="179">
        <v>13.07</v>
      </c>
      <c r="E2593" s="179">
        <v>13.36</v>
      </c>
    </row>
    <row r="2594" spans="1:5">
      <c r="A2594" s="180">
        <v>41750</v>
      </c>
      <c r="B2594" s="179">
        <v>14.1</v>
      </c>
      <c r="C2594" s="179">
        <v>14.11</v>
      </c>
      <c r="D2594" s="179">
        <v>13.17</v>
      </c>
      <c r="E2594" s="179">
        <v>13.25</v>
      </c>
    </row>
    <row r="2595" spans="1:5">
      <c r="A2595" s="180">
        <v>41751</v>
      </c>
      <c r="B2595" s="179">
        <v>13.13</v>
      </c>
      <c r="C2595" s="179">
        <v>13.26</v>
      </c>
      <c r="D2595" s="179">
        <v>12.9</v>
      </c>
      <c r="E2595" s="179">
        <v>13.19</v>
      </c>
    </row>
    <row r="2596" spans="1:5">
      <c r="A2596" s="180">
        <v>41752</v>
      </c>
      <c r="B2596" s="179">
        <v>13.35</v>
      </c>
      <c r="C2596" s="179">
        <v>13.75</v>
      </c>
      <c r="D2596" s="179">
        <v>13.27</v>
      </c>
      <c r="E2596" s="179">
        <v>13.27</v>
      </c>
    </row>
    <row r="2597" spans="1:5">
      <c r="A2597" s="180">
        <v>41753</v>
      </c>
      <c r="B2597" s="179">
        <v>13.36</v>
      </c>
      <c r="C2597" s="179">
        <v>14.08</v>
      </c>
      <c r="D2597" s="179">
        <v>13.09</v>
      </c>
      <c r="E2597" s="179">
        <v>13.32</v>
      </c>
    </row>
    <row r="2598" spans="1:5">
      <c r="A2598" s="180">
        <v>41754</v>
      </c>
      <c r="B2598" s="179">
        <v>13.93</v>
      </c>
      <c r="C2598" s="179">
        <v>14.67</v>
      </c>
      <c r="D2598" s="179">
        <v>13.91</v>
      </c>
      <c r="E2598" s="179">
        <v>14.06</v>
      </c>
    </row>
    <row r="2599" spans="1:5">
      <c r="A2599" s="180">
        <v>41757</v>
      </c>
      <c r="B2599" s="179">
        <v>14.27</v>
      </c>
      <c r="C2599" s="179">
        <v>15.28</v>
      </c>
      <c r="D2599" s="179">
        <v>13.82</v>
      </c>
      <c r="E2599" s="179">
        <v>13.97</v>
      </c>
    </row>
    <row r="2600" spans="1:5">
      <c r="A2600" s="180">
        <v>41758</v>
      </c>
      <c r="B2600" s="179">
        <v>13.88</v>
      </c>
      <c r="C2600" s="179">
        <v>14.24</v>
      </c>
      <c r="D2600" s="179">
        <v>13.61</v>
      </c>
      <c r="E2600" s="179">
        <v>13.71</v>
      </c>
    </row>
    <row r="2601" spans="1:5">
      <c r="A2601" s="180">
        <v>41759</v>
      </c>
      <c r="B2601" s="179">
        <v>14.05</v>
      </c>
      <c r="C2601" s="179">
        <v>14.18</v>
      </c>
      <c r="D2601" s="179">
        <v>13.34</v>
      </c>
      <c r="E2601" s="179">
        <v>13.41</v>
      </c>
    </row>
    <row r="2602" spans="1:5">
      <c r="A2602" s="180">
        <v>41760</v>
      </c>
      <c r="B2602" s="179">
        <v>13.64</v>
      </c>
      <c r="C2602" s="179">
        <v>13.75</v>
      </c>
      <c r="D2602" s="179">
        <v>13.1</v>
      </c>
      <c r="E2602" s="179">
        <v>13.25</v>
      </c>
    </row>
    <row r="2603" spans="1:5">
      <c r="A2603" s="180">
        <v>41761</v>
      </c>
      <c r="B2603" s="179">
        <v>13.15</v>
      </c>
      <c r="C2603" s="179">
        <v>13.5</v>
      </c>
      <c r="D2603" s="179">
        <v>12.83</v>
      </c>
      <c r="E2603" s="179">
        <v>12.91</v>
      </c>
    </row>
    <row r="2604" spans="1:5">
      <c r="A2604" s="180">
        <v>41764</v>
      </c>
      <c r="B2604" s="179">
        <v>13.95</v>
      </c>
      <c r="C2604" s="179">
        <v>14.2</v>
      </c>
      <c r="D2604" s="179">
        <v>13.08</v>
      </c>
      <c r="E2604" s="179">
        <v>13.29</v>
      </c>
    </row>
    <row r="2605" spans="1:5">
      <c r="A2605" s="180">
        <v>41765</v>
      </c>
      <c r="B2605" s="179">
        <v>13.65</v>
      </c>
      <c r="C2605" s="179">
        <v>13.9</v>
      </c>
      <c r="D2605" s="179">
        <v>13.28</v>
      </c>
      <c r="E2605" s="179">
        <v>13.8</v>
      </c>
    </row>
    <row r="2606" spans="1:5">
      <c r="A2606" s="180">
        <v>41766</v>
      </c>
      <c r="B2606" s="179">
        <v>13.64</v>
      </c>
      <c r="C2606" s="179">
        <v>14.49</v>
      </c>
      <c r="D2606" s="179">
        <v>13.39</v>
      </c>
      <c r="E2606" s="179">
        <v>13.4</v>
      </c>
    </row>
    <row r="2607" spans="1:5">
      <c r="A2607" s="180">
        <v>41767</v>
      </c>
      <c r="B2607" s="179">
        <v>13.69</v>
      </c>
      <c r="C2607" s="179">
        <v>13.88</v>
      </c>
      <c r="D2607" s="179">
        <v>12.92</v>
      </c>
      <c r="E2607" s="179">
        <v>13.43</v>
      </c>
    </row>
    <row r="2608" spans="1:5">
      <c r="A2608" s="180">
        <v>41768</v>
      </c>
      <c r="B2608" s="179">
        <v>13.55</v>
      </c>
      <c r="C2608" s="179">
        <v>14.03</v>
      </c>
      <c r="D2608" s="179">
        <v>12.87</v>
      </c>
      <c r="E2608" s="179">
        <v>12.92</v>
      </c>
    </row>
    <row r="2609" spans="1:5">
      <c r="A2609" s="180">
        <v>41771</v>
      </c>
      <c r="B2609" s="179">
        <v>12.46</v>
      </c>
      <c r="C2609" s="179">
        <v>12.58</v>
      </c>
      <c r="D2609" s="179">
        <v>11.88</v>
      </c>
      <c r="E2609" s="179">
        <v>12.23</v>
      </c>
    </row>
    <row r="2610" spans="1:5">
      <c r="A2610" s="180">
        <v>41772</v>
      </c>
      <c r="B2610" s="179">
        <v>12.36</v>
      </c>
      <c r="C2610" s="179">
        <v>12.74</v>
      </c>
      <c r="D2610" s="179">
        <v>12.05</v>
      </c>
      <c r="E2610" s="179">
        <v>12.13</v>
      </c>
    </row>
    <row r="2611" spans="1:5">
      <c r="A2611" s="180">
        <v>41773</v>
      </c>
      <c r="B2611" s="179">
        <v>12.42</v>
      </c>
      <c r="C2611" s="179">
        <v>12.51</v>
      </c>
      <c r="D2611" s="179">
        <v>12.03</v>
      </c>
      <c r="E2611" s="179">
        <v>12.17</v>
      </c>
    </row>
    <row r="2612" spans="1:5">
      <c r="A2612" s="180">
        <v>41774</v>
      </c>
      <c r="B2612" s="179">
        <v>12.73</v>
      </c>
      <c r="C2612" s="179">
        <v>13.77</v>
      </c>
      <c r="D2612" s="179">
        <v>12.72</v>
      </c>
      <c r="E2612" s="179">
        <v>13.17</v>
      </c>
    </row>
    <row r="2613" spans="1:5">
      <c r="A2613" s="180">
        <v>41775</v>
      </c>
      <c r="B2613" s="179">
        <v>13.31</v>
      </c>
      <c r="C2613" s="179">
        <v>13.66</v>
      </c>
      <c r="D2613" s="179">
        <v>12.26</v>
      </c>
      <c r="E2613" s="179">
        <v>12.44</v>
      </c>
    </row>
    <row r="2614" spans="1:5">
      <c r="A2614" s="180">
        <v>41778</v>
      </c>
      <c r="B2614" s="179">
        <v>13.17</v>
      </c>
      <c r="C2614" s="179">
        <v>13.21</v>
      </c>
      <c r="D2614" s="179">
        <v>12.28</v>
      </c>
      <c r="E2614" s="179">
        <v>12.42</v>
      </c>
    </row>
    <row r="2615" spans="1:5">
      <c r="A2615" s="180">
        <v>41779</v>
      </c>
      <c r="B2615" s="179">
        <v>12.69</v>
      </c>
      <c r="C2615" s="179">
        <v>13.3</v>
      </c>
      <c r="D2615" s="179">
        <v>12.32</v>
      </c>
      <c r="E2615" s="179">
        <v>12.96</v>
      </c>
    </row>
    <row r="2616" spans="1:5">
      <c r="A2616" s="180">
        <v>41780</v>
      </c>
      <c r="B2616" s="179">
        <v>12.38</v>
      </c>
      <c r="C2616" s="179">
        <v>12.46</v>
      </c>
      <c r="D2616" s="179">
        <v>11.8</v>
      </c>
      <c r="E2616" s="179">
        <v>11.91</v>
      </c>
    </row>
    <row r="2617" spans="1:5">
      <c r="A2617" s="180">
        <v>41781</v>
      </c>
      <c r="B2617" s="179">
        <v>11.93</v>
      </c>
      <c r="C2617" s="179">
        <v>12.09</v>
      </c>
      <c r="D2617" s="179">
        <v>11.68</v>
      </c>
      <c r="E2617" s="179">
        <v>12.03</v>
      </c>
    </row>
    <row r="2618" spans="1:5">
      <c r="A2618" s="180">
        <v>41782</v>
      </c>
      <c r="B2618" s="179">
        <v>11.96</v>
      </c>
      <c r="C2618" s="179">
        <v>11.97</v>
      </c>
      <c r="D2618" s="179">
        <v>11.36</v>
      </c>
      <c r="E2618" s="179">
        <v>11.36</v>
      </c>
    </row>
    <row r="2619" spans="1:5">
      <c r="A2619" s="180">
        <v>41786</v>
      </c>
      <c r="B2619" s="179">
        <v>11.69</v>
      </c>
      <c r="C2619" s="179">
        <v>11.84</v>
      </c>
      <c r="D2619" s="179">
        <v>11.5</v>
      </c>
      <c r="E2619" s="179">
        <v>11.51</v>
      </c>
    </row>
    <row r="2620" spans="1:5">
      <c r="A2620" s="180">
        <v>41787</v>
      </c>
      <c r="B2620" s="179">
        <v>11.6</v>
      </c>
      <c r="C2620" s="179">
        <v>11.86</v>
      </c>
      <c r="D2620" s="179">
        <v>11.5</v>
      </c>
      <c r="E2620" s="179">
        <v>11.68</v>
      </c>
    </row>
    <row r="2621" spans="1:5">
      <c r="A2621" s="180">
        <v>41788</v>
      </c>
      <c r="B2621" s="179">
        <v>11.58</v>
      </c>
      <c r="C2621" s="179">
        <v>11.82</v>
      </c>
      <c r="D2621" s="179">
        <v>11.41</v>
      </c>
      <c r="E2621" s="179">
        <v>11.57</v>
      </c>
    </row>
    <row r="2622" spans="1:5">
      <c r="A2622" s="180">
        <v>41789</v>
      </c>
      <c r="B2622" s="179">
        <v>11.66</v>
      </c>
      <c r="C2622" s="179">
        <v>11.7</v>
      </c>
      <c r="D2622" s="179">
        <v>11.32</v>
      </c>
      <c r="E2622" s="179">
        <v>11.4</v>
      </c>
    </row>
    <row r="2623" spans="1:5">
      <c r="A2623" s="180">
        <v>41792</v>
      </c>
      <c r="B2623" s="179">
        <v>11.69</v>
      </c>
      <c r="C2623" s="179">
        <v>12.17</v>
      </c>
      <c r="D2623" s="179">
        <v>11.29</v>
      </c>
      <c r="E2623" s="179">
        <v>11.58</v>
      </c>
    </row>
    <row r="2624" spans="1:5">
      <c r="A2624" s="180">
        <v>41793</v>
      </c>
      <c r="B2624" s="179">
        <v>12.03</v>
      </c>
      <c r="C2624" s="179">
        <v>12.13</v>
      </c>
      <c r="D2624" s="179">
        <v>11.72</v>
      </c>
      <c r="E2624" s="179">
        <v>11.87</v>
      </c>
    </row>
    <row r="2625" spans="1:5">
      <c r="A2625" s="180">
        <v>41794</v>
      </c>
      <c r="B2625" s="179">
        <v>12.15</v>
      </c>
      <c r="C2625" s="179">
        <v>12.33</v>
      </c>
      <c r="D2625" s="179">
        <v>11.91</v>
      </c>
      <c r="E2625" s="179">
        <v>12.08</v>
      </c>
    </row>
    <row r="2626" spans="1:5">
      <c r="A2626" s="180">
        <v>41795</v>
      </c>
      <c r="B2626" s="179">
        <v>12.09</v>
      </c>
      <c r="C2626" s="179">
        <v>12.34</v>
      </c>
      <c r="D2626" s="179">
        <v>11.44</v>
      </c>
      <c r="E2626" s="179">
        <v>11.68</v>
      </c>
    </row>
    <row r="2627" spans="1:5">
      <c r="A2627" s="180">
        <v>41796</v>
      </c>
      <c r="B2627" s="179">
        <v>11.32</v>
      </c>
      <c r="C2627" s="179">
        <v>11.39</v>
      </c>
      <c r="D2627" s="179">
        <v>10.73</v>
      </c>
      <c r="E2627" s="179">
        <v>10.73</v>
      </c>
    </row>
    <row r="2628" spans="1:5">
      <c r="A2628" s="180">
        <v>41799</v>
      </c>
      <c r="B2628" s="179">
        <v>11.23</v>
      </c>
      <c r="C2628" s="179">
        <v>11.51</v>
      </c>
      <c r="D2628" s="179">
        <v>10.99</v>
      </c>
      <c r="E2628" s="179">
        <v>11.15</v>
      </c>
    </row>
    <row r="2629" spans="1:5">
      <c r="A2629" s="180">
        <v>41800</v>
      </c>
      <c r="B2629" s="179">
        <v>11.3</v>
      </c>
      <c r="C2629" s="179">
        <v>11.66</v>
      </c>
      <c r="D2629" s="179">
        <v>10.93</v>
      </c>
      <c r="E2629" s="179">
        <v>10.99</v>
      </c>
    </row>
    <row r="2630" spans="1:5">
      <c r="A2630" s="180">
        <v>41801</v>
      </c>
      <c r="B2630" s="179">
        <v>11.42</v>
      </c>
      <c r="C2630" s="179">
        <v>11.87</v>
      </c>
      <c r="D2630" s="179">
        <v>11.19</v>
      </c>
      <c r="E2630" s="179">
        <v>11.6</v>
      </c>
    </row>
    <row r="2631" spans="1:5">
      <c r="A2631" s="180">
        <v>41802</v>
      </c>
      <c r="B2631" s="179">
        <v>11.81</v>
      </c>
      <c r="C2631" s="179">
        <v>12.81</v>
      </c>
      <c r="D2631" s="179">
        <v>11.71</v>
      </c>
      <c r="E2631" s="179">
        <v>12.56</v>
      </c>
    </row>
    <row r="2632" spans="1:5">
      <c r="A2632" s="180">
        <v>41803</v>
      </c>
      <c r="B2632" s="179">
        <v>12.45</v>
      </c>
      <c r="C2632" s="179">
        <v>12.69</v>
      </c>
      <c r="D2632" s="179">
        <v>11.89</v>
      </c>
      <c r="E2632" s="179">
        <v>12.18</v>
      </c>
    </row>
    <row r="2633" spans="1:5">
      <c r="A2633" s="180">
        <v>41806</v>
      </c>
      <c r="B2633" s="179">
        <v>12.65</v>
      </c>
      <c r="C2633" s="179">
        <v>12.87</v>
      </c>
      <c r="D2633" s="179">
        <v>12.28</v>
      </c>
      <c r="E2633" s="179">
        <v>12.65</v>
      </c>
    </row>
    <row r="2634" spans="1:5">
      <c r="A2634" s="180">
        <v>41807</v>
      </c>
      <c r="B2634" s="179">
        <v>12.81</v>
      </c>
      <c r="C2634" s="179">
        <v>12.89</v>
      </c>
      <c r="D2634" s="179">
        <v>12.06</v>
      </c>
      <c r="E2634" s="179">
        <v>12.06</v>
      </c>
    </row>
    <row r="2635" spans="1:5">
      <c r="A2635" s="180">
        <v>41808</v>
      </c>
      <c r="B2635" s="179">
        <v>11.8</v>
      </c>
      <c r="C2635" s="179">
        <v>11.91</v>
      </c>
      <c r="D2635" s="179">
        <v>10.57</v>
      </c>
      <c r="E2635" s="179">
        <v>10.61</v>
      </c>
    </row>
    <row r="2636" spans="1:5">
      <c r="A2636" s="180">
        <v>41809</v>
      </c>
      <c r="B2636" s="179">
        <v>10.53</v>
      </c>
      <c r="C2636" s="179">
        <v>10.82</v>
      </c>
      <c r="D2636" s="179">
        <v>10.42</v>
      </c>
      <c r="E2636" s="179">
        <v>10.62</v>
      </c>
    </row>
    <row r="2637" spans="1:5">
      <c r="A2637" s="180">
        <v>41810</v>
      </c>
      <c r="B2637" s="179">
        <v>10.4</v>
      </c>
      <c r="C2637" s="179">
        <v>11.02</v>
      </c>
      <c r="D2637" s="179">
        <v>10.34</v>
      </c>
      <c r="E2637" s="179">
        <v>10.85</v>
      </c>
    </row>
    <row r="2638" spans="1:5">
      <c r="A2638" s="180">
        <v>41813</v>
      </c>
      <c r="B2638" s="179">
        <v>11.26</v>
      </c>
      <c r="C2638" s="179">
        <v>11.35</v>
      </c>
      <c r="D2638" s="179">
        <v>10.92</v>
      </c>
      <c r="E2638" s="179">
        <v>10.98</v>
      </c>
    </row>
    <row r="2639" spans="1:5">
      <c r="A2639" s="180">
        <v>41814</v>
      </c>
      <c r="B2639" s="179">
        <v>11.02</v>
      </c>
      <c r="C2639" s="179">
        <v>12.27</v>
      </c>
      <c r="D2639" s="179">
        <v>10.87</v>
      </c>
      <c r="E2639" s="179">
        <v>12.13</v>
      </c>
    </row>
    <row r="2640" spans="1:5">
      <c r="A2640" s="180">
        <v>41815</v>
      </c>
      <c r="B2640" s="179">
        <v>12.31</v>
      </c>
      <c r="C2640" s="179">
        <v>12.33</v>
      </c>
      <c r="D2640" s="179">
        <v>11.37</v>
      </c>
      <c r="E2640" s="179">
        <v>11.59</v>
      </c>
    </row>
    <row r="2641" spans="1:5">
      <c r="A2641" s="180">
        <v>41816</v>
      </c>
      <c r="B2641" s="179">
        <v>11.51</v>
      </c>
      <c r="C2641" s="179">
        <v>12.51</v>
      </c>
      <c r="D2641" s="179">
        <v>11.5</v>
      </c>
      <c r="E2641" s="179">
        <v>11.63</v>
      </c>
    </row>
    <row r="2642" spans="1:5">
      <c r="A2642" s="180">
        <v>41817</v>
      </c>
      <c r="B2642" s="179">
        <v>11.72</v>
      </c>
      <c r="C2642" s="179">
        <v>12.04</v>
      </c>
      <c r="D2642" s="179">
        <v>11.19</v>
      </c>
      <c r="E2642" s="179">
        <v>11.26</v>
      </c>
    </row>
    <row r="2643" spans="1:5">
      <c r="A2643" s="180">
        <v>41820</v>
      </c>
      <c r="B2643" s="179">
        <v>11.75</v>
      </c>
      <c r="C2643" s="179">
        <v>11.81</v>
      </c>
      <c r="D2643" s="179">
        <v>11.3</v>
      </c>
      <c r="E2643" s="179">
        <v>11.57</v>
      </c>
    </row>
    <row r="2644" spans="1:5">
      <c r="A2644" s="180">
        <v>41821</v>
      </c>
      <c r="B2644" s="179">
        <v>11.28</v>
      </c>
      <c r="C2644" s="179">
        <v>11.42</v>
      </c>
      <c r="D2644" s="179">
        <v>10.92</v>
      </c>
      <c r="E2644" s="179">
        <v>11.15</v>
      </c>
    </row>
    <row r="2645" spans="1:5">
      <c r="A2645" s="180">
        <v>41822</v>
      </c>
      <c r="B2645" s="179">
        <v>11.18</v>
      </c>
      <c r="C2645" s="179">
        <v>11.18</v>
      </c>
      <c r="D2645" s="179">
        <v>10.56</v>
      </c>
      <c r="E2645" s="179">
        <v>10.82</v>
      </c>
    </row>
    <row r="2646" spans="1:5">
      <c r="A2646" s="180">
        <v>41823</v>
      </c>
      <c r="B2646" s="179">
        <v>10.47</v>
      </c>
      <c r="C2646" s="179">
        <v>10.76</v>
      </c>
      <c r="D2646" s="179">
        <v>10.28</v>
      </c>
      <c r="E2646" s="179">
        <v>10.32</v>
      </c>
    </row>
    <row r="2647" spans="1:5">
      <c r="A2647" s="180">
        <v>41827</v>
      </c>
      <c r="B2647" s="179">
        <v>11.15</v>
      </c>
      <c r="C2647" s="179">
        <v>11.54</v>
      </c>
      <c r="D2647" s="179">
        <v>11.01</v>
      </c>
      <c r="E2647" s="179">
        <v>11.33</v>
      </c>
    </row>
    <row r="2648" spans="1:5">
      <c r="A2648" s="180">
        <v>41828</v>
      </c>
      <c r="B2648" s="179">
        <v>11.72</v>
      </c>
      <c r="C2648" s="179">
        <v>12.51</v>
      </c>
      <c r="D2648" s="179">
        <v>11.72</v>
      </c>
      <c r="E2648" s="179">
        <v>11.98</v>
      </c>
    </row>
    <row r="2649" spans="1:5">
      <c r="A2649" s="180">
        <v>41829</v>
      </c>
      <c r="B2649" s="179">
        <v>11.74</v>
      </c>
      <c r="C2649" s="179">
        <v>12.05</v>
      </c>
      <c r="D2649" s="179">
        <v>11.5</v>
      </c>
      <c r="E2649" s="179">
        <v>11.65</v>
      </c>
    </row>
    <row r="2650" spans="1:5">
      <c r="A2650" s="180">
        <v>41830</v>
      </c>
      <c r="B2650" s="179">
        <v>13.22</v>
      </c>
      <c r="C2650" s="179">
        <v>13.23</v>
      </c>
      <c r="D2650" s="179">
        <v>12.05</v>
      </c>
      <c r="E2650" s="179">
        <v>12.59</v>
      </c>
    </row>
    <row r="2651" spans="1:5">
      <c r="A2651" s="180">
        <v>41831</v>
      </c>
      <c r="B2651" s="179">
        <v>12.5</v>
      </c>
      <c r="C2651" s="179">
        <v>12.68</v>
      </c>
      <c r="D2651" s="179">
        <v>12.07</v>
      </c>
      <c r="E2651" s="179">
        <v>12.08</v>
      </c>
    </row>
    <row r="2652" spans="1:5">
      <c r="A2652" s="180">
        <v>41834</v>
      </c>
      <c r="B2652" s="179">
        <v>11.6</v>
      </c>
      <c r="C2652" s="179">
        <v>11.83</v>
      </c>
      <c r="D2652" s="179">
        <v>11.4</v>
      </c>
      <c r="E2652" s="179">
        <v>11.82</v>
      </c>
    </row>
    <row r="2653" spans="1:5">
      <c r="A2653" s="180">
        <v>41835</v>
      </c>
      <c r="B2653" s="179">
        <v>11.53</v>
      </c>
      <c r="C2653" s="179">
        <v>12.47</v>
      </c>
      <c r="D2653" s="179">
        <v>11.46</v>
      </c>
      <c r="E2653" s="179">
        <v>11.96</v>
      </c>
    </row>
    <row r="2654" spans="1:5">
      <c r="A2654" s="180">
        <v>41836</v>
      </c>
      <c r="B2654" s="179">
        <v>10.81</v>
      </c>
      <c r="C2654" s="179">
        <v>11.45</v>
      </c>
      <c r="D2654" s="179">
        <v>10.59</v>
      </c>
      <c r="E2654" s="179">
        <v>11</v>
      </c>
    </row>
    <row r="2655" spans="1:5">
      <c r="A2655" s="180">
        <v>41837</v>
      </c>
      <c r="B2655" s="179">
        <v>11.35</v>
      </c>
      <c r="C2655" s="179">
        <v>15.38</v>
      </c>
      <c r="D2655" s="179">
        <v>10.85</v>
      </c>
      <c r="E2655" s="179">
        <v>14.54</v>
      </c>
    </row>
    <row r="2656" spans="1:5">
      <c r="A2656" s="180">
        <v>41838</v>
      </c>
      <c r="B2656" s="179">
        <v>13.34</v>
      </c>
      <c r="C2656" s="179">
        <v>13.55</v>
      </c>
      <c r="D2656" s="179">
        <v>12.04</v>
      </c>
      <c r="E2656" s="179">
        <v>12.06</v>
      </c>
    </row>
    <row r="2657" spans="1:5">
      <c r="A2657" s="180">
        <v>41841</v>
      </c>
      <c r="B2657" s="179">
        <v>12.85</v>
      </c>
      <c r="C2657" s="179">
        <v>13.62</v>
      </c>
      <c r="D2657" s="179">
        <v>12.46</v>
      </c>
      <c r="E2657" s="179">
        <v>12.81</v>
      </c>
    </row>
    <row r="2658" spans="1:5">
      <c r="A2658" s="180">
        <v>41842</v>
      </c>
      <c r="B2658" s="179">
        <v>11.97</v>
      </c>
      <c r="C2658" s="179">
        <v>12.24</v>
      </c>
      <c r="D2658" s="179">
        <v>11.69</v>
      </c>
      <c r="E2658" s="179">
        <v>12.24</v>
      </c>
    </row>
    <row r="2659" spans="1:5">
      <c r="A2659" s="180">
        <v>41843</v>
      </c>
      <c r="B2659" s="179">
        <v>11.54</v>
      </c>
      <c r="C2659" s="179">
        <v>12.16</v>
      </c>
      <c r="D2659" s="179">
        <v>11.41</v>
      </c>
      <c r="E2659" s="179">
        <v>11.52</v>
      </c>
    </row>
    <row r="2660" spans="1:5">
      <c r="A2660" s="180">
        <v>41844</v>
      </c>
      <c r="B2660" s="179">
        <v>11.43</v>
      </c>
      <c r="C2660" s="179">
        <v>12.06</v>
      </c>
      <c r="D2660" s="179">
        <v>11.43</v>
      </c>
      <c r="E2660" s="179">
        <v>11.84</v>
      </c>
    </row>
    <row r="2661" spans="1:5">
      <c r="A2661" s="180">
        <v>41845</v>
      </c>
      <c r="B2661" s="179">
        <v>12.03</v>
      </c>
      <c r="C2661" s="179">
        <v>12.75</v>
      </c>
      <c r="D2661" s="179">
        <v>12.03</v>
      </c>
      <c r="E2661" s="179">
        <v>12.69</v>
      </c>
    </row>
    <row r="2662" spans="1:5">
      <c r="A2662" s="180">
        <v>41848</v>
      </c>
      <c r="B2662" s="179">
        <v>12.93</v>
      </c>
      <c r="C2662" s="179">
        <v>13.64</v>
      </c>
      <c r="D2662" s="179">
        <v>12.54</v>
      </c>
      <c r="E2662" s="179">
        <v>12.56</v>
      </c>
    </row>
    <row r="2663" spans="1:5">
      <c r="A2663" s="180">
        <v>41849</v>
      </c>
      <c r="B2663" s="179">
        <v>12.35</v>
      </c>
      <c r="C2663" s="179">
        <v>13.35</v>
      </c>
      <c r="D2663" s="179">
        <v>12.12</v>
      </c>
      <c r="E2663" s="179">
        <v>13.28</v>
      </c>
    </row>
    <row r="2664" spans="1:5">
      <c r="A2664" s="180">
        <v>41850</v>
      </c>
      <c r="B2664" s="179">
        <v>12.63</v>
      </c>
      <c r="C2664" s="179">
        <v>14.07</v>
      </c>
      <c r="D2664" s="179">
        <v>12.53</v>
      </c>
      <c r="E2664" s="179">
        <v>13.33</v>
      </c>
    </row>
    <row r="2665" spans="1:5">
      <c r="A2665" s="180">
        <v>41851</v>
      </c>
      <c r="B2665" s="179">
        <v>14.35</v>
      </c>
      <c r="C2665" s="179">
        <v>17.11</v>
      </c>
      <c r="D2665" s="179">
        <v>14.26</v>
      </c>
      <c r="E2665" s="179">
        <v>16.95</v>
      </c>
    </row>
    <row r="2666" spans="1:5">
      <c r="A2666" s="180">
        <v>41852</v>
      </c>
      <c r="B2666" s="179">
        <v>16.670000000000002</v>
      </c>
      <c r="C2666" s="179">
        <v>17.57</v>
      </c>
      <c r="D2666" s="179">
        <v>15.52</v>
      </c>
      <c r="E2666" s="179">
        <v>17.03</v>
      </c>
    </row>
    <row r="2667" spans="1:5">
      <c r="A2667" s="180">
        <v>41855</v>
      </c>
      <c r="B2667" s="179">
        <v>16.64</v>
      </c>
      <c r="C2667" s="179">
        <v>16.8</v>
      </c>
      <c r="D2667" s="179">
        <v>14.69</v>
      </c>
      <c r="E2667" s="179">
        <v>15.12</v>
      </c>
    </row>
    <row r="2668" spans="1:5">
      <c r="A2668" s="180">
        <v>41856</v>
      </c>
      <c r="B2668" s="179">
        <v>15.54</v>
      </c>
      <c r="C2668" s="179">
        <v>17.14</v>
      </c>
      <c r="D2668" s="179">
        <v>15.1</v>
      </c>
      <c r="E2668" s="179">
        <v>16.87</v>
      </c>
    </row>
    <row r="2669" spans="1:5">
      <c r="A2669" s="180">
        <v>41857</v>
      </c>
      <c r="B2669" s="179">
        <v>17.22</v>
      </c>
      <c r="C2669" s="179">
        <v>17.3</v>
      </c>
      <c r="D2669" s="179">
        <v>15.7</v>
      </c>
      <c r="E2669" s="179">
        <v>16.37</v>
      </c>
    </row>
    <row r="2670" spans="1:5">
      <c r="A2670" s="180">
        <v>41858</v>
      </c>
      <c r="B2670" s="179">
        <v>15.5</v>
      </c>
      <c r="C2670" s="179">
        <v>17.25</v>
      </c>
      <c r="D2670" s="179">
        <v>15.44</v>
      </c>
      <c r="E2670" s="179">
        <v>16.66</v>
      </c>
    </row>
    <row r="2671" spans="1:5">
      <c r="A2671" s="180">
        <v>41859</v>
      </c>
      <c r="B2671" s="179">
        <v>16.43</v>
      </c>
      <c r="C2671" s="179">
        <v>17.09</v>
      </c>
      <c r="D2671" s="179">
        <v>15.53</v>
      </c>
      <c r="E2671" s="179">
        <v>15.77</v>
      </c>
    </row>
    <row r="2672" spans="1:5">
      <c r="A2672" s="180">
        <v>41862</v>
      </c>
      <c r="B2672" s="179">
        <v>15.16</v>
      </c>
      <c r="C2672" s="179">
        <v>15.16</v>
      </c>
      <c r="D2672" s="179">
        <v>13.72</v>
      </c>
      <c r="E2672" s="179">
        <v>14.23</v>
      </c>
    </row>
    <row r="2673" spans="1:5">
      <c r="A2673" s="180">
        <v>41863</v>
      </c>
      <c r="B2673" s="179">
        <v>14.42</v>
      </c>
      <c r="C2673" s="179">
        <v>14.74</v>
      </c>
      <c r="D2673" s="179">
        <v>13.76</v>
      </c>
      <c r="E2673" s="179">
        <v>14.13</v>
      </c>
    </row>
    <row r="2674" spans="1:5">
      <c r="A2674" s="180">
        <v>41864</v>
      </c>
      <c r="B2674" s="179">
        <v>13.57</v>
      </c>
      <c r="C2674" s="179">
        <v>13.93</v>
      </c>
      <c r="D2674" s="179">
        <v>12.84</v>
      </c>
      <c r="E2674" s="179">
        <v>12.9</v>
      </c>
    </row>
    <row r="2675" spans="1:5">
      <c r="A2675" s="180">
        <v>41865</v>
      </c>
      <c r="B2675" s="179">
        <v>13.05</v>
      </c>
      <c r="C2675" s="179">
        <v>13.13</v>
      </c>
      <c r="D2675" s="179">
        <v>12.42</v>
      </c>
      <c r="E2675" s="179">
        <v>12.42</v>
      </c>
    </row>
    <row r="2676" spans="1:5">
      <c r="A2676" s="180">
        <v>41866</v>
      </c>
      <c r="B2676" s="179">
        <v>11.91</v>
      </c>
      <c r="C2676" s="179">
        <v>14.94</v>
      </c>
      <c r="D2676" s="179">
        <v>11.89</v>
      </c>
      <c r="E2676" s="179">
        <v>13.15</v>
      </c>
    </row>
    <row r="2677" spans="1:5">
      <c r="A2677" s="180">
        <v>41869</v>
      </c>
      <c r="B2677" s="179">
        <v>12.85</v>
      </c>
      <c r="C2677" s="179">
        <v>12.85</v>
      </c>
      <c r="D2677" s="179">
        <v>12.26</v>
      </c>
      <c r="E2677" s="179">
        <v>12.32</v>
      </c>
    </row>
    <row r="2678" spans="1:5">
      <c r="A2678" s="180">
        <v>41870</v>
      </c>
      <c r="B2678" s="179">
        <v>12.14</v>
      </c>
      <c r="C2678" s="179">
        <v>12.46</v>
      </c>
      <c r="D2678" s="179">
        <v>11.91</v>
      </c>
      <c r="E2678" s="179">
        <v>12.21</v>
      </c>
    </row>
    <row r="2679" spans="1:5">
      <c r="A2679" s="180">
        <v>41871</v>
      </c>
      <c r="B2679" s="179">
        <v>12.23</v>
      </c>
      <c r="C2679" s="179">
        <v>12.24</v>
      </c>
      <c r="D2679" s="179">
        <v>11.6</v>
      </c>
      <c r="E2679" s="179">
        <v>11.78</v>
      </c>
    </row>
    <row r="2680" spans="1:5">
      <c r="A2680" s="180">
        <v>41872</v>
      </c>
      <c r="B2680" s="179">
        <v>11.93</v>
      </c>
      <c r="C2680" s="179">
        <v>13.51</v>
      </c>
      <c r="D2680" s="179">
        <v>11.52</v>
      </c>
      <c r="E2680" s="179">
        <v>11.76</v>
      </c>
    </row>
    <row r="2681" spans="1:5">
      <c r="A2681" s="180">
        <v>41873</v>
      </c>
      <c r="B2681" s="179">
        <v>11.88</v>
      </c>
      <c r="C2681" s="179">
        <v>12.48</v>
      </c>
      <c r="D2681" s="179">
        <v>11.47</v>
      </c>
      <c r="E2681" s="179">
        <v>11.47</v>
      </c>
    </row>
    <row r="2682" spans="1:5">
      <c r="A2682" s="180">
        <v>41876</v>
      </c>
      <c r="B2682" s="179">
        <v>11.58</v>
      </c>
      <c r="C2682" s="179">
        <v>11.77</v>
      </c>
      <c r="D2682" s="179">
        <v>11.24</v>
      </c>
      <c r="E2682" s="179">
        <v>11.7</v>
      </c>
    </row>
    <row r="2683" spans="1:5">
      <c r="A2683" s="180">
        <v>41877</v>
      </c>
      <c r="B2683" s="179">
        <v>11.33</v>
      </c>
      <c r="C2683" s="179">
        <v>11.93</v>
      </c>
      <c r="D2683" s="179">
        <v>11.33</v>
      </c>
      <c r="E2683" s="179">
        <v>11.63</v>
      </c>
    </row>
    <row r="2684" spans="1:5">
      <c r="A2684" s="180">
        <v>41878</v>
      </c>
      <c r="B2684" s="179">
        <v>11.69</v>
      </c>
      <c r="C2684" s="179">
        <v>11.93</v>
      </c>
      <c r="D2684" s="179">
        <v>11.54</v>
      </c>
      <c r="E2684" s="179">
        <v>11.78</v>
      </c>
    </row>
    <row r="2685" spans="1:5">
      <c r="A2685" s="180">
        <v>41879</v>
      </c>
      <c r="B2685" s="179">
        <v>12.38</v>
      </c>
      <c r="C2685" s="179">
        <v>12.73</v>
      </c>
      <c r="D2685" s="179">
        <v>12.05</v>
      </c>
      <c r="E2685" s="179">
        <v>12.05</v>
      </c>
    </row>
    <row r="2686" spans="1:5">
      <c r="A2686" s="180">
        <v>41880</v>
      </c>
      <c r="B2686" s="179">
        <v>11.86</v>
      </c>
      <c r="C2686" s="179">
        <v>12.44</v>
      </c>
      <c r="D2686" s="179">
        <v>11.78</v>
      </c>
      <c r="E2686" s="179">
        <v>11.98</v>
      </c>
    </row>
    <row r="2687" spans="1:5">
      <c r="A2687" s="180">
        <v>41884</v>
      </c>
      <c r="B2687" s="179">
        <v>12.32</v>
      </c>
      <c r="C2687" s="179">
        <v>13.41</v>
      </c>
      <c r="D2687" s="179">
        <v>12.23</v>
      </c>
      <c r="E2687" s="179">
        <v>12.25</v>
      </c>
    </row>
    <row r="2688" spans="1:5">
      <c r="A2688" s="180">
        <v>41885</v>
      </c>
      <c r="B2688" s="179">
        <v>12.03</v>
      </c>
      <c r="C2688" s="179">
        <v>12.55</v>
      </c>
      <c r="D2688" s="179">
        <v>11.91</v>
      </c>
      <c r="E2688" s="179">
        <v>12.36</v>
      </c>
    </row>
    <row r="2689" spans="1:5">
      <c r="A2689" s="180">
        <v>41886</v>
      </c>
      <c r="B2689" s="179">
        <v>12.4</v>
      </c>
      <c r="C2689" s="179">
        <v>12.99</v>
      </c>
      <c r="D2689" s="179">
        <v>11.7</v>
      </c>
      <c r="E2689" s="179">
        <v>12.64</v>
      </c>
    </row>
    <row r="2690" spans="1:5">
      <c r="A2690" s="180">
        <v>41887</v>
      </c>
      <c r="B2690" s="179">
        <v>12.37</v>
      </c>
      <c r="C2690" s="179">
        <v>13.18</v>
      </c>
      <c r="D2690" s="179">
        <v>11.96</v>
      </c>
      <c r="E2690" s="179">
        <v>12.09</v>
      </c>
    </row>
    <row r="2691" spans="1:5">
      <c r="A2691" s="180">
        <v>41890</v>
      </c>
      <c r="B2691" s="179">
        <v>12.64</v>
      </c>
      <c r="C2691" s="179">
        <v>13.09</v>
      </c>
      <c r="D2691" s="179">
        <v>12.4</v>
      </c>
      <c r="E2691" s="179">
        <v>12.66</v>
      </c>
    </row>
    <row r="2692" spans="1:5">
      <c r="A2692" s="180">
        <v>41891</v>
      </c>
      <c r="B2692" s="179">
        <v>12.7</v>
      </c>
      <c r="C2692" s="179">
        <v>13.91</v>
      </c>
      <c r="D2692" s="179">
        <v>12.7</v>
      </c>
      <c r="E2692" s="179">
        <v>13.5</v>
      </c>
    </row>
    <row r="2693" spans="1:5">
      <c r="A2693" s="180">
        <v>41892</v>
      </c>
      <c r="B2693" s="179">
        <v>13.36</v>
      </c>
      <c r="C2693" s="179">
        <v>14.06</v>
      </c>
      <c r="D2693" s="179">
        <v>12.86</v>
      </c>
      <c r="E2693" s="179">
        <v>12.88</v>
      </c>
    </row>
    <row r="2694" spans="1:5">
      <c r="A2694" s="180">
        <v>41893</v>
      </c>
      <c r="B2694" s="179">
        <v>13.53</v>
      </c>
      <c r="C2694" s="179">
        <v>13.67</v>
      </c>
      <c r="D2694" s="179">
        <v>12.66</v>
      </c>
      <c r="E2694" s="179">
        <v>12.8</v>
      </c>
    </row>
    <row r="2695" spans="1:5">
      <c r="A2695" s="180">
        <v>41894</v>
      </c>
      <c r="B2695" s="179">
        <v>12.85</v>
      </c>
      <c r="C2695" s="179">
        <v>14.27</v>
      </c>
      <c r="D2695" s="179">
        <v>12.85</v>
      </c>
      <c r="E2695" s="179">
        <v>13.31</v>
      </c>
    </row>
    <row r="2696" spans="1:5">
      <c r="A2696" s="180">
        <v>41897</v>
      </c>
      <c r="B2696" s="179">
        <v>13.54</v>
      </c>
      <c r="C2696" s="179">
        <v>14.19</v>
      </c>
      <c r="D2696" s="179">
        <v>13.54</v>
      </c>
      <c r="E2696" s="179">
        <v>14.12</v>
      </c>
    </row>
    <row r="2697" spans="1:5">
      <c r="A2697" s="180">
        <v>41898</v>
      </c>
      <c r="B2697" s="179">
        <v>14.48</v>
      </c>
      <c r="C2697" s="179">
        <v>14.53</v>
      </c>
      <c r="D2697" s="179">
        <v>12.72</v>
      </c>
      <c r="E2697" s="179">
        <v>12.73</v>
      </c>
    </row>
    <row r="2698" spans="1:5">
      <c r="A2698" s="180">
        <v>41899</v>
      </c>
      <c r="B2698" s="179">
        <v>13.06</v>
      </c>
      <c r="C2698" s="179">
        <v>14.53</v>
      </c>
      <c r="D2698" s="179">
        <v>11.73</v>
      </c>
      <c r="E2698" s="179">
        <v>12.65</v>
      </c>
    </row>
    <row r="2699" spans="1:5">
      <c r="A2699" s="180">
        <v>41900</v>
      </c>
      <c r="B2699" s="179">
        <v>12.55</v>
      </c>
      <c r="C2699" s="179">
        <v>12.58</v>
      </c>
      <c r="D2699" s="179">
        <v>11.98</v>
      </c>
      <c r="E2699" s="179">
        <v>12.03</v>
      </c>
    </row>
    <row r="2700" spans="1:5">
      <c r="A2700" s="180">
        <v>41901</v>
      </c>
      <c r="B2700" s="179">
        <v>11.73</v>
      </c>
      <c r="C2700" s="179">
        <v>12.61</v>
      </c>
      <c r="D2700" s="179">
        <v>11.52</v>
      </c>
      <c r="E2700" s="179">
        <v>12.11</v>
      </c>
    </row>
    <row r="2701" spans="1:5">
      <c r="A2701" s="180">
        <v>41904</v>
      </c>
      <c r="B2701" s="179">
        <v>13.14</v>
      </c>
      <c r="C2701" s="179">
        <v>13.98</v>
      </c>
      <c r="D2701" s="179">
        <v>13.13</v>
      </c>
      <c r="E2701" s="179">
        <v>13.69</v>
      </c>
    </row>
    <row r="2702" spans="1:5">
      <c r="A2702" s="180">
        <v>41905</v>
      </c>
      <c r="B2702" s="179">
        <v>14.82</v>
      </c>
      <c r="C2702" s="179">
        <v>14.94</v>
      </c>
      <c r="D2702" s="179">
        <v>13.83</v>
      </c>
      <c r="E2702" s="179">
        <v>14.93</v>
      </c>
    </row>
    <row r="2703" spans="1:5">
      <c r="A2703" s="180">
        <v>41906</v>
      </c>
      <c r="B2703" s="179">
        <v>14.62</v>
      </c>
      <c r="C2703" s="179">
        <v>14.93</v>
      </c>
      <c r="D2703" s="179">
        <v>13.24</v>
      </c>
      <c r="E2703" s="179">
        <v>13.27</v>
      </c>
    </row>
    <row r="2704" spans="1:5">
      <c r="A2704" s="180">
        <v>41907</v>
      </c>
      <c r="B2704" s="179">
        <v>14.11</v>
      </c>
      <c r="C2704" s="179">
        <v>16.690000000000001</v>
      </c>
      <c r="D2704" s="179">
        <v>14.03</v>
      </c>
      <c r="E2704" s="179">
        <v>15.64</v>
      </c>
    </row>
    <row r="2705" spans="1:5">
      <c r="A2705" s="180">
        <v>41908</v>
      </c>
      <c r="B2705" s="179">
        <v>15.77</v>
      </c>
      <c r="C2705" s="179">
        <v>15.98</v>
      </c>
      <c r="D2705" s="179">
        <v>14.31</v>
      </c>
      <c r="E2705" s="179">
        <v>14.85</v>
      </c>
    </row>
    <row r="2706" spans="1:5">
      <c r="A2706" s="180">
        <v>41911</v>
      </c>
      <c r="B2706" s="179">
        <v>16.96</v>
      </c>
      <c r="C2706" s="179">
        <v>17.079999999999998</v>
      </c>
      <c r="D2706" s="179">
        <v>15.45</v>
      </c>
      <c r="E2706" s="179">
        <v>15.98</v>
      </c>
    </row>
    <row r="2707" spans="1:5">
      <c r="A2707" s="180">
        <v>41912</v>
      </c>
      <c r="B2707" s="179">
        <v>15.49</v>
      </c>
      <c r="C2707" s="179">
        <v>16.43</v>
      </c>
      <c r="D2707" s="179">
        <v>15.18</v>
      </c>
      <c r="E2707" s="179">
        <v>16.309999999999999</v>
      </c>
    </row>
    <row r="2708" spans="1:5">
      <c r="A2708" s="180">
        <v>41913</v>
      </c>
      <c r="B2708" s="179">
        <v>16.440000000000001</v>
      </c>
      <c r="C2708" s="179">
        <v>17.559999999999999</v>
      </c>
      <c r="D2708" s="179">
        <v>16.079999999999998</v>
      </c>
      <c r="E2708" s="179">
        <v>16.71</v>
      </c>
    </row>
    <row r="2709" spans="1:5">
      <c r="A2709" s="180">
        <v>41914</v>
      </c>
      <c r="B2709" s="179">
        <v>16.7</v>
      </c>
      <c r="C2709" s="179">
        <v>17.98</v>
      </c>
      <c r="D2709" s="179">
        <v>15.9</v>
      </c>
      <c r="E2709" s="179">
        <v>16.16</v>
      </c>
    </row>
    <row r="2710" spans="1:5">
      <c r="A2710" s="180">
        <v>41915</v>
      </c>
      <c r="B2710" s="179">
        <v>15.16</v>
      </c>
      <c r="C2710" s="179">
        <v>15.43</v>
      </c>
      <c r="D2710" s="179">
        <v>14.44</v>
      </c>
      <c r="E2710" s="179">
        <v>14.55</v>
      </c>
    </row>
    <row r="2711" spans="1:5">
      <c r="A2711" s="180">
        <v>41918</v>
      </c>
      <c r="B2711" s="179">
        <v>14.46</v>
      </c>
      <c r="C2711" s="179">
        <v>15.77</v>
      </c>
      <c r="D2711" s="179">
        <v>14.05</v>
      </c>
      <c r="E2711" s="179">
        <v>15.46</v>
      </c>
    </row>
    <row r="2712" spans="1:5">
      <c r="A2712" s="180">
        <v>41919</v>
      </c>
      <c r="B2712" s="179">
        <v>16.18</v>
      </c>
      <c r="C2712" s="179">
        <v>17.46</v>
      </c>
      <c r="D2712" s="179">
        <v>15.97</v>
      </c>
      <c r="E2712" s="179">
        <v>17.2</v>
      </c>
    </row>
    <row r="2713" spans="1:5">
      <c r="A2713" s="180">
        <v>41920</v>
      </c>
      <c r="B2713" s="179">
        <v>17.350000000000001</v>
      </c>
      <c r="C2713" s="179">
        <v>18.03</v>
      </c>
      <c r="D2713" s="179">
        <v>14.97</v>
      </c>
      <c r="E2713" s="179">
        <v>15.11</v>
      </c>
    </row>
    <row r="2714" spans="1:5">
      <c r="A2714" s="180">
        <v>41921</v>
      </c>
      <c r="B2714" s="179">
        <v>15.64</v>
      </c>
      <c r="C2714" s="179">
        <v>19.38</v>
      </c>
      <c r="D2714" s="179">
        <v>15.34</v>
      </c>
      <c r="E2714" s="179">
        <v>18.760000000000002</v>
      </c>
    </row>
    <row r="2715" spans="1:5">
      <c r="A2715" s="180">
        <v>41922</v>
      </c>
      <c r="B2715" s="179">
        <v>19.11</v>
      </c>
      <c r="C2715" s="179">
        <v>22.06</v>
      </c>
      <c r="D2715" s="179">
        <v>18.14</v>
      </c>
      <c r="E2715" s="179">
        <v>21.24</v>
      </c>
    </row>
    <row r="2716" spans="1:5">
      <c r="A2716" s="180">
        <v>41925</v>
      </c>
      <c r="B2716" s="179">
        <v>21.16</v>
      </c>
      <c r="C2716" s="179">
        <v>24.64</v>
      </c>
      <c r="D2716" s="179">
        <v>20.52</v>
      </c>
      <c r="E2716" s="179">
        <v>24.64</v>
      </c>
    </row>
    <row r="2717" spans="1:5">
      <c r="A2717" s="180">
        <v>41926</v>
      </c>
      <c r="B2717" s="179">
        <v>23.77</v>
      </c>
      <c r="C2717" s="179">
        <v>24.55</v>
      </c>
      <c r="D2717" s="179">
        <v>21.48</v>
      </c>
      <c r="E2717" s="179">
        <v>22.79</v>
      </c>
    </row>
    <row r="2718" spans="1:5">
      <c r="A2718" s="180">
        <v>41927</v>
      </c>
      <c r="B2718" s="179">
        <v>26.36</v>
      </c>
      <c r="C2718" s="179">
        <v>31.06</v>
      </c>
      <c r="D2718" s="179">
        <v>24.64</v>
      </c>
      <c r="E2718" s="179">
        <v>26.25</v>
      </c>
    </row>
    <row r="2719" spans="1:5">
      <c r="A2719" s="180">
        <v>41928</v>
      </c>
      <c r="B2719" s="179">
        <v>29.26</v>
      </c>
      <c r="C2719" s="179">
        <v>29.41</v>
      </c>
      <c r="D2719" s="179">
        <v>24.61</v>
      </c>
      <c r="E2719" s="179">
        <v>25.2</v>
      </c>
    </row>
    <row r="2720" spans="1:5">
      <c r="A2720" s="180">
        <v>41929</v>
      </c>
      <c r="B2720" s="179">
        <v>21.68</v>
      </c>
      <c r="C2720" s="179">
        <v>23.08</v>
      </c>
      <c r="D2720" s="179">
        <v>20.23</v>
      </c>
      <c r="E2720" s="179">
        <v>21.99</v>
      </c>
    </row>
    <row r="2721" spans="1:5">
      <c r="A2721" s="180">
        <v>41932</v>
      </c>
      <c r="B2721" s="179">
        <v>22.11</v>
      </c>
      <c r="C2721" s="179">
        <v>22.16</v>
      </c>
      <c r="D2721" s="179">
        <v>18.510000000000002</v>
      </c>
      <c r="E2721" s="179">
        <v>18.57</v>
      </c>
    </row>
    <row r="2722" spans="1:5">
      <c r="A2722" s="180">
        <v>41933</v>
      </c>
      <c r="B2722" s="179">
        <v>17.72</v>
      </c>
      <c r="C2722" s="179">
        <v>17.75</v>
      </c>
      <c r="D2722" s="179">
        <v>16.03</v>
      </c>
      <c r="E2722" s="179">
        <v>16.079999999999998</v>
      </c>
    </row>
    <row r="2723" spans="1:5">
      <c r="A2723" s="180">
        <v>41934</v>
      </c>
      <c r="B2723" s="179">
        <v>16.059999999999999</v>
      </c>
      <c r="C2723" s="179">
        <v>18.43</v>
      </c>
      <c r="D2723" s="179">
        <v>15.56</v>
      </c>
      <c r="E2723" s="179">
        <v>17.87</v>
      </c>
    </row>
    <row r="2724" spans="1:5">
      <c r="A2724" s="180">
        <v>41935</v>
      </c>
      <c r="B2724" s="179">
        <v>16.07</v>
      </c>
      <c r="C2724" s="179">
        <v>17.059999999999999</v>
      </c>
      <c r="D2724" s="179">
        <v>15.68</v>
      </c>
      <c r="E2724" s="179">
        <v>16.53</v>
      </c>
    </row>
    <row r="2725" spans="1:5">
      <c r="A2725" s="180">
        <v>41936</v>
      </c>
      <c r="B2725" s="179">
        <v>16.43</v>
      </c>
      <c r="C2725" s="179">
        <v>18.059999999999999</v>
      </c>
      <c r="D2725" s="179">
        <v>16.09</v>
      </c>
      <c r="E2725" s="179">
        <v>16.11</v>
      </c>
    </row>
    <row r="2726" spans="1:5">
      <c r="A2726" s="180">
        <v>41939</v>
      </c>
      <c r="B2726" s="179">
        <v>17.239999999999998</v>
      </c>
      <c r="C2726" s="179">
        <v>17.87</v>
      </c>
      <c r="D2726" s="179">
        <v>16</v>
      </c>
      <c r="E2726" s="179">
        <v>16.04</v>
      </c>
    </row>
    <row r="2727" spans="1:5">
      <c r="A2727" s="180">
        <v>41940</v>
      </c>
      <c r="B2727" s="179">
        <v>15.69</v>
      </c>
      <c r="C2727" s="179">
        <v>15.78</v>
      </c>
      <c r="D2727" s="179">
        <v>14.39</v>
      </c>
      <c r="E2727" s="179">
        <v>14.39</v>
      </c>
    </row>
    <row r="2728" spans="1:5">
      <c r="A2728" s="180">
        <v>41941</v>
      </c>
      <c r="B2728" s="179">
        <v>14.61</v>
      </c>
      <c r="C2728" s="179">
        <v>16.28</v>
      </c>
      <c r="D2728" s="179">
        <v>14.19</v>
      </c>
      <c r="E2728" s="179">
        <v>15.15</v>
      </c>
    </row>
    <row r="2729" spans="1:5">
      <c r="A2729" s="180">
        <v>41942</v>
      </c>
      <c r="B2729" s="179">
        <v>15.31</v>
      </c>
      <c r="C2729" s="179">
        <v>15.75</v>
      </c>
      <c r="D2729" s="179">
        <v>14.07</v>
      </c>
      <c r="E2729" s="179">
        <v>14.52</v>
      </c>
    </row>
    <row r="2730" spans="1:5">
      <c r="A2730" s="180">
        <v>41943</v>
      </c>
      <c r="B2730" s="179">
        <v>13.84</v>
      </c>
      <c r="C2730" s="179">
        <v>14.83</v>
      </c>
      <c r="D2730" s="179">
        <v>13.72</v>
      </c>
      <c r="E2730" s="179">
        <v>14.03</v>
      </c>
    </row>
    <row r="2731" spans="1:5">
      <c r="A2731" s="180">
        <v>41946</v>
      </c>
      <c r="B2731" s="179">
        <v>14.41</v>
      </c>
      <c r="C2731" s="179">
        <v>14.99</v>
      </c>
      <c r="D2731" s="179">
        <v>14.23</v>
      </c>
      <c r="E2731" s="179">
        <v>14.73</v>
      </c>
    </row>
    <row r="2732" spans="1:5">
      <c r="A2732" s="180">
        <v>41947</v>
      </c>
      <c r="B2732" s="179">
        <v>15.05</v>
      </c>
      <c r="C2732" s="179">
        <v>15.93</v>
      </c>
      <c r="D2732" s="179">
        <v>14.83</v>
      </c>
      <c r="E2732" s="179">
        <v>14.89</v>
      </c>
    </row>
    <row r="2733" spans="1:5">
      <c r="A2733" s="180">
        <v>41948</v>
      </c>
      <c r="B2733" s="179">
        <v>14.15</v>
      </c>
      <c r="C2733" s="179">
        <v>14.99</v>
      </c>
      <c r="D2733" s="179">
        <v>14.15</v>
      </c>
      <c r="E2733" s="179">
        <v>14.17</v>
      </c>
    </row>
    <row r="2734" spans="1:5">
      <c r="A2734" s="180">
        <v>41949</v>
      </c>
      <c r="B2734" s="179">
        <v>14.46</v>
      </c>
      <c r="C2734" s="179">
        <v>15.08</v>
      </c>
      <c r="D2734" s="179">
        <v>13.67</v>
      </c>
      <c r="E2734" s="179">
        <v>13.67</v>
      </c>
    </row>
    <row r="2735" spans="1:5">
      <c r="A2735" s="180">
        <v>41950</v>
      </c>
      <c r="B2735" s="179">
        <v>13.71</v>
      </c>
      <c r="C2735" s="179">
        <v>14.16</v>
      </c>
      <c r="D2735" s="179">
        <v>13.01</v>
      </c>
      <c r="E2735" s="179">
        <v>13.12</v>
      </c>
    </row>
    <row r="2736" spans="1:5">
      <c r="A2736" s="180">
        <v>41953</v>
      </c>
      <c r="B2736" s="179">
        <v>13.16</v>
      </c>
      <c r="C2736" s="179">
        <v>13.25</v>
      </c>
      <c r="D2736" s="179">
        <v>12.38</v>
      </c>
      <c r="E2736" s="179">
        <v>12.67</v>
      </c>
    </row>
    <row r="2737" spans="1:5">
      <c r="A2737" s="180">
        <v>41954</v>
      </c>
      <c r="B2737" s="179">
        <v>12.71</v>
      </c>
      <c r="C2737" s="179">
        <v>13.18</v>
      </c>
      <c r="D2737" s="179">
        <v>12.6</v>
      </c>
      <c r="E2737" s="179">
        <v>12.92</v>
      </c>
    </row>
    <row r="2738" spans="1:5">
      <c r="A2738" s="180">
        <v>41955</v>
      </c>
      <c r="B2738" s="179">
        <v>13.76</v>
      </c>
      <c r="C2738" s="179">
        <v>13.76</v>
      </c>
      <c r="D2738" s="179">
        <v>12.99</v>
      </c>
      <c r="E2738" s="179">
        <v>13.02</v>
      </c>
    </row>
    <row r="2739" spans="1:5">
      <c r="A2739" s="180">
        <v>41956</v>
      </c>
      <c r="B2739" s="179">
        <v>13.33</v>
      </c>
      <c r="C2739" s="179">
        <v>14.31</v>
      </c>
      <c r="D2739" s="179">
        <v>12.87</v>
      </c>
      <c r="E2739" s="179">
        <v>13.79</v>
      </c>
    </row>
    <row r="2740" spans="1:5">
      <c r="A2740" s="180">
        <v>41957</v>
      </c>
      <c r="B2740" s="179">
        <v>13.79</v>
      </c>
      <c r="C2740" s="179">
        <v>14.15</v>
      </c>
      <c r="D2740" s="179">
        <v>13.31</v>
      </c>
      <c r="E2740" s="179">
        <v>13.31</v>
      </c>
    </row>
    <row r="2741" spans="1:5">
      <c r="A2741" s="180">
        <v>41960</v>
      </c>
      <c r="B2741" s="179">
        <v>14.7</v>
      </c>
      <c r="C2741" s="179">
        <v>14.73</v>
      </c>
      <c r="D2741" s="179">
        <v>13.84</v>
      </c>
      <c r="E2741" s="179">
        <v>13.99</v>
      </c>
    </row>
    <row r="2742" spans="1:5">
      <c r="A2742" s="180">
        <v>41961</v>
      </c>
      <c r="B2742" s="179">
        <v>13.86</v>
      </c>
      <c r="C2742" s="179">
        <v>13.99</v>
      </c>
      <c r="D2742" s="179">
        <v>13.13</v>
      </c>
      <c r="E2742" s="179">
        <v>13.86</v>
      </c>
    </row>
    <row r="2743" spans="1:5">
      <c r="A2743" s="180">
        <v>41962</v>
      </c>
      <c r="B2743" s="179">
        <v>14.01</v>
      </c>
      <c r="C2743" s="179">
        <v>14.78</v>
      </c>
      <c r="D2743" s="179">
        <v>13.83</v>
      </c>
      <c r="E2743" s="179">
        <v>13.96</v>
      </c>
    </row>
    <row r="2744" spans="1:5">
      <c r="A2744" s="180">
        <v>41963</v>
      </c>
      <c r="B2744" s="179">
        <v>14.66</v>
      </c>
      <c r="C2744" s="179">
        <v>15.74</v>
      </c>
      <c r="D2744" s="179">
        <v>13.58</v>
      </c>
      <c r="E2744" s="179">
        <v>13.58</v>
      </c>
    </row>
    <row r="2745" spans="1:5">
      <c r="A2745" s="180">
        <v>41964</v>
      </c>
      <c r="B2745" s="179">
        <v>13.16</v>
      </c>
      <c r="C2745" s="179">
        <v>13.8</v>
      </c>
      <c r="D2745" s="179">
        <v>12.9</v>
      </c>
      <c r="E2745" s="179">
        <v>12.9</v>
      </c>
    </row>
    <row r="2746" spans="1:5">
      <c r="A2746" s="180">
        <v>41967</v>
      </c>
      <c r="B2746" s="179">
        <v>12.92</v>
      </c>
      <c r="C2746" s="179">
        <v>13.02</v>
      </c>
      <c r="D2746" s="179">
        <v>12.43</v>
      </c>
      <c r="E2746" s="179">
        <v>12.62</v>
      </c>
    </row>
    <row r="2747" spans="1:5">
      <c r="A2747" s="180">
        <v>41968</v>
      </c>
      <c r="B2747" s="179">
        <v>12.55</v>
      </c>
      <c r="C2747" s="179">
        <v>13.02</v>
      </c>
      <c r="D2747" s="179">
        <v>12.23</v>
      </c>
      <c r="E2747" s="179">
        <v>12.25</v>
      </c>
    </row>
    <row r="2748" spans="1:5">
      <c r="A2748" s="180">
        <v>41969</v>
      </c>
      <c r="B2748" s="179">
        <v>12.27</v>
      </c>
      <c r="C2748" s="179">
        <v>12.4</v>
      </c>
      <c r="D2748" s="179">
        <v>11.91</v>
      </c>
      <c r="E2748" s="179">
        <v>12.07</v>
      </c>
    </row>
    <row r="2749" spans="1:5">
      <c r="A2749" s="180">
        <v>41971</v>
      </c>
      <c r="B2749" s="179">
        <v>12.64</v>
      </c>
      <c r="C2749" s="179">
        <v>13.49</v>
      </c>
      <c r="D2749" s="179">
        <v>12.36</v>
      </c>
      <c r="E2749" s="179">
        <v>13.33</v>
      </c>
    </row>
    <row r="2750" spans="1:5">
      <c r="A2750" s="180">
        <v>41974</v>
      </c>
      <c r="B2750" s="179">
        <v>14.16</v>
      </c>
      <c r="C2750" s="179">
        <v>14.75</v>
      </c>
      <c r="D2750" s="179">
        <v>13.94</v>
      </c>
      <c r="E2750" s="179">
        <v>14.29</v>
      </c>
    </row>
    <row r="2751" spans="1:5">
      <c r="A2751" s="180">
        <v>41975</v>
      </c>
      <c r="B2751" s="179">
        <v>14.1</v>
      </c>
      <c r="C2751" s="179">
        <v>14.17</v>
      </c>
      <c r="D2751" s="179">
        <v>12.85</v>
      </c>
      <c r="E2751" s="179">
        <v>12.85</v>
      </c>
    </row>
    <row r="2752" spans="1:5">
      <c r="A2752" s="180">
        <v>41976</v>
      </c>
      <c r="B2752" s="179">
        <v>12.75</v>
      </c>
      <c r="C2752" s="179">
        <v>12.88</v>
      </c>
      <c r="D2752" s="179">
        <v>12.21</v>
      </c>
      <c r="E2752" s="179">
        <v>12.47</v>
      </c>
    </row>
    <row r="2753" spans="1:5">
      <c r="A2753" s="180">
        <v>41977</v>
      </c>
      <c r="B2753" s="179">
        <v>12.7</v>
      </c>
      <c r="C2753" s="179">
        <v>13.23</v>
      </c>
      <c r="D2753" s="179">
        <v>12.09</v>
      </c>
      <c r="E2753" s="179">
        <v>12.38</v>
      </c>
    </row>
    <row r="2754" spans="1:5">
      <c r="A2754" s="180">
        <v>41978</v>
      </c>
      <c r="B2754" s="179">
        <v>12.08</v>
      </c>
      <c r="C2754" s="179">
        <v>12.28</v>
      </c>
      <c r="D2754" s="179">
        <v>11.53</v>
      </c>
      <c r="E2754" s="179">
        <v>11.82</v>
      </c>
    </row>
    <row r="2755" spans="1:5">
      <c r="A2755" s="180">
        <v>41981</v>
      </c>
      <c r="B2755" s="179">
        <v>13.05</v>
      </c>
      <c r="C2755" s="179">
        <v>14.67</v>
      </c>
      <c r="D2755" s="179">
        <v>12.55</v>
      </c>
      <c r="E2755" s="179">
        <v>14.21</v>
      </c>
    </row>
    <row r="2756" spans="1:5">
      <c r="A2756" s="180">
        <v>41982</v>
      </c>
      <c r="B2756" s="179">
        <v>16.23</v>
      </c>
      <c r="C2756" s="179">
        <v>16.68</v>
      </c>
      <c r="D2756" s="179">
        <v>14.84</v>
      </c>
      <c r="E2756" s="179">
        <v>14.89</v>
      </c>
    </row>
    <row r="2757" spans="1:5">
      <c r="A2757" s="180">
        <v>41983</v>
      </c>
      <c r="B2757" s="179">
        <v>15.56</v>
      </c>
      <c r="C2757" s="179">
        <v>18.920000000000002</v>
      </c>
      <c r="D2757" s="179">
        <v>15.4</v>
      </c>
      <c r="E2757" s="179">
        <v>18.53</v>
      </c>
    </row>
    <row r="2758" spans="1:5">
      <c r="A2758" s="180">
        <v>41984</v>
      </c>
      <c r="B2758" s="179">
        <v>17.68</v>
      </c>
      <c r="C2758" s="179">
        <v>20.13</v>
      </c>
      <c r="D2758" s="179">
        <v>15.94</v>
      </c>
      <c r="E2758" s="179">
        <v>20.079999999999998</v>
      </c>
    </row>
    <row r="2759" spans="1:5">
      <c r="A2759" s="180">
        <v>41985</v>
      </c>
      <c r="B2759" s="179">
        <v>20.51</v>
      </c>
      <c r="C2759" s="179">
        <v>23.06</v>
      </c>
      <c r="D2759" s="179">
        <v>18.34</v>
      </c>
      <c r="E2759" s="179">
        <v>21.08</v>
      </c>
    </row>
    <row r="2760" spans="1:5">
      <c r="A2760" s="180">
        <v>41988</v>
      </c>
      <c r="B2760" s="179">
        <v>19.59</v>
      </c>
      <c r="C2760" s="179">
        <v>24.83</v>
      </c>
      <c r="D2760" s="179">
        <v>17.77</v>
      </c>
      <c r="E2760" s="179">
        <v>20.420000000000002</v>
      </c>
    </row>
    <row r="2761" spans="1:5">
      <c r="A2761" s="180">
        <v>41989</v>
      </c>
      <c r="B2761" s="179">
        <v>23.55</v>
      </c>
      <c r="C2761" s="179">
        <v>25.2</v>
      </c>
      <c r="D2761" s="179">
        <v>19.600000000000001</v>
      </c>
      <c r="E2761" s="179">
        <v>23.57</v>
      </c>
    </row>
    <row r="2762" spans="1:5">
      <c r="A2762" s="180">
        <v>41990</v>
      </c>
      <c r="B2762" s="179">
        <v>23.9</v>
      </c>
      <c r="C2762" s="179">
        <v>24.61</v>
      </c>
      <c r="D2762" s="179">
        <v>19.260000000000002</v>
      </c>
      <c r="E2762" s="179">
        <v>19.440000000000001</v>
      </c>
    </row>
    <row r="2763" spans="1:5">
      <c r="A2763" s="180">
        <v>41991</v>
      </c>
      <c r="B2763" s="179">
        <v>17.14</v>
      </c>
      <c r="C2763" s="179">
        <v>18.510000000000002</v>
      </c>
      <c r="D2763" s="179">
        <v>16.07</v>
      </c>
      <c r="E2763" s="179">
        <v>16.809999999999999</v>
      </c>
    </row>
    <row r="2764" spans="1:5">
      <c r="A2764" s="180">
        <v>41992</v>
      </c>
      <c r="B2764" s="179">
        <v>16.57</v>
      </c>
      <c r="C2764" s="179">
        <v>17.2</v>
      </c>
      <c r="D2764" s="179">
        <v>16.11</v>
      </c>
      <c r="E2764" s="179">
        <v>16.489999999999998</v>
      </c>
    </row>
    <row r="2765" spans="1:5">
      <c r="A2765" s="180">
        <v>41995</v>
      </c>
      <c r="B2765" s="179">
        <v>16.32</v>
      </c>
      <c r="C2765" s="179">
        <v>16.88</v>
      </c>
      <c r="D2765" s="179">
        <v>15.03</v>
      </c>
      <c r="E2765" s="179">
        <v>15.25</v>
      </c>
    </row>
    <row r="2766" spans="1:5">
      <c r="A2766" s="180">
        <v>41996</v>
      </c>
      <c r="B2766" s="179">
        <v>14.47</v>
      </c>
      <c r="C2766" s="179">
        <v>15.21</v>
      </c>
      <c r="D2766" s="179">
        <v>14.32</v>
      </c>
      <c r="E2766" s="179">
        <v>14.8</v>
      </c>
    </row>
    <row r="2767" spans="1:5">
      <c r="A2767" s="180">
        <v>41997</v>
      </c>
      <c r="B2767" s="179">
        <v>14.52</v>
      </c>
      <c r="C2767" s="179">
        <v>14.54</v>
      </c>
      <c r="D2767" s="179">
        <v>14.01</v>
      </c>
      <c r="E2767" s="179">
        <v>14.37</v>
      </c>
    </row>
    <row r="2768" spans="1:5">
      <c r="A2768" s="180">
        <v>41999</v>
      </c>
      <c r="B2768" s="179">
        <v>14.6</v>
      </c>
      <c r="C2768" s="179">
        <v>14.84</v>
      </c>
      <c r="D2768" s="179">
        <v>14.13</v>
      </c>
      <c r="E2768" s="179">
        <v>14.5</v>
      </c>
    </row>
    <row r="2769" spans="1:5">
      <c r="A2769" s="180">
        <v>42002</v>
      </c>
      <c r="B2769" s="179">
        <v>16.04</v>
      </c>
      <c r="C2769" s="179">
        <v>16.14</v>
      </c>
      <c r="D2769" s="179">
        <v>15.06</v>
      </c>
      <c r="E2769" s="179">
        <v>15.06</v>
      </c>
    </row>
    <row r="2770" spans="1:5">
      <c r="A2770" s="180">
        <v>42003</v>
      </c>
      <c r="B2770" s="179">
        <v>15.9</v>
      </c>
      <c r="C2770" s="179">
        <v>16.2</v>
      </c>
      <c r="D2770" s="179">
        <v>15.48</v>
      </c>
      <c r="E2770" s="179">
        <v>15.92</v>
      </c>
    </row>
    <row r="2771" spans="1:5">
      <c r="A2771" s="180">
        <v>42004</v>
      </c>
      <c r="B2771" s="179">
        <v>15.91</v>
      </c>
      <c r="C2771" s="179">
        <v>19.91</v>
      </c>
      <c r="D2771" s="179">
        <v>15.86</v>
      </c>
      <c r="E2771" s="179">
        <v>19.2</v>
      </c>
    </row>
    <row r="2772" spans="1:5">
      <c r="A2772" s="180">
        <v>42006</v>
      </c>
      <c r="B2772" s="179">
        <v>17.760000000000002</v>
      </c>
      <c r="C2772" s="179">
        <v>20.14</v>
      </c>
      <c r="D2772" s="179">
        <v>17.05</v>
      </c>
      <c r="E2772" s="179">
        <v>17.79</v>
      </c>
    </row>
    <row r="2773" spans="1:5">
      <c r="A2773" s="180">
        <v>42009</v>
      </c>
      <c r="B2773" s="179">
        <v>19.190000000000001</v>
      </c>
      <c r="C2773" s="179">
        <v>21.29</v>
      </c>
      <c r="D2773" s="179">
        <v>19.190000000000001</v>
      </c>
      <c r="E2773" s="179">
        <v>19.920000000000002</v>
      </c>
    </row>
    <row r="2774" spans="1:5">
      <c r="A2774" s="180">
        <v>42010</v>
      </c>
      <c r="B2774" s="179">
        <v>20.329999999999998</v>
      </c>
      <c r="C2774" s="179">
        <v>22.9</v>
      </c>
      <c r="D2774" s="179">
        <v>19.52</v>
      </c>
      <c r="E2774" s="179">
        <v>21.12</v>
      </c>
    </row>
    <row r="2775" spans="1:5">
      <c r="A2775" s="180">
        <v>42011</v>
      </c>
      <c r="B2775" s="179">
        <v>20.149999999999999</v>
      </c>
      <c r="C2775" s="179">
        <v>20.72</v>
      </c>
      <c r="D2775" s="179">
        <v>19.04</v>
      </c>
      <c r="E2775" s="179">
        <v>19.309999999999999</v>
      </c>
    </row>
    <row r="2776" spans="1:5">
      <c r="A2776" s="180">
        <v>42012</v>
      </c>
      <c r="B2776" s="179">
        <v>17.93</v>
      </c>
      <c r="C2776" s="179">
        <v>18.09</v>
      </c>
      <c r="D2776" s="179">
        <v>16.989999999999998</v>
      </c>
      <c r="E2776" s="179">
        <v>17.010000000000002</v>
      </c>
    </row>
    <row r="2777" spans="1:5">
      <c r="A2777" s="180">
        <v>42013</v>
      </c>
      <c r="B2777" s="179">
        <v>16.440000000000001</v>
      </c>
      <c r="C2777" s="179">
        <v>18.420000000000002</v>
      </c>
      <c r="D2777" s="179">
        <v>16.440000000000001</v>
      </c>
      <c r="E2777" s="179">
        <v>17.55</v>
      </c>
    </row>
    <row r="2778" spans="1:5">
      <c r="A2778" s="180">
        <v>42016</v>
      </c>
      <c r="B2778" s="179">
        <v>18.02</v>
      </c>
      <c r="C2778" s="179">
        <v>20.440000000000001</v>
      </c>
      <c r="D2778" s="179">
        <v>18.02</v>
      </c>
      <c r="E2778" s="179">
        <v>19.600000000000001</v>
      </c>
    </row>
    <row r="2779" spans="1:5">
      <c r="A2779" s="180">
        <v>42017</v>
      </c>
      <c r="B2779" s="179">
        <v>18.21</v>
      </c>
      <c r="C2779" s="179">
        <v>21.58</v>
      </c>
      <c r="D2779" s="179">
        <v>17.649999999999999</v>
      </c>
      <c r="E2779" s="179">
        <v>20.56</v>
      </c>
    </row>
    <row r="2780" spans="1:5">
      <c r="A2780" s="180">
        <v>42018</v>
      </c>
      <c r="B2780" s="179">
        <v>22.87</v>
      </c>
      <c r="C2780" s="179">
        <v>23.34</v>
      </c>
      <c r="D2780" s="179">
        <v>21.32</v>
      </c>
      <c r="E2780" s="179">
        <v>21.48</v>
      </c>
    </row>
    <row r="2781" spans="1:5">
      <c r="A2781" s="180">
        <v>42019</v>
      </c>
      <c r="B2781" s="179">
        <v>21.23</v>
      </c>
      <c r="C2781" s="179">
        <v>23.31</v>
      </c>
      <c r="D2781" s="179">
        <v>20.86</v>
      </c>
      <c r="E2781" s="179">
        <v>22.39</v>
      </c>
    </row>
    <row r="2782" spans="1:5">
      <c r="A2782" s="180">
        <v>42020</v>
      </c>
      <c r="B2782" s="179">
        <v>22.8</v>
      </c>
      <c r="C2782" s="179">
        <v>23.43</v>
      </c>
      <c r="D2782" s="179">
        <v>20.95</v>
      </c>
      <c r="E2782" s="179">
        <v>20.95</v>
      </c>
    </row>
    <row r="2783" spans="1:5">
      <c r="A2783" s="180">
        <v>42024</v>
      </c>
      <c r="B2783" s="179">
        <v>20.07</v>
      </c>
      <c r="C2783" s="179">
        <v>21.37</v>
      </c>
      <c r="D2783" s="179">
        <v>19.579999999999998</v>
      </c>
      <c r="E2783" s="179">
        <v>19.89</v>
      </c>
    </row>
    <row r="2784" spans="1:5">
      <c r="A2784" s="180">
        <v>42025</v>
      </c>
      <c r="B2784" s="179">
        <v>20.92</v>
      </c>
      <c r="C2784" s="179">
        <v>21.28</v>
      </c>
      <c r="D2784" s="179">
        <v>18.64</v>
      </c>
      <c r="E2784" s="179">
        <v>18.850000000000001</v>
      </c>
    </row>
    <row r="2785" spans="1:5">
      <c r="A2785" s="180">
        <v>42026</v>
      </c>
      <c r="B2785" s="179">
        <v>17.98</v>
      </c>
      <c r="C2785" s="179">
        <v>19.23</v>
      </c>
      <c r="D2785" s="179">
        <v>16.07</v>
      </c>
      <c r="E2785" s="179">
        <v>16.399999999999999</v>
      </c>
    </row>
    <row r="2786" spans="1:5">
      <c r="A2786" s="180">
        <v>42027</v>
      </c>
      <c r="B2786" s="179">
        <v>16.79</v>
      </c>
      <c r="C2786" s="179">
        <v>17.09</v>
      </c>
      <c r="D2786" s="179">
        <v>15.81</v>
      </c>
      <c r="E2786" s="179">
        <v>16.66</v>
      </c>
    </row>
    <row r="2787" spans="1:5">
      <c r="A2787" s="180">
        <v>42030</v>
      </c>
      <c r="B2787" s="179">
        <v>16.96</v>
      </c>
      <c r="C2787" s="179">
        <v>17.43</v>
      </c>
      <c r="D2787" s="179">
        <v>15.52</v>
      </c>
      <c r="E2787" s="179">
        <v>15.52</v>
      </c>
    </row>
    <row r="2788" spans="1:5">
      <c r="A2788" s="180">
        <v>42031</v>
      </c>
      <c r="B2788" s="179">
        <v>17.600000000000001</v>
      </c>
      <c r="C2788" s="179">
        <v>18.41</v>
      </c>
      <c r="D2788" s="179">
        <v>16.670000000000002</v>
      </c>
      <c r="E2788" s="179">
        <v>17.22</v>
      </c>
    </row>
    <row r="2789" spans="1:5">
      <c r="A2789" s="180">
        <v>42032</v>
      </c>
      <c r="B2789" s="179">
        <v>16.97</v>
      </c>
      <c r="C2789" s="179">
        <v>20.440000000000001</v>
      </c>
      <c r="D2789" s="179">
        <v>16.920000000000002</v>
      </c>
      <c r="E2789" s="179">
        <v>20.440000000000001</v>
      </c>
    </row>
    <row r="2790" spans="1:5">
      <c r="A2790" s="180">
        <v>42033</v>
      </c>
      <c r="B2790" s="179">
        <v>20.46</v>
      </c>
      <c r="C2790" s="179">
        <v>21.56</v>
      </c>
      <c r="D2790" s="179">
        <v>18.66</v>
      </c>
      <c r="E2790" s="179">
        <v>18.760000000000002</v>
      </c>
    </row>
    <row r="2791" spans="1:5">
      <c r="A2791" s="180">
        <v>42034</v>
      </c>
      <c r="B2791" s="179">
        <v>20.23</v>
      </c>
      <c r="C2791" s="179">
        <v>22.18</v>
      </c>
      <c r="D2791" s="179">
        <v>19.239999999999998</v>
      </c>
      <c r="E2791" s="179">
        <v>20.97</v>
      </c>
    </row>
    <row r="2792" spans="1:5">
      <c r="A2792" s="180">
        <v>42037</v>
      </c>
      <c r="B2792" s="179">
        <v>20.89</v>
      </c>
      <c r="C2792" s="179">
        <v>22.81</v>
      </c>
      <c r="D2792" s="179">
        <v>19.350000000000001</v>
      </c>
      <c r="E2792" s="179">
        <v>19.43</v>
      </c>
    </row>
    <row r="2793" spans="1:5">
      <c r="A2793" s="180">
        <v>42038</v>
      </c>
      <c r="B2793" s="179">
        <v>18.41</v>
      </c>
      <c r="C2793" s="179">
        <v>18.89</v>
      </c>
      <c r="D2793" s="179">
        <v>17.2</v>
      </c>
      <c r="E2793" s="179">
        <v>17.329999999999998</v>
      </c>
    </row>
    <row r="2794" spans="1:5">
      <c r="A2794" s="180">
        <v>42039</v>
      </c>
      <c r="B2794" s="179">
        <v>17.82</v>
      </c>
      <c r="C2794" s="179">
        <v>18.38</v>
      </c>
      <c r="D2794" s="179">
        <v>16.82</v>
      </c>
      <c r="E2794" s="179">
        <v>18.329999999999998</v>
      </c>
    </row>
    <row r="2795" spans="1:5">
      <c r="A2795" s="180">
        <v>42040</v>
      </c>
      <c r="B2795" s="179">
        <v>17.29</v>
      </c>
      <c r="C2795" s="179">
        <v>17.43</v>
      </c>
      <c r="D2795" s="179">
        <v>16.670000000000002</v>
      </c>
      <c r="E2795" s="179">
        <v>16.850000000000001</v>
      </c>
    </row>
    <row r="2796" spans="1:5">
      <c r="A2796" s="180">
        <v>42041</v>
      </c>
      <c r="B2796" s="179">
        <v>16.29</v>
      </c>
      <c r="C2796" s="179">
        <v>18.739999999999998</v>
      </c>
      <c r="D2796" s="179">
        <v>16.059999999999999</v>
      </c>
      <c r="E2796" s="179">
        <v>17.29</v>
      </c>
    </row>
    <row r="2797" spans="1:5">
      <c r="A2797" s="180">
        <v>42044</v>
      </c>
      <c r="B2797" s="179">
        <v>19.16</v>
      </c>
      <c r="C2797" s="179">
        <v>19.28</v>
      </c>
      <c r="D2797" s="179">
        <v>18.21</v>
      </c>
      <c r="E2797" s="179">
        <v>18.55</v>
      </c>
    </row>
    <row r="2798" spans="1:5">
      <c r="A2798" s="180">
        <v>42045</v>
      </c>
      <c r="B2798" s="179">
        <v>17.72</v>
      </c>
      <c r="C2798" s="179">
        <v>18.36</v>
      </c>
      <c r="D2798" s="179">
        <v>16.97</v>
      </c>
      <c r="E2798" s="179">
        <v>17.23</v>
      </c>
    </row>
    <row r="2799" spans="1:5">
      <c r="A2799" s="180">
        <v>42046</v>
      </c>
      <c r="B2799" s="179">
        <v>17.43</v>
      </c>
      <c r="C2799" s="179">
        <v>17.809999999999999</v>
      </c>
      <c r="D2799" s="179">
        <v>16.82</v>
      </c>
      <c r="E2799" s="179">
        <v>16.96</v>
      </c>
    </row>
    <row r="2800" spans="1:5">
      <c r="A2800" s="180">
        <v>42047</v>
      </c>
      <c r="B2800" s="179">
        <v>16.39</v>
      </c>
      <c r="C2800" s="179">
        <v>16.47</v>
      </c>
      <c r="D2800" s="179">
        <v>15.28</v>
      </c>
      <c r="E2800" s="179">
        <v>15.34</v>
      </c>
    </row>
    <row r="2801" spans="1:5">
      <c r="A2801" s="180">
        <v>42048</v>
      </c>
      <c r="B2801" s="179">
        <v>15.11</v>
      </c>
      <c r="C2801" s="179">
        <v>15.64</v>
      </c>
      <c r="D2801" s="179">
        <v>14.69</v>
      </c>
      <c r="E2801" s="179">
        <v>14.69</v>
      </c>
    </row>
    <row r="2802" spans="1:5">
      <c r="A2802" s="180">
        <v>42052</v>
      </c>
      <c r="B2802" s="179">
        <v>15.86</v>
      </c>
      <c r="C2802" s="179">
        <v>16.329999999999998</v>
      </c>
      <c r="D2802" s="179">
        <v>15.53</v>
      </c>
      <c r="E2802" s="179">
        <v>15.8</v>
      </c>
    </row>
    <row r="2803" spans="1:5">
      <c r="A2803" s="180">
        <v>42053</v>
      </c>
      <c r="B2803" s="179">
        <v>16.739999999999998</v>
      </c>
      <c r="C2803" s="179">
        <v>16.739999999999998</v>
      </c>
      <c r="D2803" s="179">
        <v>15.44</v>
      </c>
      <c r="E2803" s="179">
        <v>15.45</v>
      </c>
    </row>
    <row r="2804" spans="1:5">
      <c r="A2804" s="180">
        <v>42054</v>
      </c>
      <c r="B2804" s="179">
        <v>16.11</v>
      </c>
      <c r="C2804" s="179">
        <v>16.22</v>
      </c>
      <c r="D2804" s="179">
        <v>15.1</v>
      </c>
      <c r="E2804" s="179">
        <v>15.29</v>
      </c>
    </row>
    <row r="2805" spans="1:5">
      <c r="A2805" s="180">
        <v>42055</v>
      </c>
      <c r="B2805" s="179">
        <v>15.73</v>
      </c>
      <c r="C2805" s="179">
        <v>16.29</v>
      </c>
      <c r="D2805" s="179">
        <v>14.27</v>
      </c>
      <c r="E2805" s="179">
        <v>14.3</v>
      </c>
    </row>
    <row r="2806" spans="1:5">
      <c r="A2806" s="180">
        <v>42058</v>
      </c>
      <c r="B2806" s="179">
        <v>15.05</v>
      </c>
      <c r="C2806" s="179">
        <v>15.48</v>
      </c>
      <c r="D2806" s="179">
        <v>14.49</v>
      </c>
      <c r="E2806" s="179">
        <v>14.56</v>
      </c>
    </row>
    <row r="2807" spans="1:5">
      <c r="A2807" s="180">
        <v>42059</v>
      </c>
      <c r="B2807" s="179">
        <v>14.5</v>
      </c>
      <c r="C2807" s="179">
        <v>14.63</v>
      </c>
      <c r="D2807" s="179">
        <v>13.53</v>
      </c>
      <c r="E2807" s="179">
        <v>13.69</v>
      </c>
    </row>
    <row r="2808" spans="1:5">
      <c r="A2808" s="180">
        <v>42060</v>
      </c>
      <c r="B2808" s="179">
        <v>13.64</v>
      </c>
      <c r="C2808" s="179">
        <v>14.06</v>
      </c>
      <c r="D2808" s="179">
        <v>12.86</v>
      </c>
      <c r="E2808" s="179">
        <v>13.84</v>
      </c>
    </row>
    <row r="2809" spans="1:5">
      <c r="A2809" s="180">
        <v>42061</v>
      </c>
      <c r="B2809" s="179">
        <v>13.55</v>
      </c>
      <c r="C2809" s="179">
        <v>14.57</v>
      </c>
      <c r="D2809" s="179">
        <v>13.55</v>
      </c>
      <c r="E2809" s="179">
        <v>13.91</v>
      </c>
    </row>
    <row r="2810" spans="1:5">
      <c r="A2810" s="180">
        <v>42062</v>
      </c>
      <c r="B2810" s="179">
        <v>14.07</v>
      </c>
      <c r="C2810" s="179">
        <v>14.17</v>
      </c>
      <c r="D2810" s="179">
        <v>13.29</v>
      </c>
      <c r="E2810" s="179">
        <v>13.34</v>
      </c>
    </row>
    <row r="2811" spans="1:5">
      <c r="A2811" s="180">
        <v>42065</v>
      </c>
      <c r="B2811" s="179">
        <v>13.9</v>
      </c>
      <c r="C2811" s="179">
        <v>13.9</v>
      </c>
      <c r="D2811" s="179">
        <v>12.87</v>
      </c>
      <c r="E2811" s="179">
        <v>13.04</v>
      </c>
    </row>
    <row r="2812" spans="1:5">
      <c r="A2812" s="180">
        <v>42066</v>
      </c>
      <c r="B2812" s="179">
        <v>13.35</v>
      </c>
      <c r="C2812" s="179">
        <v>14.69</v>
      </c>
      <c r="D2812" s="179">
        <v>13.25</v>
      </c>
      <c r="E2812" s="179">
        <v>13.86</v>
      </c>
    </row>
    <row r="2813" spans="1:5">
      <c r="A2813" s="180">
        <v>42067</v>
      </c>
      <c r="B2813" s="179">
        <v>14.31</v>
      </c>
      <c r="C2813" s="179">
        <v>15.33</v>
      </c>
      <c r="D2813" s="179">
        <v>14.13</v>
      </c>
      <c r="E2813" s="179">
        <v>14.23</v>
      </c>
    </row>
    <row r="2814" spans="1:5">
      <c r="A2814" s="180">
        <v>42068</v>
      </c>
      <c r="B2814" s="179">
        <v>14.01</v>
      </c>
      <c r="C2814" s="179">
        <v>14.58</v>
      </c>
      <c r="D2814" s="179">
        <v>13.88</v>
      </c>
      <c r="E2814" s="179">
        <v>14.04</v>
      </c>
    </row>
    <row r="2815" spans="1:5">
      <c r="A2815" s="180">
        <v>42069</v>
      </c>
      <c r="B2815" s="179">
        <v>14.61</v>
      </c>
      <c r="C2815" s="179">
        <v>15.83</v>
      </c>
      <c r="D2815" s="179">
        <v>14.18</v>
      </c>
      <c r="E2815" s="179">
        <v>15.2</v>
      </c>
    </row>
    <row r="2816" spans="1:5">
      <c r="A2816" s="180">
        <v>42072</v>
      </c>
      <c r="B2816" s="179">
        <v>15.72</v>
      </c>
      <c r="C2816" s="179">
        <v>15.76</v>
      </c>
      <c r="D2816" s="179">
        <v>14.71</v>
      </c>
      <c r="E2816" s="179">
        <v>15.06</v>
      </c>
    </row>
    <row r="2817" spans="1:5">
      <c r="A2817" s="180">
        <v>42073</v>
      </c>
      <c r="B2817" s="179">
        <v>16.47</v>
      </c>
      <c r="C2817" s="179">
        <v>16.91</v>
      </c>
      <c r="D2817" s="179">
        <v>16.03</v>
      </c>
      <c r="E2817" s="179">
        <v>16.690000000000001</v>
      </c>
    </row>
    <row r="2818" spans="1:5">
      <c r="A2818" s="180">
        <v>42074</v>
      </c>
      <c r="B2818" s="179">
        <v>16.440000000000001</v>
      </c>
      <c r="C2818" s="179">
        <v>17.190000000000001</v>
      </c>
      <c r="D2818" s="179">
        <v>16.29</v>
      </c>
      <c r="E2818" s="179">
        <v>16.87</v>
      </c>
    </row>
    <row r="2819" spans="1:5">
      <c r="A2819" s="180">
        <v>42075</v>
      </c>
      <c r="B2819" s="179">
        <v>16.45</v>
      </c>
      <c r="C2819" s="179">
        <v>16.45</v>
      </c>
      <c r="D2819" s="179">
        <v>15.3</v>
      </c>
      <c r="E2819" s="179">
        <v>15.42</v>
      </c>
    </row>
    <row r="2820" spans="1:5">
      <c r="A2820" s="180">
        <v>42076</v>
      </c>
      <c r="B2820" s="179">
        <v>15.47</v>
      </c>
      <c r="C2820" s="179">
        <v>16.739999999999998</v>
      </c>
      <c r="D2820" s="179">
        <v>15.32</v>
      </c>
      <c r="E2820" s="179">
        <v>16</v>
      </c>
    </row>
    <row r="2821" spans="1:5">
      <c r="A2821" s="180">
        <v>42079</v>
      </c>
      <c r="B2821" s="179">
        <v>15.78</v>
      </c>
      <c r="C2821" s="179">
        <v>15.89</v>
      </c>
      <c r="D2821" s="179">
        <v>15.36</v>
      </c>
      <c r="E2821" s="179">
        <v>15.61</v>
      </c>
    </row>
    <row r="2822" spans="1:5">
      <c r="A2822" s="180">
        <v>42080</v>
      </c>
      <c r="B2822" s="179">
        <v>16.309999999999999</v>
      </c>
      <c r="C2822" s="179">
        <v>16.37</v>
      </c>
      <c r="D2822" s="179">
        <v>15.66</v>
      </c>
      <c r="E2822" s="179">
        <v>15.66</v>
      </c>
    </row>
    <row r="2823" spans="1:5">
      <c r="A2823" s="180">
        <v>42081</v>
      </c>
      <c r="B2823" s="179">
        <v>14.6</v>
      </c>
      <c r="C2823" s="179">
        <v>16.29</v>
      </c>
      <c r="D2823" s="179">
        <v>13.38</v>
      </c>
      <c r="E2823" s="179">
        <v>13.97</v>
      </c>
    </row>
    <row r="2824" spans="1:5">
      <c r="A2824" s="180">
        <v>42082</v>
      </c>
      <c r="B2824" s="179">
        <v>14.68</v>
      </c>
      <c r="C2824" s="179">
        <v>14.97</v>
      </c>
      <c r="D2824" s="179">
        <v>13.84</v>
      </c>
      <c r="E2824" s="179">
        <v>14.07</v>
      </c>
    </row>
    <row r="2825" spans="1:5">
      <c r="A2825" s="180">
        <v>42083</v>
      </c>
      <c r="B2825" s="179">
        <v>13.52</v>
      </c>
      <c r="C2825" s="179">
        <v>13.53</v>
      </c>
      <c r="D2825" s="179">
        <v>12.54</v>
      </c>
      <c r="E2825" s="179">
        <v>13.02</v>
      </c>
    </row>
    <row r="2826" spans="1:5">
      <c r="A2826" s="180">
        <v>42086</v>
      </c>
      <c r="B2826" s="179">
        <v>13.52</v>
      </c>
      <c r="C2826" s="179">
        <v>13.53</v>
      </c>
      <c r="D2826" s="179">
        <v>12.89</v>
      </c>
      <c r="E2826" s="179">
        <v>13.41</v>
      </c>
    </row>
    <row r="2827" spans="1:5">
      <c r="A2827" s="180">
        <v>42087</v>
      </c>
      <c r="B2827" s="179">
        <v>13.36</v>
      </c>
      <c r="C2827" s="179">
        <v>13.68</v>
      </c>
      <c r="D2827" s="179">
        <v>12.59</v>
      </c>
      <c r="E2827" s="179">
        <v>13.62</v>
      </c>
    </row>
    <row r="2828" spans="1:5">
      <c r="A2828" s="180">
        <v>42088</v>
      </c>
      <c r="B2828" s="179">
        <v>13.26</v>
      </c>
      <c r="C2828" s="179">
        <v>15.55</v>
      </c>
      <c r="D2828" s="179">
        <v>13.2</v>
      </c>
      <c r="E2828" s="179">
        <v>15.44</v>
      </c>
    </row>
    <row r="2829" spans="1:5">
      <c r="A2829" s="180">
        <v>42089</v>
      </c>
      <c r="B2829" s="179">
        <v>16.64</v>
      </c>
      <c r="C2829" s="179">
        <v>17.190000000000001</v>
      </c>
      <c r="D2829" s="179">
        <v>15.23</v>
      </c>
      <c r="E2829" s="179">
        <v>15.8</v>
      </c>
    </row>
    <row r="2830" spans="1:5">
      <c r="A2830" s="180">
        <v>42090</v>
      </c>
      <c r="B2830" s="179">
        <v>15.73</v>
      </c>
      <c r="C2830" s="179">
        <v>15.83</v>
      </c>
      <c r="D2830" s="179">
        <v>14.19</v>
      </c>
      <c r="E2830" s="179">
        <v>15.07</v>
      </c>
    </row>
    <row r="2831" spans="1:5">
      <c r="A2831" s="180">
        <v>42093</v>
      </c>
      <c r="B2831" s="179">
        <v>14.76</v>
      </c>
      <c r="C2831" s="179">
        <v>14.76</v>
      </c>
      <c r="D2831" s="179">
        <v>14.08</v>
      </c>
      <c r="E2831" s="179">
        <v>14.51</v>
      </c>
    </row>
    <row r="2832" spans="1:5">
      <c r="A2832" s="180">
        <v>42094</v>
      </c>
      <c r="B2832" s="179">
        <v>14.97</v>
      </c>
      <c r="C2832" s="179">
        <v>15.74</v>
      </c>
      <c r="D2832" s="179">
        <v>14.33</v>
      </c>
      <c r="E2832" s="179">
        <v>15.29</v>
      </c>
    </row>
    <row r="2833" spans="1:5">
      <c r="A2833" s="180">
        <v>42095</v>
      </c>
      <c r="B2833" s="179">
        <v>15.32</v>
      </c>
      <c r="C2833" s="179">
        <v>16.66</v>
      </c>
      <c r="D2833" s="179">
        <v>15.08</v>
      </c>
      <c r="E2833" s="179">
        <v>15.11</v>
      </c>
    </row>
    <row r="2834" spans="1:5">
      <c r="A2834" s="180">
        <v>42096</v>
      </c>
      <c r="B2834" s="179">
        <v>15.3</v>
      </c>
      <c r="C2834" s="179">
        <v>15.51</v>
      </c>
      <c r="D2834" s="179">
        <v>14.27</v>
      </c>
      <c r="E2834" s="179">
        <v>14.67</v>
      </c>
    </row>
    <row r="2835" spans="1:5">
      <c r="A2835" s="180">
        <v>42100</v>
      </c>
      <c r="B2835" s="179">
        <v>15.75</v>
      </c>
      <c r="C2835" s="179">
        <v>15.76</v>
      </c>
      <c r="D2835" s="179">
        <v>14.04</v>
      </c>
      <c r="E2835" s="179">
        <v>14.74</v>
      </c>
    </row>
    <row r="2836" spans="1:5">
      <c r="A2836" s="180">
        <v>42101</v>
      </c>
      <c r="B2836" s="179">
        <v>14.57</v>
      </c>
      <c r="C2836" s="179">
        <v>14.81</v>
      </c>
      <c r="D2836" s="179">
        <v>14.01</v>
      </c>
      <c r="E2836" s="179">
        <v>14.78</v>
      </c>
    </row>
    <row r="2837" spans="1:5">
      <c r="A2837" s="180">
        <v>42102</v>
      </c>
      <c r="B2837" s="179">
        <v>14.59</v>
      </c>
      <c r="C2837" s="179">
        <v>14.77</v>
      </c>
      <c r="D2837" s="179">
        <v>13.75</v>
      </c>
      <c r="E2837" s="179">
        <v>13.98</v>
      </c>
    </row>
    <row r="2838" spans="1:5">
      <c r="A2838" s="180">
        <v>42103</v>
      </c>
      <c r="B2838" s="179">
        <v>14.14</v>
      </c>
      <c r="C2838" s="179">
        <v>14.59</v>
      </c>
      <c r="D2838" s="179">
        <v>13.09</v>
      </c>
      <c r="E2838" s="179">
        <v>13.09</v>
      </c>
    </row>
    <row r="2839" spans="1:5">
      <c r="A2839" s="180">
        <v>42104</v>
      </c>
      <c r="B2839" s="179">
        <v>13.2</v>
      </c>
      <c r="C2839" s="179">
        <v>13.26</v>
      </c>
      <c r="D2839" s="179">
        <v>12.51</v>
      </c>
      <c r="E2839" s="179">
        <v>12.58</v>
      </c>
    </row>
    <row r="2840" spans="1:5">
      <c r="A2840" s="180">
        <v>42107</v>
      </c>
      <c r="B2840" s="179">
        <v>13.17</v>
      </c>
      <c r="C2840" s="179">
        <v>14.31</v>
      </c>
      <c r="D2840" s="179">
        <v>12.71</v>
      </c>
      <c r="E2840" s="179">
        <v>13.94</v>
      </c>
    </row>
    <row r="2841" spans="1:5">
      <c r="A2841" s="180">
        <v>42108</v>
      </c>
      <c r="B2841" s="179">
        <v>14.34</v>
      </c>
      <c r="C2841" s="179">
        <v>14.74</v>
      </c>
      <c r="D2841" s="179">
        <v>13.64</v>
      </c>
      <c r="E2841" s="179">
        <v>13.67</v>
      </c>
    </row>
    <row r="2842" spans="1:5">
      <c r="A2842" s="180">
        <v>42109</v>
      </c>
      <c r="B2842" s="179">
        <v>13.58</v>
      </c>
      <c r="C2842" s="179">
        <v>13.58</v>
      </c>
      <c r="D2842" s="179">
        <v>12.83</v>
      </c>
      <c r="E2842" s="179">
        <v>12.84</v>
      </c>
    </row>
    <row r="2843" spans="1:5">
      <c r="A2843" s="180">
        <v>42110</v>
      </c>
      <c r="B2843" s="179">
        <v>13.27</v>
      </c>
      <c r="C2843" s="179">
        <v>13.35</v>
      </c>
      <c r="D2843" s="179">
        <v>12.5</v>
      </c>
      <c r="E2843" s="179">
        <v>12.6</v>
      </c>
    </row>
    <row r="2844" spans="1:5">
      <c r="A2844" s="180">
        <v>42111</v>
      </c>
      <c r="B2844" s="179">
        <v>13.97</v>
      </c>
      <c r="C2844" s="179">
        <v>15.02</v>
      </c>
      <c r="D2844" s="179">
        <v>13.73</v>
      </c>
      <c r="E2844" s="179">
        <v>13.89</v>
      </c>
    </row>
    <row r="2845" spans="1:5">
      <c r="A2845" s="180">
        <v>42114</v>
      </c>
      <c r="B2845" s="179">
        <v>13.67</v>
      </c>
      <c r="C2845" s="179">
        <v>13.67</v>
      </c>
      <c r="D2845" s="179">
        <v>12.83</v>
      </c>
      <c r="E2845" s="179">
        <v>13.3</v>
      </c>
    </row>
    <row r="2846" spans="1:5">
      <c r="A2846" s="180">
        <v>42115</v>
      </c>
      <c r="B2846" s="179">
        <v>12.75</v>
      </c>
      <c r="C2846" s="179">
        <v>13.51</v>
      </c>
      <c r="D2846" s="179">
        <v>12.66</v>
      </c>
      <c r="E2846" s="179">
        <v>13.25</v>
      </c>
    </row>
    <row r="2847" spans="1:5">
      <c r="A2847" s="180">
        <v>42116</v>
      </c>
      <c r="B2847" s="179">
        <v>12.97</v>
      </c>
      <c r="C2847" s="179">
        <v>13.8</v>
      </c>
      <c r="D2847" s="179">
        <v>12.57</v>
      </c>
      <c r="E2847" s="179">
        <v>12.71</v>
      </c>
    </row>
    <row r="2848" spans="1:5">
      <c r="A2848" s="180">
        <v>42117</v>
      </c>
      <c r="B2848" s="179">
        <v>12.96</v>
      </c>
      <c r="C2848" s="179">
        <v>12.96</v>
      </c>
      <c r="D2848" s="179">
        <v>12.12</v>
      </c>
      <c r="E2848" s="179">
        <v>12.48</v>
      </c>
    </row>
    <row r="2849" spans="1:5">
      <c r="A2849" s="180">
        <v>42118</v>
      </c>
      <c r="B2849" s="179">
        <v>12.21</v>
      </c>
      <c r="C2849" s="179">
        <v>13.02</v>
      </c>
      <c r="D2849" s="179">
        <v>12.16</v>
      </c>
      <c r="E2849" s="179">
        <v>12.29</v>
      </c>
    </row>
    <row r="2850" spans="1:5">
      <c r="A2850" s="180">
        <v>42121</v>
      </c>
      <c r="B2850" s="179">
        <v>12.34</v>
      </c>
      <c r="C2850" s="179">
        <v>13.4</v>
      </c>
      <c r="D2850" s="179">
        <v>12.33</v>
      </c>
      <c r="E2850" s="179">
        <v>13.12</v>
      </c>
    </row>
    <row r="2851" spans="1:5">
      <c r="A2851" s="180">
        <v>42122</v>
      </c>
      <c r="B2851" s="179">
        <v>13.26</v>
      </c>
      <c r="C2851" s="179">
        <v>14.23</v>
      </c>
      <c r="D2851" s="179">
        <v>12.41</v>
      </c>
      <c r="E2851" s="179">
        <v>12.41</v>
      </c>
    </row>
    <row r="2852" spans="1:5">
      <c r="A2852" s="180">
        <v>42123</v>
      </c>
      <c r="B2852" s="179">
        <v>13.44</v>
      </c>
      <c r="C2852" s="179">
        <v>14.34</v>
      </c>
      <c r="D2852" s="179">
        <v>12.61</v>
      </c>
      <c r="E2852" s="179">
        <v>13.39</v>
      </c>
    </row>
    <row r="2853" spans="1:5">
      <c r="A2853" s="180">
        <v>42124</v>
      </c>
      <c r="B2853" s="179">
        <v>13.89</v>
      </c>
      <c r="C2853" s="179">
        <v>15.29</v>
      </c>
      <c r="D2853" s="179">
        <v>12.49</v>
      </c>
      <c r="E2853" s="179">
        <v>14.55</v>
      </c>
    </row>
    <row r="2854" spans="1:5">
      <c r="A2854" s="180">
        <v>42125</v>
      </c>
      <c r="B2854" s="179">
        <v>13.98</v>
      </c>
      <c r="C2854" s="179">
        <v>13.98</v>
      </c>
      <c r="D2854" s="179">
        <v>12.68</v>
      </c>
      <c r="E2854" s="179">
        <v>12.7</v>
      </c>
    </row>
    <row r="2855" spans="1:5">
      <c r="A2855" s="180">
        <v>42128</v>
      </c>
      <c r="B2855" s="179">
        <v>13.12</v>
      </c>
      <c r="C2855" s="179">
        <v>13.18</v>
      </c>
      <c r="D2855" s="179">
        <v>12.1</v>
      </c>
      <c r="E2855" s="179">
        <v>12.85</v>
      </c>
    </row>
    <row r="2856" spans="1:5">
      <c r="A2856" s="180">
        <v>42129</v>
      </c>
      <c r="B2856" s="179">
        <v>13.21</v>
      </c>
      <c r="C2856" s="179">
        <v>14.41</v>
      </c>
      <c r="D2856" s="179">
        <v>12.97</v>
      </c>
      <c r="E2856" s="179">
        <v>14.31</v>
      </c>
    </row>
    <row r="2857" spans="1:5">
      <c r="A2857" s="180">
        <v>42130</v>
      </c>
      <c r="B2857" s="179">
        <v>13.93</v>
      </c>
      <c r="C2857" s="179">
        <v>16.36</v>
      </c>
      <c r="D2857" s="179">
        <v>13.89</v>
      </c>
      <c r="E2857" s="179">
        <v>15.15</v>
      </c>
    </row>
    <row r="2858" spans="1:5">
      <c r="A2858" s="180">
        <v>42131</v>
      </c>
      <c r="B2858" s="179">
        <v>15.48</v>
      </c>
      <c r="C2858" s="179">
        <v>15.97</v>
      </c>
      <c r="D2858" s="179">
        <v>14.81</v>
      </c>
      <c r="E2858" s="179">
        <v>15.13</v>
      </c>
    </row>
    <row r="2859" spans="1:5">
      <c r="A2859" s="180">
        <v>42132</v>
      </c>
      <c r="B2859" s="179">
        <v>13.36</v>
      </c>
      <c r="C2859" s="179">
        <v>13.42</v>
      </c>
      <c r="D2859" s="179">
        <v>12.7</v>
      </c>
      <c r="E2859" s="179">
        <v>12.86</v>
      </c>
    </row>
    <row r="2860" spans="1:5">
      <c r="A2860" s="180">
        <v>42135</v>
      </c>
      <c r="B2860" s="179">
        <v>13.35</v>
      </c>
      <c r="C2860" s="179">
        <v>13.85</v>
      </c>
      <c r="D2860" s="179">
        <v>13</v>
      </c>
      <c r="E2860" s="179">
        <v>13.85</v>
      </c>
    </row>
    <row r="2861" spans="1:5">
      <c r="A2861" s="180">
        <v>42136</v>
      </c>
      <c r="B2861" s="179">
        <v>14.73</v>
      </c>
      <c r="C2861" s="179">
        <v>15.13</v>
      </c>
      <c r="D2861" s="179">
        <v>13.73</v>
      </c>
      <c r="E2861" s="179">
        <v>13.86</v>
      </c>
    </row>
    <row r="2862" spans="1:5">
      <c r="A2862" s="180">
        <v>42137</v>
      </c>
      <c r="B2862" s="179">
        <v>13.63</v>
      </c>
      <c r="C2862" s="179">
        <v>14.04</v>
      </c>
      <c r="D2862" s="179">
        <v>13.06</v>
      </c>
      <c r="E2862" s="179">
        <v>13.76</v>
      </c>
    </row>
    <row r="2863" spans="1:5">
      <c r="A2863" s="180">
        <v>42138</v>
      </c>
      <c r="B2863" s="179">
        <v>13.14</v>
      </c>
      <c r="C2863" s="179">
        <v>13.29</v>
      </c>
      <c r="D2863" s="179">
        <v>12.72</v>
      </c>
      <c r="E2863" s="179">
        <v>12.74</v>
      </c>
    </row>
    <row r="2864" spans="1:5">
      <c r="A2864" s="180">
        <v>42139</v>
      </c>
      <c r="B2864" s="179">
        <v>12.46</v>
      </c>
      <c r="C2864" s="179">
        <v>13.09</v>
      </c>
      <c r="D2864" s="179">
        <v>12.35</v>
      </c>
      <c r="E2864" s="179">
        <v>12.38</v>
      </c>
    </row>
    <row r="2865" spans="1:5">
      <c r="A2865" s="180">
        <v>42142</v>
      </c>
      <c r="B2865" s="179">
        <v>13.08</v>
      </c>
      <c r="C2865" s="179">
        <v>13.22</v>
      </c>
      <c r="D2865" s="179">
        <v>12.55</v>
      </c>
      <c r="E2865" s="179">
        <v>12.73</v>
      </c>
    </row>
    <row r="2866" spans="1:5">
      <c r="A2866" s="180">
        <v>42143</v>
      </c>
      <c r="B2866" s="179">
        <v>12.95</v>
      </c>
      <c r="C2866" s="179">
        <v>13.13</v>
      </c>
      <c r="D2866" s="179">
        <v>12.55</v>
      </c>
      <c r="E2866" s="179">
        <v>12.85</v>
      </c>
    </row>
    <row r="2867" spans="1:5">
      <c r="A2867" s="180">
        <v>42144</v>
      </c>
      <c r="B2867" s="179">
        <v>12.9</v>
      </c>
      <c r="C2867" s="179">
        <v>13.27</v>
      </c>
      <c r="D2867" s="179">
        <v>12.62</v>
      </c>
      <c r="E2867" s="179">
        <v>12.88</v>
      </c>
    </row>
    <row r="2868" spans="1:5">
      <c r="A2868" s="180">
        <v>42145</v>
      </c>
      <c r="B2868" s="179">
        <v>13.03</v>
      </c>
      <c r="C2868" s="179">
        <v>13.09</v>
      </c>
      <c r="D2868" s="179">
        <v>12.09</v>
      </c>
      <c r="E2868" s="179">
        <v>12.11</v>
      </c>
    </row>
    <row r="2869" spans="1:5">
      <c r="A2869" s="180">
        <v>42146</v>
      </c>
      <c r="B2869" s="179">
        <v>12.37</v>
      </c>
      <c r="C2869" s="179">
        <v>12.37</v>
      </c>
      <c r="D2869" s="179">
        <v>11.82</v>
      </c>
      <c r="E2869" s="179">
        <v>12.13</v>
      </c>
    </row>
    <row r="2870" spans="1:5">
      <c r="A2870" s="180">
        <v>42150</v>
      </c>
      <c r="B2870" s="179">
        <v>13.45</v>
      </c>
      <c r="C2870" s="179">
        <v>14.63</v>
      </c>
      <c r="D2870" s="179">
        <v>13.34</v>
      </c>
      <c r="E2870" s="179">
        <v>14.06</v>
      </c>
    </row>
    <row r="2871" spans="1:5">
      <c r="A2871" s="180">
        <v>42151</v>
      </c>
      <c r="B2871" s="179">
        <v>14.16</v>
      </c>
      <c r="C2871" s="179">
        <v>14.41</v>
      </c>
      <c r="D2871" s="179">
        <v>13.05</v>
      </c>
      <c r="E2871" s="179">
        <v>13.27</v>
      </c>
    </row>
    <row r="2872" spans="1:5">
      <c r="A2872" s="180">
        <v>42152</v>
      </c>
      <c r="B2872" s="179">
        <v>13.49</v>
      </c>
      <c r="C2872" s="179">
        <v>13.99</v>
      </c>
      <c r="D2872" s="179">
        <v>13.31</v>
      </c>
      <c r="E2872" s="179">
        <v>13.31</v>
      </c>
    </row>
    <row r="2873" spans="1:5">
      <c r="A2873" s="180">
        <v>42153</v>
      </c>
      <c r="B2873" s="179">
        <v>13.59</v>
      </c>
      <c r="C2873" s="179">
        <v>14.43</v>
      </c>
      <c r="D2873" s="179">
        <v>13.4</v>
      </c>
      <c r="E2873" s="179">
        <v>13.84</v>
      </c>
    </row>
    <row r="2874" spans="1:5">
      <c r="A2874" s="180">
        <v>42156</v>
      </c>
      <c r="B2874" s="179">
        <v>13.92</v>
      </c>
      <c r="C2874" s="179">
        <v>14.86</v>
      </c>
      <c r="D2874" s="179">
        <v>13.47</v>
      </c>
      <c r="E2874" s="179">
        <v>13.97</v>
      </c>
    </row>
    <row r="2875" spans="1:5">
      <c r="A2875" s="180">
        <v>42157</v>
      </c>
      <c r="B2875" s="179">
        <v>14.72</v>
      </c>
      <c r="C2875" s="179">
        <v>15.05</v>
      </c>
      <c r="D2875" s="179">
        <v>13.59</v>
      </c>
      <c r="E2875" s="179">
        <v>14.24</v>
      </c>
    </row>
    <row r="2876" spans="1:5">
      <c r="A2876" s="180">
        <v>42158</v>
      </c>
      <c r="B2876" s="179">
        <v>13.73</v>
      </c>
      <c r="C2876" s="179">
        <v>14.2</v>
      </c>
      <c r="D2876" s="179">
        <v>13.4</v>
      </c>
      <c r="E2876" s="179">
        <v>13.66</v>
      </c>
    </row>
    <row r="2877" spans="1:5">
      <c r="A2877" s="180">
        <v>42159</v>
      </c>
      <c r="B2877" s="179">
        <v>14.57</v>
      </c>
      <c r="C2877" s="179">
        <v>15.49</v>
      </c>
      <c r="D2877" s="179">
        <v>13.99</v>
      </c>
      <c r="E2877" s="179">
        <v>14.71</v>
      </c>
    </row>
    <row r="2878" spans="1:5">
      <c r="A2878" s="180">
        <v>42160</v>
      </c>
      <c r="B2878" s="179">
        <v>15.01</v>
      </c>
      <c r="C2878" s="179">
        <v>15.65</v>
      </c>
      <c r="D2878" s="179">
        <v>14.21</v>
      </c>
      <c r="E2878" s="179">
        <v>14.21</v>
      </c>
    </row>
    <row r="2879" spans="1:5">
      <c r="A2879" s="180">
        <v>42163</v>
      </c>
      <c r="B2879" s="179">
        <v>14.84</v>
      </c>
      <c r="C2879" s="179">
        <v>15.5</v>
      </c>
      <c r="D2879" s="179">
        <v>14.67</v>
      </c>
      <c r="E2879" s="179">
        <v>15.29</v>
      </c>
    </row>
    <row r="2880" spans="1:5">
      <c r="A2880" s="180">
        <v>42164</v>
      </c>
      <c r="B2880" s="179">
        <v>15.18</v>
      </c>
      <c r="C2880" s="179">
        <v>15.74</v>
      </c>
      <c r="D2880" s="179">
        <v>14.47</v>
      </c>
      <c r="E2880" s="179">
        <v>14.47</v>
      </c>
    </row>
    <row r="2881" spans="1:5">
      <c r="A2881" s="180">
        <v>42165</v>
      </c>
      <c r="B2881" s="179">
        <v>14.24</v>
      </c>
      <c r="C2881" s="179">
        <v>14.37</v>
      </c>
      <c r="D2881" s="179">
        <v>12.96</v>
      </c>
      <c r="E2881" s="179">
        <v>13.22</v>
      </c>
    </row>
    <row r="2882" spans="1:5">
      <c r="A2882" s="180">
        <v>42166</v>
      </c>
      <c r="B2882" s="179">
        <v>13.04</v>
      </c>
      <c r="C2882" s="179">
        <v>13.22</v>
      </c>
      <c r="D2882" s="179">
        <v>12.56</v>
      </c>
      <c r="E2882" s="179">
        <v>12.85</v>
      </c>
    </row>
    <row r="2883" spans="1:5">
      <c r="A2883" s="180">
        <v>42167</v>
      </c>
      <c r="B2883" s="179">
        <v>13.31</v>
      </c>
      <c r="C2883" s="179">
        <v>14.02</v>
      </c>
      <c r="D2883" s="179">
        <v>13.3</v>
      </c>
      <c r="E2883" s="179">
        <v>13.78</v>
      </c>
    </row>
    <row r="2884" spans="1:5">
      <c r="A2884" s="180">
        <v>42170</v>
      </c>
      <c r="B2884" s="179">
        <v>15.48</v>
      </c>
      <c r="C2884" s="179">
        <v>15.57</v>
      </c>
      <c r="D2884" s="179">
        <v>14.91</v>
      </c>
      <c r="E2884" s="179">
        <v>15.39</v>
      </c>
    </row>
    <row r="2885" spans="1:5">
      <c r="A2885" s="180">
        <v>42171</v>
      </c>
      <c r="B2885" s="179">
        <v>15.62</v>
      </c>
      <c r="C2885" s="179">
        <v>15.62</v>
      </c>
      <c r="D2885" s="179">
        <v>14.81</v>
      </c>
      <c r="E2885" s="179">
        <v>14.81</v>
      </c>
    </row>
    <row r="2886" spans="1:5">
      <c r="A2886" s="180">
        <v>42172</v>
      </c>
      <c r="B2886" s="179">
        <v>14.66</v>
      </c>
      <c r="C2886" s="179">
        <v>15.49</v>
      </c>
      <c r="D2886" s="179">
        <v>14.07</v>
      </c>
      <c r="E2886" s="179">
        <v>14.5</v>
      </c>
    </row>
    <row r="2887" spans="1:5">
      <c r="A2887" s="180">
        <v>42173</v>
      </c>
      <c r="B2887" s="179">
        <v>14.03</v>
      </c>
      <c r="C2887" s="179">
        <v>14.03</v>
      </c>
      <c r="D2887" s="179">
        <v>12.54</v>
      </c>
      <c r="E2887" s="179">
        <v>13.19</v>
      </c>
    </row>
    <row r="2888" spans="1:5">
      <c r="A2888" s="180">
        <v>42174</v>
      </c>
      <c r="B2888" s="179">
        <v>13.35</v>
      </c>
      <c r="C2888" s="179">
        <v>14</v>
      </c>
      <c r="D2888" s="179">
        <v>12.96</v>
      </c>
      <c r="E2888" s="179">
        <v>13.96</v>
      </c>
    </row>
    <row r="2889" spans="1:5">
      <c r="A2889" s="180">
        <v>42177</v>
      </c>
      <c r="B2889" s="179">
        <v>13.42</v>
      </c>
      <c r="C2889" s="179">
        <v>13.46</v>
      </c>
      <c r="D2889" s="179">
        <v>12.43</v>
      </c>
      <c r="E2889" s="179">
        <v>12.74</v>
      </c>
    </row>
    <row r="2890" spans="1:5">
      <c r="A2890" s="180">
        <v>42178</v>
      </c>
      <c r="B2890" s="179">
        <v>12.5</v>
      </c>
      <c r="C2890" s="179">
        <v>12.68</v>
      </c>
      <c r="D2890" s="179">
        <v>11.93</v>
      </c>
      <c r="E2890" s="179">
        <v>12.11</v>
      </c>
    </row>
    <row r="2891" spans="1:5">
      <c r="A2891" s="180">
        <v>42179</v>
      </c>
      <c r="B2891" s="179">
        <v>12.57</v>
      </c>
      <c r="C2891" s="179">
        <v>13.33</v>
      </c>
      <c r="D2891" s="179">
        <v>12.01</v>
      </c>
      <c r="E2891" s="179">
        <v>13.26</v>
      </c>
    </row>
    <row r="2892" spans="1:5">
      <c r="A2892" s="180">
        <v>42180</v>
      </c>
      <c r="B2892" s="179">
        <v>12.96</v>
      </c>
      <c r="C2892" s="179">
        <v>14.16</v>
      </c>
      <c r="D2892" s="179">
        <v>12.92</v>
      </c>
      <c r="E2892" s="179">
        <v>14.01</v>
      </c>
    </row>
    <row r="2893" spans="1:5">
      <c r="A2893" s="180">
        <v>42181</v>
      </c>
      <c r="B2893" s="179">
        <v>14.13</v>
      </c>
      <c r="C2893" s="179">
        <v>14.91</v>
      </c>
      <c r="D2893" s="179">
        <v>13.64</v>
      </c>
      <c r="E2893" s="179">
        <v>14.02</v>
      </c>
    </row>
    <row r="2894" spans="1:5">
      <c r="A2894" s="180">
        <v>42184</v>
      </c>
      <c r="B2894" s="179">
        <v>16.7</v>
      </c>
      <c r="C2894" s="179">
        <v>19.5</v>
      </c>
      <c r="D2894" s="179">
        <v>15.82</v>
      </c>
      <c r="E2894" s="179">
        <v>18.850000000000001</v>
      </c>
    </row>
    <row r="2895" spans="1:5">
      <c r="A2895" s="180">
        <v>42185</v>
      </c>
      <c r="B2895" s="179">
        <v>17.600000000000001</v>
      </c>
      <c r="C2895" s="179">
        <v>19.8</v>
      </c>
      <c r="D2895" s="179">
        <v>17.489999999999998</v>
      </c>
      <c r="E2895" s="179">
        <v>18.23</v>
      </c>
    </row>
    <row r="2896" spans="1:5">
      <c r="A2896" s="180">
        <v>42186</v>
      </c>
      <c r="B2896" s="179">
        <v>16.63</v>
      </c>
      <c r="C2896" s="179">
        <v>17.260000000000002</v>
      </c>
      <c r="D2896" s="179">
        <v>15.65</v>
      </c>
      <c r="E2896" s="179">
        <v>16.09</v>
      </c>
    </row>
    <row r="2897" spans="1:5">
      <c r="A2897" s="180">
        <v>42187</v>
      </c>
      <c r="B2897" s="179">
        <v>15.43</v>
      </c>
      <c r="C2897" s="179">
        <v>17.48</v>
      </c>
      <c r="D2897" s="179">
        <v>15.39</v>
      </c>
      <c r="E2897" s="179">
        <v>16.79</v>
      </c>
    </row>
    <row r="2898" spans="1:5">
      <c r="A2898" s="180">
        <v>42191</v>
      </c>
      <c r="B2898" s="179">
        <v>18.649999999999999</v>
      </c>
      <c r="C2898" s="179">
        <v>18.95</v>
      </c>
      <c r="D2898" s="179">
        <v>16.57</v>
      </c>
      <c r="E2898" s="179">
        <v>17.010000000000002</v>
      </c>
    </row>
    <row r="2899" spans="1:5">
      <c r="A2899" s="180">
        <v>42192</v>
      </c>
      <c r="B2899" s="179">
        <v>17.22</v>
      </c>
      <c r="C2899" s="179">
        <v>19.2</v>
      </c>
      <c r="D2899" s="179">
        <v>15.93</v>
      </c>
      <c r="E2899" s="179">
        <v>16.09</v>
      </c>
    </row>
    <row r="2900" spans="1:5">
      <c r="A2900" s="180">
        <v>42193</v>
      </c>
      <c r="B2900" s="179">
        <v>17.38</v>
      </c>
      <c r="C2900" s="179">
        <v>19.760000000000002</v>
      </c>
      <c r="D2900" s="179">
        <v>16.940000000000001</v>
      </c>
      <c r="E2900" s="179">
        <v>19.66</v>
      </c>
    </row>
    <row r="2901" spans="1:5">
      <c r="A2901" s="180">
        <v>42194</v>
      </c>
      <c r="B2901" s="179">
        <v>17.46</v>
      </c>
      <c r="C2901" s="179">
        <v>20.05</v>
      </c>
      <c r="D2901" s="179">
        <v>17.2</v>
      </c>
      <c r="E2901" s="179">
        <v>19.97</v>
      </c>
    </row>
    <row r="2902" spans="1:5">
      <c r="A2902" s="180">
        <v>42195</v>
      </c>
      <c r="B2902" s="179">
        <v>17.45</v>
      </c>
      <c r="C2902" s="179">
        <v>18.170000000000002</v>
      </c>
      <c r="D2902" s="179">
        <v>16.600000000000001</v>
      </c>
      <c r="E2902" s="179">
        <v>16.829999999999998</v>
      </c>
    </row>
    <row r="2903" spans="1:5">
      <c r="A2903" s="180">
        <v>42198</v>
      </c>
      <c r="B2903" s="179">
        <v>15.29</v>
      </c>
      <c r="C2903" s="179">
        <v>15.36</v>
      </c>
      <c r="D2903" s="179">
        <v>13.82</v>
      </c>
      <c r="E2903" s="179">
        <v>13.9</v>
      </c>
    </row>
    <row r="2904" spans="1:5">
      <c r="A2904" s="180">
        <v>42199</v>
      </c>
      <c r="B2904" s="179">
        <v>13.91</v>
      </c>
      <c r="C2904" s="179">
        <v>13.95</v>
      </c>
      <c r="D2904" s="179">
        <v>12.9</v>
      </c>
      <c r="E2904" s="179">
        <v>13.37</v>
      </c>
    </row>
    <row r="2905" spans="1:5">
      <c r="A2905" s="180">
        <v>42200</v>
      </c>
      <c r="B2905" s="179">
        <v>13.35</v>
      </c>
      <c r="C2905" s="179">
        <v>13.97</v>
      </c>
      <c r="D2905" s="179">
        <v>12.81</v>
      </c>
      <c r="E2905" s="179">
        <v>13.23</v>
      </c>
    </row>
    <row r="2906" spans="1:5">
      <c r="A2906" s="180">
        <v>42201</v>
      </c>
      <c r="B2906" s="179">
        <v>12.59</v>
      </c>
      <c r="C2906" s="179">
        <v>12.61</v>
      </c>
      <c r="D2906" s="179">
        <v>11.87</v>
      </c>
      <c r="E2906" s="179">
        <v>12.11</v>
      </c>
    </row>
    <row r="2907" spans="1:5">
      <c r="A2907" s="180">
        <v>42202</v>
      </c>
      <c r="B2907" s="179">
        <v>11.77</v>
      </c>
      <c r="C2907" s="179">
        <v>12.22</v>
      </c>
      <c r="D2907" s="179">
        <v>11.77</v>
      </c>
      <c r="E2907" s="179">
        <v>11.95</v>
      </c>
    </row>
    <row r="2908" spans="1:5">
      <c r="A2908" s="180">
        <v>42205</v>
      </c>
      <c r="B2908" s="179">
        <v>12.25</v>
      </c>
      <c r="C2908" s="179">
        <v>12.37</v>
      </c>
      <c r="D2908" s="179">
        <v>11.71</v>
      </c>
      <c r="E2908" s="179">
        <v>12.25</v>
      </c>
    </row>
    <row r="2909" spans="1:5">
      <c r="A2909" s="180">
        <v>42206</v>
      </c>
      <c r="B2909" s="179">
        <v>12.42</v>
      </c>
      <c r="C2909" s="179">
        <v>12.79</v>
      </c>
      <c r="D2909" s="179">
        <v>12.21</v>
      </c>
      <c r="E2909" s="179">
        <v>12.22</v>
      </c>
    </row>
    <row r="2910" spans="1:5">
      <c r="A2910" s="180">
        <v>42207</v>
      </c>
      <c r="B2910" s="179">
        <v>12.77</v>
      </c>
      <c r="C2910" s="179">
        <v>12.83</v>
      </c>
      <c r="D2910" s="179">
        <v>12.05</v>
      </c>
      <c r="E2910" s="179">
        <v>12.12</v>
      </c>
    </row>
    <row r="2911" spans="1:5">
      <c r="A2911" s="180">
        <v>42208</v>
      </c>
      <c r="B2911" s="179">
        <v>12.06</v>
      </c>
      <c r="C2911" s="179">
        <v>13.08</v>
      </c>
      <c r="D2911" s="179">
        <v>11.73</v>
      </c>
      <c r="E2911" s="179">
        <v>12.64</v>
      </c>
    </row>
    <row r="2912" spans="1:5">
      <c r="A2912" s="180">
        <v>42209</v>
      </c>
      <c r="B2912" s="179">
        <v>12.87</v>
      </c>
      <c r="C2912" s="179">
        <v>14.73</v>
      </c>
      <c r="D2912" s="179">
        <v>12.86</v>
      </c>
      <c r="E2912" s="179">
        <v>13.74</v>
      </c>
    </row>
    <row r="2913" spans="1:5">
      <c r="A2913" s="180">
        <v>42212</v>
      </c>
      <c r="B2913" s="179">
        <v>15.6</v>
      </c>
      <c r="C2913" s="179">
        <v>16.27</v>
      </c>
      <c r="D2913" s="179">
        <v>15.03</v>
      </c>
      <c r="E2913" s="179">
        <v>15.6</v>
      </c>
    </row>
    <row r="2914" spans="1:5">
      <c r="A2914" s="180">
        <v>42213</v>
      </c>
      <c r="B2914" s="179">
        <v>14.87</v>
      </c>
      <c r="C2914" s="179">
        <v>15.62</v>
      </c>
      <c r="D2914" s="179">
        <v>13.32</v>
      </c>
      <c r="E2914" s="179">
        <v>13.44</v>
      </c>
    </row>
    <row r="2915" spans="1:5">
      <c r="A2915" s="180">
        <v>42214</v>
      </c>
      <c r="B2915" s="179">
        <v>13.57</v>
      </c>
      <c r="C2915" s="179">
        <v>13.59</v>
      </c>
      <c r="D2915" s="179">
        <v>11.85</v>
      </c>
      <c r="E2915" s="179">
        <v>12.5</v>
      </c>
    </row>
    <row r="2916" spans="1:5">
      <c r="A2916" s="180">
        <v>42215</v>
      </c>
      <c r="B2916" s="179">
        <v>12.72</v>
      </c>
      <c r="C2916" s="179">
        <v>13.42</v>
      </c>
      <c r="D2916" s="179">
        <v>12.09</v>
      </c>
      <c r="E2916" s="179">
        <v>12.13</v>
      </c>
    </row>
    <row r="2917" spans="1:5">
      <c r="A2917" s="180">
        <v>42216</v>
      </c>
      <c r="B2917" s="179">
        <v>12.03</v>
      </c>
      <c r="C2917" s="179">
        <v>12.63</v>
      </c>
      <c r="D2917" s="179">
        <v>11.82</v>
      </c>
      <c r="E2917" s="179">
        <v>12.12</v>
      </c>
    </row>
    <row r="2918" spans="1:5">
      <c r="A2918" s="180">
        <v>42219</v>
      </c>
      <c r="B2918" s="179">
        <v>12.85</v>
      </c>
      <c r="C2918" s="179">
        <v>13.55</v>
      </c>
      <c r="D2918" s="179">
        <v>12.32</v>
      </c>
      <c r="E2918" s="179">
        <v>12.56</v>
      </c>
    </row>
    <row r="2919" spans="1:5">
      <c r="A2919" s="180">
        <v>42220</v>
      </c>
      <c r="B2919" s="179">
        <v>12.66</v>
      </c>
      <c r="C2919" s="179">
        <v>13.22</v>
      </c>
      <c r="D2919" s="179">
        <v>12.29</v>
      </c>
      <c r="E2919" s="179">
        <v>13</v>
      </c>
    </row>
    <row r="2920" spans="1:5">
      <c r="A2920" s="180">
        <v>42221</v>
      </c>
      <c r="B2920" s="179">
        <v>12.02</v>
      </c>
      <c r="C2920" s="179">
        <v>12.72</v>
      </c>
      <c r="D2920" s="179">
        <v>10.88</v>
      </c>
      <c r="E2920" s="179">
        <v>12.51</v>
      </c>
    </row>
    <row r="2921" spans="1:5">
      <c r="A2921" s="180">
        <v>42222</v>
      </c>
      <c r="B2921" s="179">
        <v>12.2</v>
      </c>
      <c r="C2921" s="179">
        <v>14.25</v>
      </c>
      <c r="D2921" s="179">
        <v>12.16</v>
      </c>
      <c r="E2921" s="179">
        <v>13.77</v>
      </c>
    </row>
    <row r="2922" spans="1:5">
      <c r="A2922" s="180">
        <v>42223</v>
      </c>
      <c r="B2922" s="179">
        <v>13.57</v>
      </c>
      <c r="C2922" s="179">
        <v>14.58</v>
      </c>
      <c r="D2922" s="179">
        <v>13.29</v>
      </c>
      <c r="E2922" s="179">
        <v>13.39</v>
      </c>
    </row>
    <row r="2923" spans="1:5">
      <c r="A2923" s="180">
        <v>42226</v>
      </c>
      <c r="B2923" s="179">
        <v>12.73</v>
      </c>
      <c r="C2923" s="179">
        <v>12.78</v>
      </c>
      <c r="D2923" s="179">
        <v>12.18</v>
      </c>
      <c r="E2923" s="179">
        <v>12.23</v>
      </c>
    </row>
    <row r="2924" spans="1:5">
      <c r="A2924" s="180">
        <v>42227</v>
      </c>
      <c r="B2924" s="179">
        <v>13.24</v>
      </c>
      <c r="C2924" s="179">
        <v>14.33</v>
      </c>
      <c r="D2924" s="179">
        <v>13.02</v>
      </c>
      <c r="E2924" s="179">
        <v>13.71</v>
      </c>
    </row>
    <row r="2925" spans="1:5">
      <c r="A2925" s="180">
        <v>42228</v>
      </c>
      <c r="B2925" s="179">
        <v>15.19</v>
      </c>
      <c r="C2925" s="179">
        <v>16.28</v>
      </c>
      <c r="D2925" s="179">
        <v>13.45</v>
      </c>
      <c r="E2925" s="179">
        <v>13.61</v>
      </c>
    </row>
    <row r="2926" spans="1:5">
      <c r="A2926" s="180">
        <v>42229</v>
      </c>
      <c r="B2926" s="179">
        <v>13.87</v>
      </c>
      <c r="C2926" s="179">
        <v>14.33</v>
      </c>
      <c r="D2926" s="179">
        <v>13.06</v>
      </c>
      <c r="E2926" s="179">
        <v>13.49</v>
      </c>
    </row>
    <row r="2927" spans="1:5">
      <c r="A2927" s="180">
        <v>42230</v>
      </c>
      <c r="B2927" s="179">
        <v>13.69</v>
      </c>
      <c r="C2927" s="179">
        <v>13.87</v>
      </c>
      <c r="D2927" s="179">
        <v>12.8</v>
      </c>
      <c r="E2927" s="179">
        <v>12.83</v>
      </c>
    </row>
    <row r="2928" spans="1:5">
      <c r="A2928" s="180">
        <v>42233</v>
      </c>
      <c r="B2928" s="179">
        <v>14.32</v>
      </c>
      <c r="C2928" s="179">
        <v>14.52</v>
      </c>
      <c r="D2928" s="179">
        <v>13.01</v>
      </c>
      <c r="E2928" s="179">
        <v>13.02</v>
      </c>
    </row>
    <row r="2929" spans="1:5">
      <c r="A2929" s="180">
        <v>42234</v>
      </c>
      <c r="B2929" s="179">
        <v>13.41</v>
      </c>
      <c r="C2929" s="179">
        <v>13.94</v>
      </c>
      <c r="D2929" s="179">
        <v>13.17</v>
      </c>
      <c r="E2929" s="179">
        <v>13.79</v>
      </c>
    </row>
    <row r="2930" spans="1:5">
      <c r="A2930" s="180">
        <v>42235</v>
      </c>
      <c r="B2930" s="179">
        <v>14.84</v>
      </c>
      <c r="C2930" s="179">
        <v>15.96</v>
      </c>
      <c r="D2930" s="179">
        <v>13.73</v>
      </c>
      <c r="E2930" s="179">
        <v>15.25</v>
      </c>
    </row>
    <row r="2931" spans="1:5">
      <c r="A2931" s="180">
        <v>42236</v>
      </c>
      <c r="B2931" s="179">
        <v>16.55</v>
      </c>
      <c r="C2931" s="179">
        <v>19.239999999999998</v>
      </c>
      <c r="D2931" s="179">
        <v>16.13</v>
      </c>
      <c r="E2931" s="179">
        <v>19.14</v>
      </c>
    </row>
    <row r="2932" spans="1:5">
      <c r="A2932" s="180">
        <v>42237</v>
      </c>
      <c r="B2932" s="179">
        <v>22.55</v>
      </c>
      <c r="C2932" s="179">
        <v>28.38</v>
      </c>
      <c r="D2932" s="179">
        <v>20.8</v>
      </c>
      <c r="E2932" s="179">
        <v>28.03</v>
      </c>
    </row>
    <row r="2933" spans="1:5">
      <c r="A2933" s="180">
        <v>42240</v>
      </c>
      <c r="B2933" s="179">
        <v>28.03</v>
      </c>
      <c r="C2933" s="179">
        <v>53.29</v>
      </c>
      <c r="D2933" s="179">
        <v>28.03</v>
      </c>
      <c r="E2933" s="179">
        <v>40.74</v>
      </c>
    </row>
    <row r="2934" spans="1:5">
      <c r="A2934" s="180">
        <v>42241</v>
      </c>
      <c r="B2934" s="179">
        <v>31.13</v>
      </c>
      <c r="C2934" s="179">
        <v>38.06</v>
      </c>
      <c r="D2934" s="179">
        <v>28.08</v>
      </c>
      <c r="E2934" s="179">
        <v>36.020000000000003</v>
      </c>
    </row>
    <row r="2935" spans="1:5">
      <c r="A2935" s="180">
        <v>42242</v>
      </c>
      <c r="B2935" s="179">
        <v>31.13</v>
      </c>
      <c r="C2935" s="179">
        <v>35.619999999999997</v>
      </c>
      <c r="D2935" s="179">
        <v>28.67</v>
      </c>
      <c r="E2935" s="179">
        <v>30.32</v>
      </c>
    </row>
    <row r="2936" spans="1:5">
      <c r="A2936" s="180">
        <v>42243</v>
      </c>
      <c r="B2936" s="179">
        <v>27.11</v>
      </c>
      <c r="C2936" s="179">
        <v>29.9</v>
      </c>
      <c r="D2936" s="179">
        <v>24.49</v>
      </c>
      <c r="E2936" s="179">
        <v>26.1</v>
      </c>
    </row>
    <row r="2937" spans="1:5">
      <c r="A2937" s="180">
        <v>42244</v>
      </c>
      <c r="B2937" s="179">
        <v>26.69</v>
      </c>
      <c r="C2937" s="179">
        <v>29.2</v>
      </c>
      <c r="D2937" s="179">
        <v>25.77</v>
      </c>
      <c r="E2937" s="179">
        <v>26.05</v>
      </c>
    </row>
    <row r="2938" spans="1:5">
      <c r="A2938" s="180">
        <v>42247</v>
      </c>
      <c r="B2938" s="179">
        <v>27.03</v>
      </c>
      <c r="C2938" s="179">
        <v>29.37</v>
      </c>
      <c r="D2938" s="179">
        <v>26.63</v>
      </c>
      <c r="E2938" s="179">
        <v>28.43</v>
      </c>
    </row>
    <row r="2939" spans="1:5">
      <c r="A2939" s="180">
        <v>42248</v>
      </c>
      <c r="B2939" s="179">
        <v>31.91</v>
      </c>
      <c r="C2939" s="179">
        <v>33.82</v>
      </c>
      <c r="D2939" s="179">
        <v>29.91</v>
      </c>
      <c r="E2939" s="179">
        <v>31.4</v>
      </c>
    </row>
    <row r="2940" spans="1:5">
      <c r="A2940" s="180">
        <v>42249</v>
      </c>
      <c r="B2940" s="179">
        <v>29.14</v>
      </c>
      <c r="C2940" s="179">
        <v>30.45</v>
      </c>
      <c r="D2940" s="179">
        <v>24.77</v>
      </c>
      <c r="E2940" s="179">
        <v>26.09</v>
      </c>
    </row>
    <row r="2941" spans="1:5">
      <c r="A2941" s="180">
        <v>42250</v>
      </c>
      <c r="B2941" s="179">
        <v>25.21</v>
      </c>
      <c r="C2941" s="179">
        <v>26.31</v>
      </c>
      <c r="D2941" s="179">
        <v>23.45</v>
      </c>
      <c r="E2941" s="179">
        <v>25.61</v>
      </c>
    </row>
    <row r="2942" spans="1:5">
      <c r="A2942" s="180">
        <v>42251</v>
      </c>
      <c r="B2942" s="179">
        <v>27.43</v>
      </c>
      <c r="C2942" s="179">
        <v>29.47</v>
      </c>
      <c r="D2942" s="179">
        <v>25.68</v>
      </c>
      <c r="E2942" s="179">
        <v>27.8</v>
      </c>
    </row>
    <row r="2943" spans="1:5">
      <c r="A2943" s="180">
        <v>42255</v>
      </c>
      <c r="B2943" s="179">
        <v>25.05</v>
      </c>
      <c r="C2943" s="179">
        <v>26.25</v>
      </c>
      <c r="D2943" s="179">
        <v>24.13</v>
      </c>
      <c r="E2943" s="179">
        <v>24.9</v>
      </c>
    </row>
    <row r="2944" spans="1:5">
      <c r="A2944" s="180">
        <v>42256</v>
      </c>
      <c r="B2944" s="179">
        <v>22.39</v>
      </c>
      <c r="C2944" s="179">
        <v>26.82</v>
      </c>
      <c r="D2944" s="179">
        <v>21.51</v>
      </c>
      <c r="E2944" s="179">
        <v>26.23</v>
      </c>
    </row>
    <row r="2945" spans="1:5">
      <c r="A2945" s="180">
        <v>42257</v>
      </c>
      <c r="B2945" s="179">
        <v>26.87</v>
      </c>
      <c r="C2945" s="179">
        <v>27.22</v>
      </c>
      <c r="D2945" s="179">
        <v>23.53</v>
      </c>
      <c r="E2945" s="179">
        <v>24.37</v>
      </c>
    </row>
    <row r="2946" spans="1:5">
      <c r="A2946" s="180">
        <v>42258</v>
      </c>
      <c r="B2946" s="179">
        <v>25.38</v>
      </c>
      <c r="C2946" s="179">
        <v>25.81</v>
      </c>
      <c r="D2946" s="179">
        <v>23.15</v>
      </c>
      <c r="E2946" s="179">
        <v>23.2</v>
      </c>
    </row>
    <row r="2947" spans="1:5">
      <c r="A2947" s="180">
        <v>42261</v>
      </c>
      <c r="B2947" s="179">
        <v>24.03</v>
      </c>
      <c r="C2947" s="179">
        <v>25.32</v>
      </c>
      <c r="D2947" s="179">
        <v>23.64</v>
      </c>
      <c r="E2947" s="179">
        <v>24.25</v>
      </c>
    </row>
    <row r="2948" spans="1:5">
      <c r="A2948" s="180">
        <v>42262</v>
      </c>
      <c r="B2948" s="179">
        <v>23.28</v>
      </c>
      <c r="C2948" s="179">
        <v>23.77</v>
      </c>
      <c r="D2948" s="179">
        <v>22.13</v>
      </c>
      <c r="E2948" s="179">
        <v>22.54</v>
      </c>
    </row>
    <row r="2949" spans="1:5">
      <c r="A2949" s="180">
        <v>42263</v>
      </c>
      <c r="B2949" s="179">
        <v>22.57</v>
      </c>
      <c r="C2949" s="179">
        <v>22.94</v>
      </c>
      <c r="D2949" s="179">
        <v>21.09</v>
      </c>
      <c r="E2949" s="179">
        <v>21.35</v>
      </c>
    </row>
    <row r="2950" spans="1:5">
      <c r="A2950" s="180">
        <v>42264</v>
      </c>
      <c r="B2950" s="179">
        <v>21.54</v>
      </c>
      <c r="C2950" s="179">
        <v>23.33</v>
      </c>
      <c r="D2950" s="179">
        <v>17.87</v>
      </c>
      <c r="E2950" s="179">
        <v>21.14</v>
      </c>
    </row>
    <row r="2951" spans="1:5">
      <c r="A2951" s="180">
        <v>42265</v>
      </c>
      <c r="B2951" s="179">
        <v>23.07</v>
      </c>
      <c r="C2951" s="179">
        <v>23.99</v>
      </c>
      <c r="D2951" s="179">
        <v>20.98</v>
      </c>
      <c r="E2951" s="179">
        <v>22.28</v>
      </c>
    </row>
    <row r="2952" spans="1:5">
      <c r="A2952" s="180">
        <v>42268</v>
      </c>
      <c r="B2952" s="179">
        <v>21.97</v>
      </c>
      <c r="C2952" s="179">
        <v>22.48</v>
      </c>
      <c r="D2952" s="179">
        <v>20.05</v>
      </c>
      <c r="E2952" s="179">
        <v>20.14</v>
      </c>
    </row>
    <row r="2953" spans="1:5">
      <c r="A2953" s="180">
        <v>42269</v>
      </c>
      <c r="B2953" s="179">
        <v>22.97</v>
      </c>
      <c r="C2953" s="179">
        <v>26.29</v>
      </c>
      <c r="D2953" s="179">
        <v>22.25</v>
      </c>
      <c r="E2953" s="179">
        <v>22.44</v>
      </c>
    </row>
    <row r="2954" spans="1:5">
      <c r="A2954" s="180">
        <v>42270</v>
      </c>
      <c r="B2954" s="179">
        <v>22.09</v>
      </c>
      <c r="C2954" s="179">
        <v>23.2</v>
      </c>
      <c r="D2954" s="179">
        <v>21.14</v>
      </c>
      <c r="E2954" s="179">
        <v>22.13</v>
      </c>
    </row>
    <row r="2955" spans="1:5">
      <c r="A2955" s="180">
        <v>42271</v>
      </c>
      <c r="B2955" s="179">
        <v>23.53</v>
      </c>
      <c r="C2955" s="179">
        <v>25.3</v>
      </c>
      <c r="D2955" s="179">
        <v>21.81</v>
      </c>
      <c r="E2955" s="179">
        <v>23.47</v>
      </c>
    </row>
    <row r="2956" spans="1:5">
      <c r="A2956" s="180">
        <v>42272</v>
      </c>
      <c r="B2956" s="179">
        <v>21.12</v>
      </c>
      <c r="C2956" s="179">
        <v>24.29</v>
      </c>
      <c r="D2956" s="179">
        <v>20.81</v>
      </c>
      <c r="E2956" s="179">
        <v>23.62</v>
      </c>
    </row>
    <row r="2957" spans="1:5">
      <c r="A2957" s="180">
        <v>42275</v>
      </c>
      <c r="B2957" s="179">
        <v>25.02</v>
      </c>
      <c r="C2957" s="179">
        <v>28.33</v>
      </c>
      <c r="D2957" s="179">
        <v>24.94</v>
      </c>
      <c r="E2957" s="179">
        <v>27.63</v>
      </c>
    </row>
    <row r="2958" spans="1:5">
      <c r="A2958" s="180">
        <v>42276</v>
      </c>
      <c r="B2958" s="179">
        <v>26.57</v>
      </c>
      <c r="C2958" s="179">
        <v>28.2</v>
      </c>
      <c r="D2958" s="179">
        <v>25.76</v>
      </c>
      <c r="E2958" s="179">
        <v>26.83</v>
      </c>
    </row>
    <row r="2959" spans="1:5">
      <c r="A2959" s="180">
        <v>42277</v>
      </c>
      <c r="B2959" s="179">
        <v>24.64</v>
      </c>
      <c r="C2959" s="179">
        <v>25.88</v>
      </c>
      <c r="D2959" s="179">
        <v>23.25</v>
      </c>
      <c r="E2959" s="179">
        <v>24.5</v>
      </c>
    </row>
    <row r="2960" spans="1:5">
      <c r="A2960" s="180">
        <v>42278</v>
      </c>
      <c r="B2960" s="179">
        <v>23.14</v>
      </c>
      <c r="C2960" s="179">
        <v>25.23</v>
      </c>
      <c r="D2960" s="179">
        <v>22.55</v>
      </c>
      <c r="E2960" s="179">
        <v>22.55</v>
      </c>
    </row>
    <row r="2961" spans="1:5">
      <c r="A2961" s="180">
        <v>42279</v>
      </c>
      <c r="B2961" s="179">
        <v>23.99</v>
      </c>
      <c r="C2961" s="179">
        <v>24.47</v>
      </c>
      <c r="D2961" s="179">
        <v>20.350000000000001</v>
      </c>
      <c r="E2961" s="179">
        <v>20.94</v>
      </c>
    </row>
    <row r="2962" spans="1:5">
      <c r="A2962" s="180">
        <v>42282</v>
      </c>
      <c r="B2962" s="179">
        <v>20.309999999999999</v>
      </c>
      <c r="C2962" s="179">
        <v>20.420000000000002</v>
      </c>
      <c r="D2962" s="179">
        <v>19.14</v>
      </c>
      <c r="E2962" s="179">
        <v>19.54</v>
      </c>
    </row>
    <row r="2963" spans="1:5">
      <c r="A2963" s="180">
        <v>42283</v>
      </c>
      <c r="B2963" s="179">
        <v>19.54</v>
      </c>
      <c r="C2963" s="179">
        <v>20.32</v>
      </c>
      <c r="D2963" s="179">
        <v>18.82</v>
      </c>
      <c r="E2963" s="179">
        <v>19.399999999999999</v>
      </c>
    </row>
    <row r="2964" spans="1:5">
      <c r="A2964" s="180">
        <v>42284</v>
      </c>
      <c r="B2964" s="179">
        <v>18.96</v>
      </c>
      <c r="C2964" s="179">
        <v>19.73</v>
      </c>
      <c r="D2964" s="179">
        <v>18.329999999999998</v>
      </c>
      <c r="E2964" s="179">
        <v>18.399999999999999</v>
      </c>
    </row>
    <row r="2965" spans="1:5">
      <c r="A2965" s="180">
        <v>42285</v>
      </c>
      <c r="B2965" s="179">
        <v>18.62</v>
      </c>
      <c r="C2965" s="179">
        <v>19.02</v>
      </c>
      <c r="D2965" s="179">
        <v>16.34</v>
      </c>
      <c r="E2965" s="179">
        <v>17.420000000000002</v>
      </c>
    </row>
    <row r="2966" spans="1:5">
      <c r="A2966" s="180">
        <v>42286</v>
      </c>
      <c r="B2966" s="179">
        <v>17.149999999999999</v>
      </c>
      <c r="C2966" s="179">
        <v>18.2</v>
      </c>
      <c r="D2966" s="179">
        <v>16.89</v>
      </c>
      <c r="E2966" s="179">
        <v>17.079999999999998</v>
      </c>
    </row>
    <row r="2967" spans="1:5">
      <c r="A2967" s="180">
        <v>42289</v>
      </c>
      <c r="B2967" s="179">
        <v>17.68</v>
      </c>
      <c r="C2967" s="179">
        <v>17.809999999999999</v>
      </c>
      <c r="D2967" s="179">
        <v>16.149999999999999</v>
      </c>
      <c r="E2967" s="179">
        <v>16.170000000000002</v>
      </c>
    </row>
    <row r="2968" spans="1:5">
      <c r="A2968" s="180">
        <v>42290</v>
      </c>
      <c r="B2968" s="179">
        <v>17.079999999999998</v>
      </c>
      <c r="C2968" s="179">
        <v>17.7</v>
      </c>
      <c r="D2968" s="179">
        <v>16.14</v>
      </c>
      <c r="E2968" s="179">
        <v>17.670000000000002</v>
      </c>
    </row>
    <row r="2969" spans="1:5">
      <c r="A2969" s="180">
        <v>42291</v>
      </c>
      <c r="B2969" s="179">
        <v>17.670000000000002</v>
      </c>
      <c r="C2969" s="179">
        <v>18.78</v>
      </c>
      <c r="D2969" s="179">
        <v>17.3</v>
      </c>
      <c r="E2969" s="179">
        <v>18.03</v>
      </c>
    </row>
    <row r="2970" spans="1:5">
      <c r="A2970" s="180">
        <v>42292</v>
      </c>
      <c r="B2970" s="179">
        <v>17.62</v>
      </c>
      <c r="C2970" s="179">
        <v>17.850000000000001</v>
      </c>
      <c r="D2970" s="179">
        <v>16.04</v>
      </c>
      <c r="E2970" s="179">
        <v>16.05</v>
      </c>
    </row>
    <row r="2971" spans="1:5">
      <c r="A2971" s="180">
        <v>42293</v>
      </c>
      <c r="B2971" s="179">
        <v>15.64</v>
      </c>
      <c r="C2971" s="179">
        <v>16.86</v>
      </c>
      <c r="D2971" s="179">
        <v>15.05</v>
      </c>
      <c r="E2971" s="179">
        <v>15.05</v>
      </c>
    </row>
    <row r="2972" spans="1:5">
      <c r="A2972" s="180">
        <v>42296</v>
      </c>
      <c r="B2972" s="179">
        <v>15.68</v>
      </c>
      <c r="C2972" s="179">
        <v>16.23</v>
      </c>
      <c r="D2972" s="179">
        <v>14.82</v>
      </c>
      <c r="E2972" s="179">
        <v>14.98</v>
      </c>
    </row>
    <row r="2973" spans="1:5">
      <c r="A2973" s="180">
        <v>42297</v>
      </c>
      <c r="B2973" s="179">
        <v>15.17</v>
      </c>
      <c r="C2973" s="179">
        <v>16.34</v>
      </c>
      <c r="D2973" s="179">
        <v>14.72</v>
      </c>
      <c r="E2973" s="179">
        <v>15.75</v>
      </c>
    </row>
    <row r="2974" spans="1:5">
      <c r="A2974" s="180">
        <v>42298</v>
      </c>
      <c r="B2974" s="179">
        <v>14.98</v>
      </c>
      <c r="C2974" s="179">
        <v>16.7</v>
      </c>
      <c r="D2974" s="179">
        <v>14.41</v>
      </c>
      <c r="E2974" s="179">
        <v>16.7</v>
      </c>
    </row>
    <row r="2975" spans="1:5">
      <c r="A2975" s="180">
        <v>42299</v>
      </c>
      <c r="B2975" s="179">
        <v>15.02</v>
      </c>
      <c r="C2975" s="179">
        <v>15.92</v>
      </c>
      <c r="D2975" s="179">
        <v>14.45</v>
      </c>
      <c r="E2975" s="179">
        <v>14.45</v>
      </c>
    </row>
    <row r="2976" spans="1:5">
      <c r="A2976" s="180">
        <v>42300</v>
      </c>
      <c r="B2976" s="179">
        <v>13.46</v>
      </c>
      <c r="C2976" s="179">
        <v>15.12</v>
      </c>
      <c r="D2976" s="179">
        <v>13.24</v>
      </c>
      <c r="E2976" s="179">
        <v>14.46</v>
      </c>
    </row>
    <row r="2977" spans="1:5">
      <c r="A2977" s="180">
        <v>42303</v>
      </c>
      <c r="B2977" s="179">
        <v>14.76</v>
      </c>
      <c r="C2977" s="179">
        <v>15.43</v>
      </c>
      <c r="D2977" s="179">
        <v>14.68</v>
      </c>
      <c r="E2977" s="179">
        <v>15.29</v>
      </c>
    </row>
    <row r="2978" spans="1:5">
      <c r="A2978" s="180">
        <v>42304</v>
      </c>
      <c r="B2978" s="179">
        <v>15.75</v>
      </c>
      <c r="C2978" s="179">
        <v>15.99</v>
      </c>
      <c r="D2978" s="179">
        <v>14.78</v>
      </c>
      <c r="E2978" s="179">
        <v>15.43</v>
      </c>
    </row>
    <row r="2979" spans="1:5">
      <c r="A2979" s="180">
        <v>42305</v>
      </c>
      <c r="B2979" s="179">
        <v>15.14</v>
      </c>
      <c r="C2979" s="179">
        <v>15.73</v>
      </c>
      <c r="D2979" s="179">
        <v>12.8</v>
      </c>
      <c r="E2979" s="179">
        <v>14.33</v>
      </c>
    </row>
    <row r="2980" spans="1:5">
      <c r="A2980" s="180">
        <v>42306</v>
      </c>
      <c r="B2980" s="179">
        <v>14.8</v>
      </c>
      <c r="C2980" s="179">
        <v>15.46</v>
      </c>
      <c r="D2980" s="179">
        <v>14.33</v>
      </c>
      <c r="E2980" s="179">
        <v>14.61</v>
      </c>
    </row>
    <row r="2981" spans="1:5">
      <c r="A2981" s="180">
        <v>42307</v>
      </c>
      <c r="B2981" s="179">
        <v>14.6</v>
      </c>
      <c r="C2981" s="179">
        <v>15.39</v>
      </c>
      <c r="D2981" s="179">
        <v>14</v>
      </c>
      <c r="E2981" s="179">
        <v>15.07</v>
      </c>
    </row>
    <row r="2982" spans="1:5">
      <c r="A2982" s="180">
        <v>42310</v>
      </c>
      <c r="B2982" s="179">
        <v>15.41</v>
      </c>
      <c r="C2982" s="179">
        <v>15.51</v>
      </c>
      <c r="D2982" s="179">
        <v>13.67</v>
      </c>
      <c r="E2982" s="179">
        <v>14.15</v>
      </c>
    </row>
    <row r="2983" spans="1:5">
      <c r="A2983" s="180">
        <v>42311</v>
      </c>
      <c r="B2983" s="179">
        <v>14.33</v>
      </c>
      <c r="C2983" s="179">
        <v>14.73</v>
      </c>
      <c r="D2983" s="179">
        <v>13.81</v>
      </c>
      <c r="E2983" s="179">
        <v>14.54</v>
      </c>
    </row>
    <row r="2984" spans="1:5">
      <c r="A2984" s="180">
        <v>42312</v>
      </c>
      <c r="B2984" s="179">
        <v>14.04</v>
      </c>
      <c r="C2984" s="179">
        <v>15.88</v>
      </c>
      <c r="D2984" s="179">
        <v>13.96</v>
      </c>
      <c r="E2984" s="179">
        <v>15.51</v>
      </c>
    </row>
    <row r="2985" spans="1:5">
      <c r="A2985" s="180">
        <v>42313</v>
      </c>
      <c r="B2985" s="179">
        <v>15.39</v>
      </c>
      <c r="C2985" s="179">
        <v>16.39</v>
      </c>
      <c r="D2985" s="179">
        <v>15</v>
      </c>
      <c r="E2985" s="179">
        <v>15.05</v>
      </c>
    </row>
    <row r="2986" spans="1:5">
      <c r="A2986" s="180">
        <v>42314</v>
      </c>
      <c r="B2986" s="179">
        <v>14.91</v>
      </c>
      <c r="C2986" s="179">
        <v>16</v>
      </c>
      <c r="D2986" s="179">
        <v>14.32</v>
      </c>
      <c r="E2986" s="179">
        <v>14.33</v>
      </c>
    </row>
    <row r="2987" spans="1:5">
      <c r="A2987" s="180">
        <v>42317</v>
      </c>
      <c r="B2987" s="179">
        <v>15.34</v>
      </c>
      <c r="C2987" s="179">
        <v>17.09</v>
      </c>
      <c r="D2987" s="179">
        <v>15.14</v>
      </c>
      <c r="E2987" s="179">
        <v>16.52</v>
      </c>
    </row>
    <row r="2988" spans="1:5">
      <c r="A2988" s="180">
        <v>42318</v>
      </c>
      <c r="B2988" s="179">
        <v>16.690000000000001</v>
      </c>
      <c r="C2988" s="179">
        <v>16.96</v>
      </c>
      <c r="D2988" s="179">
        <v>15.24</v>
      </c>
      <c r="E2988" s="179">
        <v>15.29</v>
      </c>
    </row>
    <row r="2989" spans="1:5">
      <c r="A2989" s="180">
        <v>42319</v>
      </c>
      <c r="B2989" s="179">
        <v>15.07</v>
      </c>
      <c r="C2989" s="179">
        <v>16.149999999999999</v>
      </c>
      <c r="D2989" s="179">
        <v>15.02</v>
      </c>
      <c r="E2989" s="179">
        <v>16.059999999999999</v>
      </c>
    </row>
    <row r="2990" spans="1:5">
      <c r="A2990" s="180">
        <v>42320</v>
      </c>
      <c r="B2990" s="179">
        <v>17.059999999999999</v>
      </c>
      <c r="C2990" s="179">
        <v>18.5</v>
      </c>
      <c r="D2990" s="179">
        <v>16.649999999999999</v>
      </c>
      <c r="E2990" s="179">
        <v>18.37</v>
      </c>
    </row>
    <row r="2991" spans="1:5">
      <c r="A2991" s="180">
        <v>42321</v>
      </c>
      <c r="B2991" s="179">
        <v>18.68</v>
      </c>
      <c r="C2991" s="179">
        <v>20.67</v>
      </c>
      <c r="D2991" s="179">
        <v>18.2</v>
      </c>
      <c r="E2991" s="179">
        <v>20.079999999999998</v>
      </c>
    </row>
    <row r="2992" spans="1:5">
      <c r="A2992" s="180">
        <v>42324</v>
      </c>
      <c r="B2992" s="179">
        <v>20.51</v>
      </c>
      <c r="C2992" s="179">
        <v>20.55</v>
      </c>
      <c r="D2992" s="179">
        <v>17.25</v>
      </c>
      <c r="E2992" s="179">
        <v>18.16</v>
      </c>
    </row>
    <row r="2993" spans="1:5">
      <c r="A2993" s="180">
        <v>42325</v>
      </c>
      <c r="B2993" s="179">
        <v>17.82</v>
      </c>
      <c r="C2993" s="179">
        <v>19.59</v>
      </c>
      <c r="D2993" s="179">
        <v>16.86</v>
      </c>
      <c r="E2993" s="179">
        <v>18.84</v>
      </c>
    </row>
    <row r="2994" spans="1:5">
      <c r="A2994" s="180">
        <v>42326</v>
      </c>
      <c r="B2994" s="179">
        <v>19.010000000000002</v>
      </c>
      <c r="C2994" s="179">
        <v>19.45</v>
      </c>
      <c r="D2994" s="179">
        <v>16.8</v>
      </c>
      <c r="E2994" s="179">
        <v>16.850000000000001</v>
      </c>
    </row>
    <row r="2995" spans="1:5">
      <c r="A2995" s="180">
        <v>42327</v>
      </c>
      <c r="B2995" s="179">
        <v>16.25</v>
      </c>
      <c r="C2995" s="179">
        <v>18.260000000000002</v>
      </c>
      <c r="D2995" s="179">
        <v>16</v>
      </c>
      <c r="E2995" s="179">
        <v>16.989999999999998</v>
      </c>
    </row>
    <row r="2996" spans="1:5">
      <c r="A2996" s="180">
        <v>42328</v>
      </c>
      <c r="B2996" s="179">
        <v>16.13</v>
      </c>
      <c r="C2996" s="179">
        <v>16.38</v>
      </c>
      <c r="D2996" s="179">
        <v>15.47</v>
      </c>
      <c r="E2996" s="179">
        <v>15.47</v>
      </c>
    </row>
    <row r="2997" spans="1:5">
      <c r="A2997" s="180">
        <v>42331</v>
      </c>
      <c r="B2997" s="179">
        <v>16.149999999999999</v>
      </c>
      <c r="C2997" s="179">
        <v>16.739999999999998</v>
      </c>
      <c r="D2997" s="179">
        <v>15.38</v>
      </c>
      <c r="E2997" s="179">
        <v>15.62</v>
      </c>
    </row>
    <row r="2998" spans="1:5">
      <c r="A2998" s="180">
        <v>42332</v>
      </c>
      <c r="B2998" s="179">
        <v>16.53</v>
      </c>
      <c r="C2998" s="179">
        <v>17.21</v>
      </c>
      <c r="D2998" s="179">
        <v>15.48</v>
      </c>
      <c r="E2998" s="179">
        <v>15.93</v>
      </c>
    </row>
    <row r="2999" spans="1:5">
      <c r="A2999" s="180">
        <v>42333</v>
      </c>
      <c r="B2999" s="179">
        <v>15.55</v>
      </c>
      <c r="C2999" s="179">
        <v>15.89</v>
      </c>
      <c r="D2999" s="179">
        <v>15.05</v>
      </c>
      <c r="E2999" s="179">
        <v>15.19</v>
      </c>
    </row>
    <row r="3000" spans="1:5">
      <c r="A3000" s="180">
        <v>42335</v>
      </c>
      <c r="B3000" s="179">
        <v>15.31</v>
      </c>
      <c r="C3000" s="179">
        <v>16.09</v>
      </c>
      <c r="D3000" s="179">
        <v>15.12</v>
      </c>
      <c r="E3000" s="179">
        <v>15.12</v>
      </c>
    </row>
    <row r="3001" spans="1:5">
      <c r="A3001" s="180">
        <v>42338</v>
      </c>
      <c r="B3001" s="179">
        <v>15.55</v>
      </c>
      <c r="C3001" s="179">
        <v>16.57</v>
      </c>
      <c r="D3001" s="179">
        <v>15.52</v>
      </c>
      <c r="E3001" s="179">
        <v>16.13</v>
      </c>
    </row>
    <row r="3002" spans="1:5">
      <c r="A3002" s="180">
        <v>42339</v>
      </c>
      <c r="B3002" s="179">
        <v>15.61</v>
      </c>
      <c r="C3002" s="179">
        <v>16.34</v>
      </c>
      <c r="D3002" s="179">
        <v>14.63</v>
      </c>
      <c r="E3002" s="179">
        <v>14.67</v>
      </c>
    </row>
    <row r="3003" spans="1:5">
      <c r="A3003" s="180">
        <v>42340</v>
      </c>
      <c r="B3003" s="179">
        <v>15.04</v>
      </c>
      <c r="C3003" s="179">
        <v>16.489999999999998</v>
      </c>
      <c r="D3003" s="179">
        <v>14.71</v>
      </c>
      <c r="E3003" s="179">
        <v>15.91</v>
      </c>
    </row>
    <row r="3004" spans="1:5">
      <c r="A3004" s="180">
        <v>42341</v>
      </c>
      <c r="B3004" s="179">
        <v>15.87</v>
      </c>
      <c r="C3004" s="179">
        <v>19.350000000000001</v>
      </c>
      <c r="D3004" s="179">
        <v>15.86</v>
      </c>
      <c r="E3004" s="179">
        <v>18.11</v>
      </c>
    </row>
    <row r="3005" spans="1:5">
      <c r="A3005" s="180">
        <v>42342</v>
      </c>
      <c r="B3005" s="179">
        <v>17.43</v>
      </c>
      <c r="C3005" s="179">
        <v>17.649999999999999</v>
      </c>
      <c r="D3005" s="179">
        <v>14.69</v>
      </c>
      <c r="E3005" s="179">
        <v>14.81</v>
      </c>
    </row>
    <row r="3006" spans="1:5">
      <c r="A3006" s="180">
        <v>42345</v>
      </c>
      <c r="B3006" s="179">
        <v>15.65</v>
      </c>
      <c r="C3006" s="179">
        <v>17.18</v>
      </c>
      <c r="D3006" s="179">
        <v>15.58</v>
      </c>
      <c r="E3006" s="179">
        <v>15.84</v>
      </c>
    </row>
    <row r="3007" spans="1:5">
      <c r="A3007" s="180">
        <v>42346</v>
      </c>
      <c r="B3007" s="179">
        <v>17.690000000000001</v>
      </c>
      <c r="C3007" s="179">
        <v>18.329999999999998</v>
      </c>
      <c r="D3007" s="179">
        <v>16.52</v>
      </c>
      <c r="E3007" s="179">
        <v>17.600000000000001</v>
      </c>
    </row>
    <row r="3008" spans="1:5">
      <c r="A3008" s="180">
        <v>42347</v>
      </c>
      <c r="B3008" s="179">
        <v>18.05</v>
      </c>
      <c r="C3008" s="179">
        <v>20.13</v>
      </c>
      <c r="D3008" s="179">
        <v>15.72</v>
      </c>
      <c r="E3008" s="179">
        <v>19.61</v>
      </c>
    </row>
    <row r="3009" spans="1:5">
      <c r="A3009" s="180">
        <v>42348</v>
      </c>
      <c r="B3009" s="179">
        <v>19.25</v>
      </c>
      <c r="C3009" s="179">
        <v>19.72</v>
      </c>
      <c r="D3009" s="179">
        <v>18.13</v>
      </c>
      <c r="E3009" s="179">
        <v>19.34</v>
      </c>
    </row>
    <row r="3010" spans="1:5">
      <c r="A3010" s="180">
        <v>42349</v>
      </c>
      <c r="B3010" s="179">
        <v>21.36</v>
      </c>
      <c r="C3010" s="179">
        <v>25.27</v>
      </c>
      <c r="D3010" s="179">
        <v>20.88</v>
      </c>
      <c r="E3010" s="179">
        <v>24.39</v>
      </c>
    </row>
    <row r="3011" spans="1:5">
      <c r="A3011" s="180">
        <v>42352</v>
      </c>
      <c r="B3011" s="179">
        <v>24.7</v>
      </c>
      <c r="C3011" s="179">
        <v>26.81</v>
      </c>
      <c r="D3011" s="179">
        <v>21.47</v>
      </c>
      <c r="E3011" s="179">
        <v>22.73</v>
      </c>
    </row>
    <row r="3012" spans="1:5">
      <c r="A3012" s="180">
        <v>42353</v>
      </c>
      <c r="B3012" s="179">
        <v>20.76</v>
      </c>
      <c r="C3012" s="179">
        <v>21.62</v>
      </c>
      <c r="D3012" s="179">
        <v>20.02</v>
      </c>
      <c r="E3012" s="179">
        <v>20.95</v>
      </c>
    </row>
    <row r="3013" spans="1:5">
      <c r="A3013" s="180">
        <v>42354</v>
      </c>
      <c r="B3013" s="179">
        <v>19.25</v>
      </c>
      <c r="C3013" s="179">
        <v>20.239999999999998</v>
      </c>
      <c r="D3013" s="179">
        <v>17.12</v>
      </c>
      <c r="E3013" s="179">
        <v>17.86</v>
      </c>
    </row>
    <row r="3014" spans="1:5">
      <c r="A3014" s="180">
        <v>42355</v>
      </c>
      <c r="B3014" s="179">
        <v>16.18</v>
      </c>
      <c r="C3014" s="179">
        <v>19.05</v>
      </c>
      <c r="D3014" s="179">
        <v>16.13</v>
      </c>
      <c r="E3014" s="179">
        <v>18.940000000000001</v>
      </c>
    </row>
    <row r="3015" spans="1:5">
      <c r="A3015" s="180">
        <v>42356</v>
      </c>
      <c r="B3015" s="179">
        <v>19.34</v>
      </c>
      <c r="C3015" s="179">
        <v>23.3</v>
      </c>
      <c r="D3015" s="179">
        <v>18.75</v>
      </c>
      <c r="E3015" s="179">
        <v>20.7</v>
      </c>
    </row>
    <row r="3016" spans="1:5">
      <c r="A3016" s="180">
        <v>42359</v>
      </c>
      <c r="B3016" s="179">
        <v>19.64</v>
      </c>
      <c r="C3016" s="179">
        <v>20.21</v>
      </c>
      <c r="D3016" s="179">
        <v>18.7</v>
      </c>
      <c r="E3016" s="179">
        <v>18.7</v>
      </c>
    </row>
    <row r="3017" spans="1:5">
      <c r="A3017" s="180">
        <v>42360</v>
      </c>
      <c r="B3017" s="179">
        <v>17.61</v>
      </c>
      <c r="C3017" s="179">
        <v>18.22</v>
      </c>
      <c r="D3017" s="179">
        <v>16.600000000000001</v>
      </c>
      <c r="E3017" s="179">
        <v>16.600000000000001</v>
      </c>
    </row>
    <row r="3018" spans="1:5">
      <c r="A3018" s="180">
        <v>42361</v>
      </c>
      <c r="B3018" s="179">
        <v>15.86</v>
      </c>
      <c r="C3018" s="179">
        <v>16.25</v>
      </c>
      <c r="D3018" s="179">
        <v>15.33</v>
      </c>
      <c r="E3018" s="179">
        <v>15.57</v>
      </c>
    </row>
    <row r="3019" spans="1:5">
      <c r="A3019" s="180">
        <v>42362</v>
      </c>
      <c r="B3019" s="179">
        <v>15.44</v>
      </c>
      <c r="C3019" s="179">
        <v>15.88</v>
      </c>
      <c r="D3019" s="179">
        <v>14.45</v>
      </c>
      <c r="E3019" s="179">
        <v>15.74</v>
      </c>
    </row>
    <row r="3020" spans="1:5">
      <c r="A3020" s="180">
        <v>42366</v>
      </c>
      <c r="B3020" s="179">
        <v>17.649999999999999</v>
      </c>
      <c r="C3020" s="179">
        <v>18.13</v>
      </c>
      <c r="D3020" s="179">
        <v>16.88</v>
      </c>
      <c r="E3020" s="179">
        <v>16.91</v>
      </c>
    </row>
    <row r="3021" spans="1:5">
      <c r="A3021" s="180">
        <v>42367</v>
      </c>
      <c r="B3021" s="179">
        <v>15.91</v>
      </c>
      <c r="C3021" s="179">
        <v>16.48</v>
      </c>
      <c r="D3021" s="179">
        <v>15.63</v>
      </c>
      <c r="E3021" s="179">
        <v>16.079999999999998</v>
      </c>
    </row>
    <row r="3022" spans="1:5">
      <c r="A3022" s="180">
        <v>42368</v>
      </c>
      <c r="B3022" s="179">
        <v>16.5</v>
      </c>
      <c r="C3022" s="179">
        <v>17.420000000000002</v>
      </c>
      <c r="D3022" s="179">
        <v>16.5</v>
      </c>
      <c r="E3022" s="179">
        <v>17.29</v>
      </c>
    </row>
    <row r="3023" spans="1:5">
      <c r="A3023" s="180">
        <v>42369</v>
      </c>
      <c r="B3023" s="179">
        <v>17.97</v>
      </c>
      <c r="C3023" s="179">
        <v>20.39</v>
      </c>
      <c r="D3023" s="179">
        <v>17.510000000000002</v>
      </c>
      <c r="E3023" s="179">
        <v>18.21</v>
      </c>
    </row>
    <row r="3024" spans="1:5">
      <c r="A3024" s="180">
        <v>42373</v>
      </c>
      <c r="B3024" s="179">
        <v>22.48</v>
      </c>
      <c r="C3024" s="179">
        <v>23.36</v>
      </c>
      <c r="D3024" s="179">
        <v>20.67</v>
      </c>
      <c r="E3024" s="179">
        <v>20.7</v>
      </c>
    </row>
    <row r="3025" spans="1:5">
      <c r="A3025" s="180">
        <v>42374</v>
      </c>
      <c r="B3025" s="179">
        <v>20.75</v>
      </c>
      <c r="C3025" s="179">
        <v>21.06</v>
      </c>
      <c r="D3025" s="179">
        <v>19.25</v>
      </c>
      <c r="E3025" s="179">
        <v>19.34</v>
      </c>
    </row>
    <row r="3026" spans="1:5">
      <c r="A3026" s="180">
        <v>42375</v>
      </c>
      <c r="B3026" s="179">
        <v>21.67</v>
      </c>
      <c r="C3026" s="179">
        <v>21.86</v>
      </c>
      <c r="D3026" s="179">
        <v>19.8</v>
      </c>
      <c r="E3026" s="179">
        <v>20.59</v>
      </c>
    </row>
    <row r="3027" spans="1:5">
      <c r="A3027" s="180">
        <v>42376</v>
      </c>
      <c r="B3027" s="179">
        <v>23.22</v>
      </c>
      <c r="C3027" s="179">
        <v>25.86</v>
      </c>
      <c r="D3027" s="179">
        <v>22.4</v>
      </c>
      <c r="E3027" s="179">
        <v>24.99</v>
      </c>
    </row>
    <row r="3028" spans="1:5">
      <c r="A3028" s="180">
        <v>42377</v>
      </c>
      <c r="B3028" s="179">
        <v>22.96</v>
      </c>
      <c r="C3028" s="179">
        <v>27.08</v>
      </c>
      <c r="D3028" s="179">
        <v>22.48</v>
      </c>
      <c r="E3028" s="179">
        <v>27.01</v>
      </c>
    </row>
    <row r="3029" spans="1:5">
      <c r="A3029" s="180">
        <v>42380</v>
      </c>
      <c r="B3029" s="179">
        <v>25.58</v>
      </c>
      <c r="C3029" s="179">
        <v>27.39</v>
      </c>
      <c r="D3029" s="179">
        <v>23.83</v>
      </c>
      <c r="E3029" s="179">
        <v>24.3</v>
      </c>
    </row>
    <row r="3030" spans="1:5">
      <c r="A3030" s="180">
        <v>42381</v>
      </c>
      <c r="B3030" s="179">
        <v>22.97</v>
      </c>
      <c r="C3030" s="179">
        <v>23.93</v>
      </c>
      <c r="D3030" s="179">
        <v>21.91</v>
      </c>
      <c r="E3030" s="179">
        <v>22.47</v>
      </c>
    </row>
    <row r="3031" spans="1:5">
      <c r="A3031" s="180">
        <v>42382</v>
      </c>
      <c r="B3031" s="179">
        <v>21.72</v>
      </c>
      <c r="C3031" s="179">
        <v>26.11</v>
      </c>
      <c r="D3031" s="179">
        <v>21.44</v>
      </c>
      <c r="E3031" s="179">
        <v>25.22</v>
      </c>
    </row>
    <row r="3032" spans="1:5">
      <c r="A3032" s="180">
        <v>42383</v>
      </c>
      <c r="B3032" s="179">
        <v>24.75</v>
      </c>
      <c r="C3032" s="179">
        <v>26.28</v>
      </c>
      <c r="D3032" s="179">
        <v>23.07</v>
      </c>
      <c r="E3032" s="179">
        <v>23.95</v>
      </c>
    </row>
    <row r="3033" spans="1:5">
      <c r="A3033" s="180">
        <v>42384</v>
      </c>
      <c r="B3033" s="179">
        <v>28.96</v>
      </c>
      <c r="C3033" s="179">
        <v>30.95</v>
      </c>
      <c r="D3033" s="179">
        <v>26.67</v>
      </c>
      <c r="E3033" s="179">
        <v>27.02</v>
      </c>
    </row>
    <row r="3034" spans="1:5">
      <c r="A3034" s="180">
        <v>42388</v>
      </c>
      <c r="B3034" s="179">
        <v>25.4</v>
      </c>
      <c r="C3034" s="179">
        <v>27.59</v>
      </c>
      <c r="D3034" s="179">
        <v>25.21</v>
      </c>
      <c r="E3034" s="179">
        <v>26.05</v>
      </c>
    </row>
    <row r="3035" spans="1:5">
      <c r="A3035" s="180">
        <v>42389</v>
      </c>
      <c r="B3035" s="179">
        <v>27.78</v>
      </c>
      <c r="C3035" s="179">
        <v>32.090000000000003</v>
      </c>
      <c r="D3035" s="179">
        <v>26.59</v>
      </c>
      <c r="E3035" s="179">
        <v>27.59</v>
      </c>
    </row>
    <row r="3036" spans="1:5">
      <c r="A3036" s="180">
        <v>42390</v>
      </c>
      <c r="B3036" s="179">
        <v>27.79</v>
      </c>
      <c r="C3036" s="179">
        <v>28.43</v>
      </c>
      <c r="D3036" s="179">
        <v>25.01</v>
      </c>
      <c r="E3036" s="179">
        <v>26.69</v>
      </c>
    </row>
    <row r="3037" spans="1:5">
      <c r="A3037" s="180">
        <v>42391</v>
      </c>
      <c r="B3037" s="179">
        <v>24.21</v>
      </c>
      <c r="C3037" s="179">
        <v>24.55</v>
      </c>
      <c r="D3037" s="179">
        <v>22.22</v>
      </c>
      <c r="E3037" s="179">
        <v>22.34</v>
      </c>
    </row>
    <row r="3038" spans="1:5">
      <c r="A3038" s="180">
        <v>42394</v>
      </c>
      <c r="B3038" s="179">
        <v>23.3</v>
      </c>
      <c r="C3038" s="179">
        <v>24.31</v>
      </c>
      <c r="D3038" s="179">
        <v>22.38</v>
      </c>
      <c r="E3038" s="179">
        <v>24.15</v>
      </c>
    </row>
    <row r="3039" spans="1:5">
      <c r="A3039" s="180">
        <v>42395</v>
      </c>
      <c r="B3039" s="179">
        <v>23.75</v>
      </c>
      <c r="C3039" s="179">
        <v>24.02</v>
      </c>
      <c r="D3039" s="179">
        <v>22.33</v>
      </c>
      <c r="E3039" s="179">
        <v>22.5</v>
      </c>
    </row>
    <row r="3040" spans="1:5">
      <c r="A3040" s="180">
        <v>42396</v>
      </c>
      <c r="B3040" s="179">
        <v>22.88</v>
      </c>
      <c r="C3040" s="179">
        <v>27.22</v>
      </c>
      <c r="D3040" s="179">
        <v>20.420000000000002</v>
      </c>
      <c r="E3040" s="179">
        <v>23.11</v>
      </c>
    </row>
    <row r="3041" spans="1:5">
      <c r="A3041" s="180">
        <v>42397</v>
      </c>
      <c r="B3041" s="179">
        <v>22.15</v>
      </c>
      <c r="C3041" s="179">
        <v>23.81</v>
      </c>
      <c r="D3041" s="179">
        <v>21.9</v>
      </c>
      <c r="E3041" s="179">
        <v>22.42</v>
      </c>
    </row>
    <row r="3042" spans="1:5">
      <c r="A3042" s="180">
        <v>42398</v>
      </c>
      <c r="B3042" s="179">
        <v>21.59</v>
      </c>
      <c r="C3042" s="179">
        <v>21.74</v>
      </c>
      <c r="D3042" s="179">
        <v>19.5</v>
      </c>
      <c r="E3042" s="179">
        <v>20.2</v>
      </c>
    </row>
    <row r="3043" spans="1:5">
      <c r="A3043" s="180">
        <v>42401</v>
      </c>
      <c r="B3043" s="179">
        <v>21.32</v>
      </c>
      <c r="C3043" s="179">
        <v>23.66</v>
      </c>
      <c r="D3043" s="179">
        <v>19.61</v>
      </c>
      <c r="E3043" s="179">
        <v>19.98</v>
      </c>
    </row>
    <row r="3044" spans="1:5">
      <c r="A3044" s="180">
        <v>42402</v>
      </c>
      <c r="B3044" s="179">
        <v>21.34</v>
      </c>
      <c r="C3044" s="179">
        <v>22.42</v>
      </c>
      <c r="D3044" s="179">
        <v>21.06</v>
      </c>
      <c r="E3044" s="179">
        <v>21.98</v>
      </c>
    </row>
    <row r="3045" spans="1:5">
      <c r="A3045" s="180">
        <v>42403</v>
      </c>
      <c r="B3045" s="179">
        <v>21.49</v>
      </c>
      <c r="C3045" s="179">
        <v>27.7</v>
      </c>
      <c r="D3045" s="179">
        <v>21.42</v>
      </c>
      <c r="E3045" s="179">
        <v>21.65</v>
      </c>
    </row>
    <row r="3046" spans="1:5">
      <c r="A3046" s="180">
        <v>42404</v>
      </c>
      <c r="B3046" s="179">
        <v>22.29</v>
      </c>
      <c r="C3046" s="179">
        <v>23.14</v>
      </c>
      <c r="D3046" s="179">
        <v>21.24</v>
      </c>
      <c r="E3046" s="179">
        <v>21.84</v>
      </c>
    </row>
    <row r="3047" spans="1:5">
      <c r="A3047" s="180">
        <v>42405</v>
      </c>
      <c r="B3047" s="179">
        <v>22.09</v>
      </c>
      <c r="C3047" s="179">
        <v>24.11</v>
      </c>
      <c r="D3047" s="179">
        <v>21.91</v>
      </c>
      <c r="E3047" s="179">
        <v>23.38</v>
      </c>
    </row>
    <row r="3048" spans="1:5">
      <c r="A3048" s="180">
        <v>42408</v>
      </c>
      <c r="B3048" s="179">
        <v>25.89</v>
      </c>
      <c r="C3048" s="179">
        <v>27.72</v>
      </c>
      <c r="D3048" s="179">
        <v>25.56</v>
      </c>
      <c r="E3048" s="179">
        <v>26</v>
      </c>
    </row>
    <row r="3049" spans="1:5">
      <c r="A3049" s="180">
        <v>42409</v>
      </c>
      <c r="B3049" s="179">
        <v>28.3</v>
      </c>
      <c r="C3049" s="179">
        <v>28.31</v>
      </c>
      <c r="D3049" s="179">
        <v>25.99</v>
      </c>
      <c r="E3049" s="179">
        <v>26.54</v>
      </c>
    </row>
    <row r="3050" spans="1:5">
      <c r="A3050" s="180">
        <v>42410</v>
      </c>
      <c r="B3050" s="179">
        <v>25.75</v>
      </c>
      <c r="C3050" s="179">
        <v>26.6</v>
      </c>
      <c r="D3050" s="179">
        <v>24.47</v>
      </c>
      <c r="E3050" s="179">
        <v>26.29</v>
      </c>
    </row>
    <row r="3051" spans="1:5">
      <c r="A3051" s="180">
        <v>42411</v>
      </c>
      <c r="B3051" s="179">
        <v>29.01</v>
      </c>
      <c r="C3051" s="179">
        <v>30.9</v>
      </c>
      <c r="D3051" s="179">
        <v>26.67</v>
      </c>
      <c r="E3051" s="179">
        <v>28.14</v>
      </c>
    </row>
    <row r="3052" spans="1:5">
      <c r="A3052" s="180">
        <v>42412</v>
      </c>
      <c r="B3052" s="179">
        <v>27.16</v>
      </c>
      <c r="C3052" s="179">
        <v>27.57</v>
      </c>
      <c r="D3052" s="179">
        <v>24.92</v>
      </c>
      <c r="E3052" s="179">
        <v>25.4</v>
      </c>
    </row>
    <row r="3053" spans="1:5">
      <c r="A3053" s="180">
        <v>42416</v>
      </c>
      <c r="B3053" s="179">
        <v>24.96</v>
      </c>
      <c r="C3053" s="179">
        <v>25.52</v>
      </c>
      <c r="D3053" s="179">
        <v>23.32</v>
      </c>
      <c r="E3053" s="179">
        <v>24.11</v>
      </c>
    </row>
    <row r="3054" spans="1:5">
      <c r="A3054" s="180">
        <v>42417</v>
      </c>
      <c r="B3054" s="179">
        <v>23.4</v>
      </c>
      <c r="C3054" s="179">
        <v>24.16</v>
      </c>
      <c r="D3054" s="179">
        <v>21.83</v>
      </c>
      <c r="E3054" s="179">
        <v>22.31</v>
      </c>
    </row>
    <row r="3055" spans="1:5">
      <c r="A3055" s="180">
        <v>42418</v>
      </c>
      <c r="B3055" s="179">
        <v>22.16</v>
      </c>
      <c r="C3055" s="179">
        <v>22.53</v>
      </c>
      <c r="D3055" s="179">
        <v>21.29</v>
      </c>
      <c r="E3055" s="179">
        <v>21.64</v>
      </c>
    </row>
    <row r="3056" spans="1:5">
      <c r="A3056" s="180">
        <v>42419</v>
      </c>
      <c r="B3056" s="179">
        <v>22.39</v>
      </c>
      <c r="C3056" s="179">
        <v>23.44</v>
      </c>
      <c r="D3056" s="179">
        <v>20.52</v>
      </c>
      <c r="E3056" s="179">
        <v>20.53</v>
      </c>
    </row>
    <row r="3057" spans="1:5">
      <c r="A3057" s="180">
        <v>42422</v>
      </c>
      <c r="B3057" s="179">
        <v>20.14</v>
      </c>
      <c r="C3057" s="179">
        <v>20.350000000000001</v>
      </c>
      <c r="D3057" s="179">
        <v>19.02</v>
      </c>
      <c r="E3057" s="179">
        <v>19.38</v>
      </c>
    </row>
    <row r="3058" spans="1:5">
      <c r="A3058" s="180">
        <v>42423</v>
      </c>
      <c r="B3058" s="179">
        <v>19.75</v>
      </c>
      <c r="C3058" s="179">
        <v>21.16</v>
      </c>
      <c r="D3058" s="179">
        <v>19.54</v>
      </c>
      <c r="E3058" s="179">
        <v>20.98</v>
      </c>
    </row>
    <row r="3059" spans="1:5">
      <c r="A3059" s="180">
        <v>42424</v>
      </c>
      <c r="B3059" s="179">
        <v>22.28</v>
      </c>
      <c r="C3059" s="179">
        <v>22.87</v>
      </c>
      <c r="D3059" s="179">
        <v>20.260000000000002</v>
      </c>
      <c r="E3059" s="179">
        <v>20.72</v>
      </c>
    </row>
    <row r="3060" spans="1:5">
      <c r="A3060" s="180">
        <v>42425</v>
      </c>
      <c r="B3060" s="179">
        <v>20.54</v>
      </c>
      <c r="C3060" s="179">
        <v>21.26</v>
      </c>
      <c r="D3060" s="179">
        <v>19.100000000000001</v>
      </c>
      <c r="E3060" s="179">
        <v>19.11</v>
      </c>
    </row>
    <row r="3061" spans="1:5">
      <c r="A3061" s="180">
        <v>42426</v>
      </c>
      <c r="B3061" s="179">
        <v>18.89</v>
      </c>
      <c r="C3061" s="179">
        <v>20.13</v>
      </c>
      <c r="D3061" s="179">
        <v>18.46</v>
      </c>
      <c r="E3061" s="179">
        <v>19.809999999999999</v>
      </c>
    </row>
    <row r="3062" spans="1:5">
      <c r="A3062" s="180">
        <v>42429</v>
      </c>
      <c r="B3062" s="179">
        <v>20.49</v>
      </c>
      <c r="C3062" s="179">
        <v>20.81</v>
      </c>
      <c r="D3062" s="179">
        <v>18.38</v>
      </c>
      <c r="E3062" s="179">
        <v>20.55</v>
      </c>
    </row>
    <row r="3063" spans="1:5">
      <c r="A3063" s="180">
        <v>42430</v>
      </c>
      <c r="B3063" s="179">
        <v>19.84</v>
      </c>
      <c r="C3063" s="179">
        <v>20.170000000000002</v>
      </c>
      <c r="D3063" s="179">
        <v>17.66</v>
      </c>
      <c r="E3063" s="179">
        <v>17.7</v>
      </c>
    </row>
    <row r="3064" spans="1:5">
      <c r="A3064" s="180">
        <v>42431</v>
      </c>
      <c r="B3064" s="179">
        <v>17.98</v>
      </c>
      <c r="C3064" s="179">
        <v>18.41</v>
      </c>
      <c r="D3064" s="179">
        <v>16.78</v>
      </c>
      <c r="E3064" s="179">
        <v>17.09</v>
      </c>
    </row>
    <row r="3065" spans="1:5">
      <c r="A3065" s="180">
        <v>42432</v>
      </c>
      <c r="B3065" s="179">
        <v>17.25</v>
      </c>
      <c r="C3065" s="179">
        <v>17.559999999999999</v>
      </c>
      <c r="D3065" s="179">
        <v>16.32</v>
      </c>
      <c r="E3065" s="179">
        <v>16.7</v>
      </c>
    </row>
    <row r="3066" spans="1:5">
      <c r="A3066" s="180">
        <v>42433</v>
      </c>
      <c r="B3066" s="179">
        <v>16.48</v>
      </c>
      <c r="C3066" s="179">
        <v>17.350000000000001</v>
      </c>
      <c r="D3066" s="179">
        <v>16.05</v>
      </c>
      <c r="E3066" s="179">
        <v>16.86</v>
      </c>
    </row>
    <row r="3067" spans="1:5">
      <c r="A3067" s="180">
        <v>42436</v>
      </c>
      <c r="B3067" s="179">
        <v>17.98</v>
      </c>
      <c r="C3067" s="179">
        <v>18.04</v>
      </c>
      <c r="D3067" s="179">
        <v>16.87</v>
      </c>
      <c r="E3067" s="179">
        <v>17.350000000000001</v>
      </c>
    </row>
    <row r="3068" spans="1:5">
      <c r="A3068" s="180">
        <v>42437</v>
      </c>
      <c r="B3068" s="179">
        <v>18.38</v>
      </c>
      <c r="C3068" s="179">
        <v>18.89</v>
      </c>
      <c r="D3068" s="179">
        <v>17.82</v>
      </c>
      <c r="E3068" s="179">
        <v>18.670000000000002</v>
      </c>
    </row>
    <row r="3069" spans="1:5">
      <c r="A3069" s="180">
        <v>42438</v>
      </c>
      <c r="B3069" s="179">
        <v>18.559999999999999</v>
      </c>
      <c r="C3069" s="179">
        <v>19.11</v>
      </c>
      <c r="D3069" s="179">
        <v>18.309999999999999</v>
      </c>
      <c r="E3069" s="179">
        <v>18.34</v>
      </c>
    </row>
    <row r="3070" spans="1:5">
      <c r="A3070" s="180">
        <v>42439</v>
      </c>
      <c r="B3070" s="179">
        <v>18.170000000000002</v>
      </c>
      <c r="C3070" s="179">
        <v>19.59</v>
      </c>
      <c r="D3070" s="179">
        <v>17.059999999999999</v>
      </c>
      <c r="E3070" s="179">
        <v>18.05</v>
      </c>
    </row>
    <row r="3071" spans="1:5">
      <c r="A3071" s="180">
        <v>42440</v>
      </c>
      <c r="B3071" s="179">
        <v>17.09</v>
      </c>
      <c r="C3071" s="179">
        <v>17.27</v>
      </c>
      <c r="D3071" s="179">
        <v>16.28</v>
      </c>
      <c r="E3071" s="179">
        <v>16.5</v>
      </c>
    </row>
    <row r="3072" spans="1:5">
      <c r="A3072" s="180">
        <v>42443</v>
      </c>
      <c r="B3072" s="179">
        <v>17.010000000000002</v>
      </c>
      <c r="C3072" s="179">
        <v>17.670000000000002</v>
      </c>
      <c r="D3072" s="179">
        <v>16.690000000000001</v>
      </c>
      <c r="E3072" s="179">
        <v>16.920000000000002</v>
      </c>
    </row>
    <row r="3073" spans="1:5">
      <c r="A3073" s="180">
        <v>42444</v>
      </c>
      <c r="B3073" s="179">
        <v>17.600000000000001</v>
      </c>
      <c r="C3073" s="179">
        <v>17.850000000000001</v>
      </c>
      <c r="D3073" s="179">
        <v>16.84</v>
      </c>
      <c r="E3073" s="179">
        <v>16.84</v>
      </c>
    </row>
    <row r="3074" spans="1:5">
      <c r="A3074" s="180">
        <v>42445</v>
      </c>
      <c r="B3074" s="179">
        <v>15.96</v>
      </c>
      <c r="C3074" s="179">
        <v>16.329999999999998</v>
      </c>
      <c r="D3074" s="179">
        <v>14.89</v>
      </c>
      <c r="E3074" s="179">
        <v>14.99</v>
      </c>
    </row>
    <row r="3075" spans="1:5">
      <c r="A3075" s="180">
        <v>42446</v>
      </c>
      <c r="B3075" s="179">
        <v>15.34</v>
      </c>
      <c r="C3075" s="179">
        <v>15.38</v>
      </c>
      <c r="D3075" s="179">
        <v>13.82</v>
      </c>
      <c r="E3075" s="179">
        <v>14.44</v>
      </c>
    </row>
    <row r="3076" spans="1:5">
      <c r="A3076" s="180">
        <v>42447</v>
      </c>
      <c r="B3076" s="179">
        <v>14.05</v>
      </c>
      <c r="C3076" s="179">
        <v>14.36</v>
      </c>
      <c r="D3076" s="179">
        <v>13.75</v>
      </c>
      <c r="E3076" s="179">
        <v>14.02</v>
      </c>
    </row>
    <row r="3077" spans="1:5">
      <c r="A3077" s="180">
        <v>42450</v>
      </c>
      <c r="B3077" s="179">
        <v>14.57</v>
      </c>
      <c r="C3077" s="179">
        <v>14.73</v>
      </c>
      <c r="D3077" s="179">
        <v>13.79</v>
      </c>
      <c r="E3077" s="179">
        <v>13.79</v>
      </c>
    </row>
    <row r="3078" spans="1:5">
      <c r="A3078" s="180">
        <v>42451</v>
      </c>
      <c r="B3078" s="179">
        <v>14.57</v>
      </c>
      <c r="C3078" s="179">
        <v>14.76</v>
      </c>
      <c r="D3078" s="179">
        <v>13.75</v>
      </c>
      <c r="E3078" s="179">
        <v>14.17</v>
      </c>
    </row>
    <row r="3079" spans="1:5">
      <c r="A3079" s="180">
        <v>42452</v>
      </c>
      <c r="B3079" s="179">
        <v>14.57</v>
      </c>
      <c r="C3079" s="179">
        <v>15.03</v>
      </c>
      <c r="D3079" s="179">
        <v>14.33</v>
      </c>
      <c r="E3079" s="179">
        <v>14.94</v>
      </c>
    </row>
    <row r="3080" spans="1:5">
      <c r="A3080" s="180">
        <v>42453</v>
      </c>
      <c r="B3080" s="179">
        <v>16.3</v>
      </c>
      <c r="C3080" s="179">
        <v>16.440000000000001</v>
      </c>
      <c r="D3080" s="179">
        <v>14.71</v>
      </c>
      <c r="E3080" s="179">
        <v>14.74</v>
      </c>
    </row>
    <row r="3081" spans="1:5">
      <c r="A3081" s="180">
        <v>42457</v>
      </c>
      <c r="B3081" s="179">
        <v>15.65</v>
      </c>
      <c r="C3081" s="179">
        <v>16.04</v>
      </c>
      <c r="D3081" s="179">
        <v>14.89</v>
      </c>
      <c r="E3081" s="179">
        <v>15.24</v>
      </c>
    </row>
    <row r="3082" spans="1:5">
      <c r="A3082" s="180">
        <v>42458</v>
      </c>
      <c r="B3082" s="179">
        <v>15.74</v>
      </c>
      <c r="C3082" s="179">
        <v>15.89</v>
      </c>
      <c r="D3082" s="179">
        <v>13.79</v>
      </c>
      <c r="E3082" s="179">
        <v>13.82</v>
      </c>
    </row>
    <row r="3083" spans="1:5">
      <c r="A3083" s="180">
        <v>42459</v>
      </c>
      <c r="B3083" s="179">
        <v>13.69</v>
      </c>
      <c r="C3083" s="179">
        <v>13.89</v>
      </c>
      <c r="D3083" s="179">
        <v>13.06</v>
      </c>
      <c r="E3083" s="179">
        <v>13.56</v>
      </c>
    </row>
    <row r="3084" spans="1:5">
      <c r="A3084" s="180">
        <v>42460</v>
      </c>
      <c r="B3084" s="179">
        <v>13.73</v>
      </c>
      <c r="C3084" s="179">
        <v>14.28</v>
      </c>
      <c r="D3084" s="179">
        <v>13.49</v>
      </c>
      <c r="E3084" s="179">
        <v>13.95</v>
      </c>
    </row>
    <row r="3085" spans="1:5">
      <c r="A3085" s="180">
        <v>42461</v>
      </c>
      <c r="B3085" s="179">
        <v>15.23</v>
      </c>
      <c r="C3085" s="179">
        <v>15.28</v>
      </c>
      <c r="D3085" s="179">
        <v>13</v>
      </c>
      <c r="E3085" s="179">
        <v>13.1</v>
      </c>
    </row>
    <row r="3086" spans="1:5">
      <c r="A3086" s="180">
        <v>42464</v>
      </c>
      <c r="B3086" s="179">
        <v>13.88</v>
      </c>
      <c r="C3086" s="179">
        <v>14.24</v>
      </c>
      <c r="D3086" s="179">
        <v>13.66</v>
      </c>
      <c r="E3086" s="179">
        <v>14.12</v>
      </c>
    </row>
    <row r="3087" spans="1:5">
      <c r="A3087" s="180">
        <v>42465</v>
      </c>
      <c r="B3087" s="179">
        <v>15.39</v>
      </c>
      <c r="C3087" s="179">
        <v>15.72</v>
      </c>
      <c r="D3087" s="179">
        <v>14.93</v>
      </c>
      <c r="E3087" s="179">
        <v>15.42</v>
      </c>
    </row>
    <row r="3088" spans="1:5">
      <c r="A3088" s="180">
        <v>42466</v>
      </c>
      <c r="B3088" s="179">
        <v>15.61</v>
      </c>
      <c r="C3088" s="179">
        <v>15.98</v>
      </c>
      <c r="D3088" s="179">
        <v>14</v>
      </c>
      <c r="E3088" s="179">
        <v>14.09</v>
      </c>
    </row>
    <row r="3089" spans="1:5">
      <c r="A3089" s="180">
        <v>42467</v>
      </c>
      <c r="B3089" s="179">
        <v>15.14</v>
      </c>
      <c r="C3089" s="179">
        <v>16.77</v>
      </c>
      <c r="D3089" s="179">
        <v>14.68</v>
      </c>
      <c r="E3089" s="179">
        <v>16.16</v>
      </c>
    </row>
    <row r="3090" spans="1:5">
      <c r="A3090" s="180">
        <v>42468</v>
      </c>
      <c r="B3090" s="179">
        <v>15.34</v>
      </c>
      <c r="C3090" s="179">
        <v>15.93</v>
      </c>
      <c r="D3090" s="179">
        <v>14.84</v>
      </c>
      <c r="E3090" s="179">
        <v>15.36</v>
      </c>
    </row>
    <row r="3091" spans="1:5">
      <c r="A3091" s="180">
        <v>42471</v>
      </c>
      <c r="B3091" s="179">
        <v>15.34</v>
      </c>
      <c r="C3091" s="179">
        <v>16.260000000000002</v>
      </c>
      <c r="D3091" s="179">
        <v>14.83</v>
      </c>
      <c r="E3091" s="179">
        <v>16.260000000000002</v>
      </c>
    </row>
    <row r="3092" spans="1:5">
      <c r="A3092" s="180">
        <v>42472</v>
      </c>
      <c r="B3092" s="179">
        <v>15.98</v>
      </c>
      <c r="C3092" s="179">
        <v>16.57</v>
      </c>
      <c r="D3092" s="179">
        <v>14.84</v>
      </c>
      <c r="E3092" s="179">
        <v>14.85</v>
      </c>
    </row>
    <row r="3093" spans="1:5">
      <c r="A3093" s="180">
        <v>42473</v>
      </c>
      <c r="B3093" s="179">
        <v>14.49</v>
      </c>
      <c r="C3093" s="179">
        <v>14.53</v>
      </c>
      <c r="D3093" s="179">
        <v>13.6</v>
      </c>
      <c r="E3093" s="179">
        <v>13.84</v>
      </c>
    </row>
    <row r="3094" spans="1:5">
      <c r="A3094" s="180">
        <v>42474</v>
      </c>
      <c r="B3094" s="179">
        <v>13.9</v>
      </c>
      <c r="C3094" s="179">
        <v>14.12</v>
      </c>
      <c r="D3094" s="179">
        <v>13.38</v>
      </c>
      <c r="E3094" s="179">
        <v>13.72</v>
      </c>
    </row>
    <row r="3095" spans="1:5">
      <c r="A3095" s="180">
        <v>42475</v>
      </c>
      <c r="B3095" s="179">
        <v>13.77</v>
      </c>
      <c r="C3095" s="179">
        <v>14.19</v>
      </c>
      <c r="D3095" s="179">
        <v>13.58</v>
      </c>
      <c r="E3095" s="179">
        <v>13.62</v>
      </c>
    </row>
    <row r="3096" spans="1:5">
      <c r="A3096" s="180">
        <v>42478</v>
      </c>
      <c r="B3096" s="179">
        <v>14.87</v>
      </c>
      <c r="C3096" s="179">
        <v>14.94</v>
      </c>
      <c r="D3096" s="179">
        <v>13.23</v>
      </c>
      <c r="E3096" s="179">
        <v>13.35</v>
      </c>
    </row>
    <row r="3097" spans="1:5">
      <c r="A3097" s="180">
        <v>42479</v>
      </c>
      <c r="B3097" s="179">
        <v>13.18</v>
      </c>
      <c r="C3097" s="179">
        <v>13.88</v>
      </c>
      <c r="D3097" s="179">
        <v>12.98</v>
      </c>
      <c r="E3097" s="179">
        <v>13.24</v>
      </c>
    </row>
    <row r="3098" spans="1:5">
      <c r="A3098" s="180">
        <v>42480</v>
      </c>
      <c r="B3098" s="179">
        <v>13.39</v>
      </c>
      <c r="C3098" s="179">
        <v>13.5</v>
      </c>
      <c r="D3098" s="179">
        <v>12.5</v>
      </c>
      <c r="E3098" s="179">
        <v>13.28</v>
      </c>
    </row>
    <row r="3099" spans="1:5">
      <c r="A3099" s="180">
        <v>42481</v>
      </c>
      <c r="B3099" s="179">
        <v>13.2</v>
      </c>
      <c r="C3099" s="179">
        <v>14.14</v>
      </c>
      <c r="D3099" s="179">
        <v>13.16</v>
      </c>
      <c r="E3099" s="179">
        <v>13.95</v>
      </c>
    </row>
    <row r="3100" spans="1:5">
      <c r="A3100" s="180">
        <v>42482</v>
      </c>
      <c r="B3100" s="179">
        <v>13.7</v>
      </c>
      <c r="C3100" s="179">
        <v>14.19</v>
      </c>
      <c r="D3100" s="179">
        <v>13.15</v>
      </c>
      <c r="E3100" s="179">
        <v>13.22</v>
      </c>
    </row>
    <row r="3101" spans="1:5">
      <c r="A3101" s="180">
        <v>42485</v>
      </c>
      <c r="B3101" s="179">
        <v>14.07</v>
      </c>
      <c r="C3101" s="179">
        <v>14.76</v>
      </c>
      <c r="D3101" s="179">
        <v>13.86</v>
      </c>
      <c r="E3101" s="179">
        <v>14.08</v>
      </c>
    </row>
    <row r="3102" spans="1:5">
      <c r="A3102" s="180">
        <v>42486</v>
      </c>
      <c r="B3102" s="179">
        <v>14.01</v>
      </c>
      <c r="C3102" s="179">
        <v>14.43</v>
      </c>
      <c r="D3102" s="179">
        <v>13.66</v>
      </c>
      <c r="E3102" s="179">
        <v>13.96</v>
      </c>
    </row>
    <row r="3103" spans="1:5">
      <c r="A3103" s="180">
        <v>42487</v>
      </c>
      <c r="B3103" s="179">
        <v>14.15</v>
      </c>
      <c r="C3103" s="179">
        <v>14.95</v>
      </c>
      <c r="D3103" s="179">
        <v>13.5</v>
      </c>
      <c r="E3103" s="179">
        <v>13.77</v>
      </c>
    </row>
    <row r="3104" spans="1:5">
      <c r="A3104" s="180">
        <v>42488</v>
      </c>
      <c r="B3104" s="179">
        <v>14.53</v>
      </c>
      <c r="C3104" s="179">
        <v>15.61</v>
      </c>
      <c r="D3104" s="179">
        <v>13.3</v>
      </c>
      <c r="E3104" s="179">
        <v>15.22</v>
      </c>
    </row>
    <row r="3105" spans="1:5">
      <c r="A3105" s="180">
        <v>42489</v>
      </c>
      <c r="B3105" s="179">
        <v>15.21</v>
      </c>
      <c r="C3105" s="179">
        <v>17.09</v>
      </c>
      <c r="D3105" s="179">
        <v>14.91</v>
      </c>
      <c r="E3105" s="179">
        <v>15.7</v>
      </c>
    </row>
    <row r="3106" spans="1:5">
      <c r="A3106" s="180">
        <v>42492</v>
      </c>
      <c r="B3106" s="179">
        <v>16.329999999999998</v>
      </c>
      <c r="C3106" s="179">
        <v>16.5</v>
      </c>
      <c r="D3106" s="179">
        <v>14.48</v>
      </c>
      <c r="E3106" s="179">
        <v>14.68</v>
      </c>
    </row>
    <row r="3107" spans="1:5">
      <c r="A3107" s="180">
        <v>42493</v>
      </c>
      <c r="B3107" s="179">
        <v>14.92</v>
      </c>
      <c r="C3107" s="179">
        <v>16.420000000000002</v>
      </c>
      <c r="D3107" s="179">
        <v>14.91</v>
      </c>
      <c r="E3107" s="179">
        <v>15.6</v>
      </c>
    </row>
    <row r="3108" spans="1:5">
      <c r="A3108" s="180">
        <v>42494</v>
      </c>
      <c r="B3108" s="179">
        <v>15.47</v>
      </c>
      <c r="C3108" s="179">
        <v>16.850000000000001</v>
      </c>
      <c r="D3108" s="179">
        <v>15.39</v>
      </c>
      <c r="E3108" s="179">
        <v>16.05</v>
      </c>
    </row>
    <row r="3109" spans="1:5">
      <c r="A3109" s="180">
        <v>42495</v>
      </c>
      <c r="B3109" s="179">
        <v>15.54</v>
      </c>
      <c r="C3109" s="179">
        <v>16.45</v>
      </c>
      <c r="D3109" s="179">
        <v>15.22</v>
      </c>
      <c r="E3109" s="179">
        <v>15.91</v>
      </c>
    </row>
    <row r="3110" spans="1:5">
      <c r="A3110" s="180">
        <v>42496</v>
      </c>
      <c r="B3110" s="179">
        <v>16.2</v>
      </c>
      <c r="C3110" s="179">
        <v>16.579999999999998</v>
      </c>
      <c r="D3110" s="179">
        <v>14.71</v>
      </c>
      <c r="E3110" s="179">
        <v>14.72</v>
      </c>
    </row>
    <row r="3111" spans="1:5">
      <c r="A3111" s="180">
        <v>42499</v>
      </c>
      <c r="B3111" s="179">
        <v>15.2</v>
      </c>
      <c r="C3111" s="179">
        <v>15.39</v>
      </c>
      <c r="D3111" s="179">
        <v>14.17</v>
      </c>
      <c r="E3111" s="179">
        <v>14.57</v>
      </c>
    </row>
    <row r="3112" spans="1:5">
      <c r="A3112" s="180">
        <v>42500</v>
      </c>
      <c r="B3112" s="179">
        <v>13.98</v>
      </c>
      <c r="C3112" s="179">
        <v>14.35</v>
      </c>
      <c r="D3112" s="179">
        <v>13.55</v>
      </c>
      <c r="E3112" s="179">
        <v>13.63</v>
      </c>
    </row>
    <row r="3113" spans="1:5">
      <c r="A3113" s="180">
        <v>42501</v>
      </c>
      <c r="B3113" s="179">
        <v>13.92</v>
      </c>
      <c r="C3113" s="179">
        <v>14.69</v>
      </c>
      <c r="D3113" s="179">
        <v>13.29</v>
      </c>
      <c r="E3113" s="179">
        <v>14.69</v>
      </c>
    </row>
    <row r="3114" spans="1:5">
      <c r="A3114" s="180">
        <v>42502</v>
      </c>
      <c r="B3114" s="179">
        <v>14.55</v>
      </c>
      <c r="C3114" s="179">
        <v>15.42</v>
      </c>
      <c r="D3114" s="179">
        <v>13.95</v>
      </c>
      <c r="E3114" s="179">
        <v>14.41</v>
      </c>
    </row>
    <row r="3115" spans="1:5">
      <c r="A3115" s="180">
        <v>42503</v>
      </c>
      <c r="B3115" s="179">
        <v>15.15</v>
      </c>
      <c r="C3115" s="179">
        <v>15.47</v>
      </c>
      <c r="D3115" s="179">
        <v>13.97</v>
      </c>
      <c r="E3115" s="179">
        <v>15.04</v>
      </c>
    </row>
    <row r="3116" spans="1:5">
      <c r="A3116" s="180">
        <v>42506</v>
      </c>
      <c r="B3116" s="179">
        <v>15.72</v>
      </c>
      <c r="C3116" s="179">
        <v>15.98</v>
      </c>
      <c r="D3116" s="179">
        <v>14.28</v>
      </c>
      <c r="E3116" s="179">
        <v>14.68</v>
      </c>
    </row>
    <row r="3117" spans="1:5">
      <c r="A3117" s="180">
        <v>42507</v>
      </c>
      <c r="B3117" s="179">
        <v>14.57</v>
      </c>
      <c r="C3117" s="179">
        <v>16.12</v>
      </c>
      <c r="D3117" s="179">
        <v>14.48</v>
      </c>
      <c r="E3117" s="179">
        <v>15.57</v>
      </c>
    </row>
    <row r="3118" spans="1:5">
      <c r="A3118" s="180">
        <v>42508</v>
      </c>
      <c r="B3118" s="179">
        <v>15.72</v>
      </c>
      <c r="C3118" s="179">
        <v>16.47</v>
      </c>
      <c r="D3118" s="179">
        <v>14.86</v>
      </c>
      <c r="E3118" s="179">
        <v>15.95</v>
      </c>
    </row>
    <row r="3119" spans="1:5">
      <c r="A3119" s="180">
        <v>42509</v>
      </c>
      <c r="B3119" s="179">
        <v>16.37</v>
      </c>
      <c r="C3119" s="179">
        <v>17.649999999999999</v>
      </c>
      <c r="D3119" s="179">
        <v>16.28</v>
      </c>
      <c r="E3119" s="179">
        <v>16.329999999999998</v>
      </c>
    </row>
    <row r="3120" spans="1:5">
      <c r="A3120" s="180">
        <v>42510</v>
      </c>
      <c r="B3120" s="179">
        <v>16.13</v>
      </c>
      <c r="C3120" s="179">
        <v>16.3</v>
      </c>
      <c r="D3120" s="179">
        <v>15.11</v>
      </c>
      <c r="E3120" s="179">
        <v>15.2</v>
      </c>
    </row>
    <row r="3121" spans="1:5">
      <c r="A3121" s="180">
        <v>42513</v>
      </c>
      <c r="B3121" s="179">
        <v>16.329999999999998</v>
      </c>
      <c r="C3121" s="179">
        <v>16.47</v>
      </c>
      <c r="D3121" s="179">
        <v>15.4</v>
      </c>
      <c r="E3121" s="179">
        <v>15.82</v>
      </c>
    </row>
    <row r="3122" spans="1:5">
      <c r="A3122" s="180">
        <v>42514</v>
      </c>
      <c r="B3122" s="179">
        <v>16.03</v>
      </c>
      <c r="C3122" s="179">
        <v>16.059999999999999</v>
      </c>
      <c r="D3122" s="179">
        <v>14.36</v>
      </c>
      <c r="E3122" s="179">
        <v>14.42</v>
      </c>
    </row>
    <row r="3123" spans="1:5">
      <c r="A3123" s="180">
        <v>42515</v>
      </c>
      <c r="B3123" s="179">
        <v>14.19</v>
      </c>
      <c r="C3123" s="179">
        <v>14.33</v>
      </c>
      <c r="D3123" s="179">
        <v>13.64</v>
      </c>
      <c r="E3123" s="179">
        <v>13.9</v>
      </c>
    </row>
    <row r="3124" spans="1:5">
      <c r="A3124" s="180">
        <v>42516</v>
      </c>
      <c r="B3124" s="179">
        <v>13.8</v>
      </c>
      <c r="C3124" s="179">
        <v>14.11</v>
      </c>
      <c r="D3124" s="179">
        <v>13.43</v>
      </c>
      <c r="E3124" s="179">
        <v>13.43</v>
      </c>
    </row>
    <row r="3125" spans="1:5">
      <c r="A3125" s="180">
        <v>42517</v>
      </c>
      <c r="B3125" s="179">
        <v>13.49</v>
      </c>
      <c r="C3125" s="179">
        <v>13.76</v>
      </c>
      <c r="D3125" s="179">
        <v>13.04</v>
      </c>
      <c r="E3125" s="179">
        <v>13.12</v>
      </c>
    </row>
    <row r="3126" spans="1:5">
      <c r="A3126" s="180">
        <v>42521</v>
      </c>
      <c r="B3126" s="179">
        <v>13.94</v>
      </c>
      <c r="C3126" s="179">
        <v>15</v>
      </c>
      <c r="D3126" s="179">
        <v>13.45</v>
      </c>
      <c r="E3126" s="179">
        <v>14.19</v>
      </c>
    </row>
    <row r="3127" spans="1:5">
      <c r="A3127" s="180">
        <v>42522</v>
      </c>
      <c r="B3127" s="179">
        <v>14.45</v>
      </c>
      <c r="C3127" s="179">
        <v>15.25</v>
      </c>
      <c r="D3127" s="179">
        <v>14.18</v>
      </c>
      <c r="E3127" s="179">
        <v>14.2</v>
      </c>
    </row>
    <row r="3128" spans="1:5">
      <c r="A3128" s="180">
        <v>42523</v>
      </c>
      <c r="B3128" s="179">
        <v>14.42</v>
      </c>
      <c r="C3128" s="179">
        <v>14.92</v>
      </c>
      <c r="D3128" s="179">
        <v>13.62</v>
      </c>
      <c r="E3128" s="179">
        <v>13.63</v>
      </c>
    </row>
    <row r="3129" spans="1:5">
      <c r="A3129" s="180">
        <v>42524</v>
      </c>
      <c r="B3129" s="179">
        <v>13.78</v>
      </c>
      <c r="C3129" s="179">
        <v>14.66</v>
      </c>
      <c r="D3129" s="179">
        <v>12.9</v>
      </c>
      <c r="E3129" s="179">
        <v>13.47</v>
      </c>
    </row>
    <row r="3130" spans="1:5">
      <c r="A3130" s="180">
        <v>42527</v>
      </c>
      <c r="B3130" s="179">
        <v>13.84</v>
      </c>
      <c r="C3130" s="179">
        <v>14.27</v>
      </c>
      <c r="D3130" s="179">
        <v>13.42</v>
      </c>
      <c r="E3130" s="179">
        <v>13.65</v>
      </c>
    </row>
    <row r="3131" spans="1:5">
      <c r="A3131" s="180">
        <v>42528</v>
      </c>
      <c r="B3131" s="179">
        <v>12.77</v>
      </c>
      <c r="C3131" s="179">
        <v>14.05</v>
      </c>
      <c r="D3131" s="179">
        <v>12.72</v>
      </c>
      <c r="E3131" s="179">
        <v>14.05</v>
      </c>
    </row>
    <row r="3132" spans="1:5">
      <c r="A3132" s="180">
        <v>42529</v>
      </c>
      <c r="B3132" s="179">
        <v>13.84</v>
      </c>
      <c r="C3132" s="179">
        <v>14.27</v>
      </c>
      <c r="D3132" s="179">
        <v>13.7</v>
      </c>
      <c r="E3132" s="179">
        <v>14.08</v>
      </c>
    </row>
    <row r="3133" spans="1:5">
      <c r="A3133" s="180">
        <v>42530</v>
      </c>
      <c r="B3133" s="179">
        <v>14.01</v>
      </c>
      <c r="C3133" s="179">
        <v>14.85</v>
      </c>
      <c r="D3133" s="179">
        <v>13.99</v>
      </c>
      <c r="E3133" s="179">
        <v>14.64</v>
      </c>
    </row>
    <row r="3134" spans="1:5">
      <c r="A3134" s="180">
        <v>42531</v>
      </c>
      <c r="B3134" s="179">
        <v>14.89</v>
      </c>
      <c r="C3134" s="179">
        <v>17.329999999999998</v>
      </c>
      <c r="D3134" s="179">
        <v>14.85</v>
      </c>
      <c r="E3134" s="179">
        <v>17.03</v>
      </c>
    </row>
    <row r="3135" spans="1:5">
      <c r="A3135" s="180">
        <v>42534</v>
      </c>
      <c r="B3135" s="179">
        <v>18.239999999999998</v>
      </c>
      <c r="C3135" s="179">
        <v>21.01</v>
      </c>
      <c r="D3135" s="179">
        <v>17.89</v>
      </c>
      <c r="E3135" s="179">
        <v>20.97</v>
      </c>
    </row>
    <row r="3136" spans="1:5">
      <c r="A3136" s="180">
        <v>42535</v>
      </c>
      <c r="B3136" s="179">
        <v>21.28</v>
      </c>
      <c r="C3136" s="179">
        <v>22.16</v>
      </c>
      <c r="D3136" s="179">
        <v>20.27</v>
      </c>
      <c r="E3136" s="179">
        <v>20.5</v>
      </c>
    </row>
    <row r="3137" spans="1:5">
      <c r="A3137" s="180">
        <v>42536</v>
      </c>
      <c r="B3137" s="179">
        <v>20.25</v>
      </c>
      <c r="C3137" s="179">
        <v>20.45</v>
      </c>
      <c r="D3137" s="179">
        <v>18.63</v>
      </c>
      <c r="E3137" s="179">
        <v>20.14</v>
      </c>
    </row>
    <row r="3138" spans="1:5">
      <c r="A3138" s="180">
        <v>42537</v>
      </c>
      <c r="B3138" s="179">
        <v>20.8</v>
      </c>
      <c r="C3138" s="179">
        <v>22.89</v>
      </c>
      <c r="D3138" s="179">
        <v>19.239999999999998</v>
      </c>
      <c r="E3138" s="179">
        <v>19.37</v>
      </c>
    </row>
    <row r="3139" spans="1:5">
      <c r="A3139" s="180">
        <v>42538</v>
      </c>
      <c r="B3139" s="179">
        <v>19.420000000000002</v>
      </c>
      <c r="C3139" s="179">
        <v>20.03</v>
      </c>
      <c r="D3139" s="179">
        <v>18.71</v>
      </c>
      <c r="E3139" s="179">
        <v>19.41</v>
      </c>
    </row>
    <row r="3140" spans="1:5">
      <c r="A3140" s="180">
        <v>42541</v>
      </c>
      <c r="B3140" s="179">
        <v>17.420000000000002</v>
      </c>
      <c r="C3140" s="179">
        <v>18.55</v>
      </c>
      <c r="D3140" s="179">
        <v>16.59</v>
      </c>
      <c r="E3140" s="179">
        <v>18.37</v>
      </c>
    </row>
    <row r="3141" spans="1:5">
      <c r="A3141" s="180">
        <v>42542</v>
      </c>
      <c r="B3141" s="179">
        <v>17.670000000000002</v>
      </c>
      <c r="C3141" s="179">
        <v>18.96</v>
      </c>
      <c r="D3141" s="179">
        <v>16.91</v>
      </c>
      <c r="E3141" s="179">
        <v>18.48</v>
      </c>
    </row>
    <row r="3142" spans="1:5">
      <c r="A3142" s="180">
        <v>42543</v>
      </c>
      <c r="B3142" s="179">
        <v>18.260000000000002</v>
      </c>
      <c r="C3142" s="179">
        <v>21.22</v>
      </c>
      <c r="D3142" s="179">
        <v>17.829999999999998</v>
      </c>
      <c r="E3142" s="179">
        <v>21.17</v>
      </c>
    </row>
    <row r="3143" spans="1:5">
      <c r="A3143" s="180">
        <v>42544</v>
      </c>
      <c r="B3143" s="179">
        <v>19.54</v>
      </c>
      <c r="C3143" s="179">
        <v>19.79</v>
      </c>
      <c r="D3143" s="179">
        <v>17.25</v>
      </c>
      <c r="E3143" s="179">
        <v>17.25</v>
      </c>
    </row>
    <row r="3144" spans="1:5">
      <c r="A3144" s="180">
        <v>42545</v>
      </c>
      <c r="B3144" s="179">
        <v>26.06</v>
      </c>
      <c r="C3144" s="179">
        <v>26.24</v>
      </c>
      <c r="D3144" s="179">
        <v>19.48</v>
      </c>
      <c r="E3144" s="179">
        <v>25.76</v>
      </c>
    </row>
    <row r="3145" spans="1:5">
      <c r="A3145" s="180">
        <v>42548</v>
      </c>
      <c r="B3145" s="179">
        <v>24.38</v>
      </c>
      <c r="C3145" s="179">
        <v>26.72</v>
      </c>
      <c r="D3145" s="179">
        <v>22.93</v>
      </c>
      <c r="E3145" s="179">
        <v>23.85</v>
      </c>
    </row>
    <row r="3146" spans="1:5">
      <c r="A3146" s="180">
        <v>42549</v>
      </c>
      <c r="B3146" s="179">
        <v>21.76</v>
      </c>
      <c r="C3146" s="179">
        <v>22.07</v>
      </c>
      <c r="D3146" s="179">
        <v>18.75</v>
      </c>
      <c r="E3146" s="179">
        <v>18.75</v>
      </c>
    </row>
    <row r="3147" spans="1:5">
      <c r="A3147" s="180">
        <v>42550</v>
      </c>
      <c r="B3147" s="179">
        <v>18.12</v>
      </c>
      <c r="C3147" s="179">
        <v>18.27</v>
      </c>
      <c r="D3147" s="179">
        <v>16.48</v>
      </c>
      <c r="E3147" s="179">
        <v>16.64</v>
      </c>
    </row>
    <row r="3148" spans="1:5">
      <c r="A3148" s="180">
        <v>42551</v>
      </c>
      <c r="B3148" s="179">
        <v>16.91</v>
      </c>
      <c r="C3148" s="179">
        <v>16.989999999999998</v>
      </c>
      <c r="D3148" s="179">
        <v>15.29</v>
      </c>
      <c r="E3148" s="179">
        <v>15.63</v>
      </c>
    </row>
    <row r="3149" spans="1:5">
      <c r="A3149" s="180">
        <v>42552</v>
      </c>
      <c r="B3149" s="179">
        <v>15.59</v>
      </c>
      <c r="C3149" s="179">
        <v>15.86</v>
      </c>
      <c r="D3149" s="179">
        <v>14.61</v>
      </c>
      <c r="E3149" s="179">
        <v>14.77</v>
      </c>
    </row>
    <row r="3150" spans="1:5">
      <c r="A3150" s="180">
        <v>42556</v>
      </c>
      <c r="B3150" s="179">
        <v>16.05</v>
      </c>
      <c r="C3150" s="179">
        <v>16.62</v>
      </c>
      <c r="D3150" s="179">
        <v>15.49</v>
      </c>
      <c r="E3150" s="179">
        <v>15.58</v>
      </c>
    </row>
    <row r="3151" spans="1:5">
      <c r="A3151" s="180">
        <v>42557</v>
      </c>
      <c r="B3151" s="179">
        <v>15.87</v>
      </c>
      <c r="C3151" s="179">
        <v>17.04</v>
      </c>
      <c r="D3151" s="179">
        <v>14.96</v>
      </c>
      <c r="E3151" s="179">
        <v>14.96</v>
      </c>
    </row>
    <row r="3152" spans="1:5">
      <c r="A3152" s="180">
        <v>42558</v>
      </c>
      <c r="B3152" s="179">
        <v>14.8</v>
      </c>
      <c r="C3152" s="179">
        <v>15.98</v>
      </c>
      <c r="D3152" s="179">
        <v>14.33</v>
      </c>
      <c r="E3152" s="179">
        <v>14.76</v>
      </c>
    </row>
    <row r="3153" spans="1:5">
      <c r="A3153" s="180">
        <v>42559</v>
      </c>
      <c r="B3153" s="179">
        <v>14.64</v>
      </c>
      <c r="C3153" s="179">
        <v>14.75</v>
      </c>
      <c r="D3153" s="179">
        <v>13.19</v>
      </c>
      <c r="E3153" s="179">
        <v>13.2</v>
      </c>
    </row>
    <row r="3154" spans="1:5">
      <c r="A3154" s="180">
        <v>42562</v>
      </c>
      <c r="B3154" s="179">
        <v>13.25</v>
      </c>
      <c r="C3154" s="179">
        <v>13.67</v>
      </c>
      <c r="D3154" s="179">
        <v>13</v>
      </c>
      <c r="E3154" s="179">
        <v>13.54</v>
      </c>
    </row>
    <row r="3155" spans="1:5">
      <c r="A3155" s="180">
        <v>42563</v>
      </c>
      <c r="B3155" s="179">
        <v>12.93</v>
      </c>
      <c r="C3155" s="179">
        <v>13.93</v>
      </c>
      <c r="D3155" s="179">
        <v>12.75</v>
      </c>
      <c r="E3155" s="179">
        <v>13.55</v>
      </c>
    </row>
    <row r="3156" spans="1:5">
      <c r="A3156" s="180">
        <v>42564</v>
      </c>
      <c r="B3156" s="179">
        <v>13.32</v>
      </c>
      <c r="C3156" s="179">
        <v>13.79</v>
      </c>
      <c r="D3156" s="179">
        <v>12.92</v>
      </c>
      <c r="E3156" s="179">
        <v>13.04</v>
      </c>
    </row>
    <row r="3157" spans="1:5">
      <c r="A3157" s="180">
        <v>42565</v>
      </c>
      <c r="B3157" s="179">
        <v>12.5</v>
      </c>
      <c r="C3157" s="179">
        <v>13.37</v>
      </c>
      <c r="D3157" s="179">
        <v>12.14</v>
      </c>
      <c r="E3157" s="179">
        <v>12.82</v>
      </c>
    </row>
    <row r="3158" spans="1:5">
      <c r="A3158" s="180">
        <v>42566</v>
      </c>
      <c r="B3158" s="179">
        <v>13.12</v>
      </c>
      <c r="C3158" s="179">
        <v>13.22</v>
      </c>
      <c r="D3158" s="179">
        <v>12.27</v>
      </c>
      <c r="E3158" s="179">
        <v>12.67</v>
      </c>
    </row>
    <row r="3159" spans="1:5">
      <c r="A3159" s="180">
        <v>42569</v>
      </c>
      <c r="B3159" s="179">
        <v>12.75</v>
      </c>
      <c r="C3159" s="179">
        <v>13.12</v>
      </c>
      <c r="D3159" s="179">
        <v>12.33</v>
      </c>
      <c r="E3159" s="179">
        <v>12.44</v>
      </c>
    </row>
    <row r="3160" spans="1:5">
      <c r="A3160" s="180">
        <v>42570</v>
      </c>
      <c r="B3160" s="179">
        <v>12.53</v>
      </c>
      <c r="C3160" s="179">
        <v>12.83</v>
      </c>
      <c r="D3160" s="179">
        <v>11.94</v>
      </c>
      <c r="E3160" s="179">
        <v>11.97</v>
      </c>
    </row>
    <row r="3161" spans="1:5">
      <c r="A3161" s="180">
        <v>42571</v>
      </c>
      <c r="B3161" s="179">
        <v>11.94</v>
      </c>
      <c r="C3161" s="179">
        <v>11.97</v>
      </c>
      <c r="D3161" s="179">
        <v>11.4</v>
      </c>
      <c r="E3161" s="179">
        <v>11.77</v>
      </c>
    </row>
    <row r="3162" spans="1:5">
      <c r="A3162" s="180">
        <v>42572</v>
      </c>
      <c r="B3162" s="179">
        <v>11.8</v>
      </c>
      <c r="C3162" s="179">
        <v>13.06</v>
      </c>
      <c r="D3162" s="179">
        <v>11.69</v>
      </c>
      <c r="E3162" s="179">
        <v>12.74</v>
      </c>
    </row>
    <row r="3163" spans="1:5">
      <c r="A3163" s="180">
        <v>42573</v>
      </c>
      <c r="B3163" s="179">
        <v>12.8</v>
      </c>
      <c r="C3163" s="179">
        <v>12.88</v>
      </c>
      <c r="D3163" s="179">
        <v>11.97</v>
      </c>
      <c r="E3163" s="179">
        <v>12.02</v>
      </c>
    </row>
    <row r="3164" spans="1:5">
      <c r="A3164" s="180">
        <v>42576</v>
      </c>
      <c r="B3164" s="179">
        <v>12.64</v>
      </c>
      <c r="C3164" s="179">
        <v>13.72</v>
      </c>
      <c r="D3164" s="179">
        <v>12.39</v>
      </c>
      <c r="E3164" s="179">
        <v>12.87</v>
      </c>
    </row>
    <row r="3165" spans="1:5">
      <c r="A3165" s="180">
        <v>42577</v>
      </c>
      <c r="B3165" s="179">
        <v>12.88</v>
      </c>
      <c r="C3165" s="179">
        <v>13.5</v>
      </c>
      <c r="D3165" s="179">
        <v>12.8</v>
      </c>
      <c r="E3165" s="179">
        <v>13.05</v>
      </c>
    </row>
    <row r="3166" spans="1:5">
      <c r="A3166" s="180">
        <v>42578</v>
      </c>
      <c r="B3166" s="179">
        <v>12.61</v>
      </c>
      <c r="C3166" s="179">
        <v>13.74</v>
      </c>
      <c r="D3166" s="179">
        <v>12.5</v>
      </c>
      <c r="E3166" s="179">
        <v>12.83</v>
      </c>
    </row>
    <row r="3167" spans="1:5">
      <c r="A3167" s="180">
        <v>42579</v>
      </c>
      <c r="B3167" s="179">
        <v>12.51</v>
      </c>
      <c r="C3167" s="179">
        <v>13.52</v>
      </c>
      <c r="D3167" s="179">
        <v>12.36</v>
      </c>
      <c r="E3167" s="179">
        <v>12.72</v>
      </c>
    </row>
    <row r="3168" spans="1:5">
      <c r="A3168" s="180">
        <v>42580</v>
      </c>
      <c r="B3168" s="179">
        <v>12.85</v>
      </c>
      <c r="C3168" s="179">
        <v>12.9</v>
      </c>
      <c r="D3168" s="179">
        <v>11.77</v>
      </c>
      <c r="E3168" s="179">
        <v>11.87</v>
      </c>
    </row>
    <row r="3169" spans="1:5">
      <c r="A3169" s="180">
        <v>42583</v>
      </c>
      <c r="B3169" s="179">
        <v>11.89</v>
      </c>
      <c r="C3169" s="179">
        <v>12.98</v>
      </c>
      <c r="D3169" s="179">
        <v>11.86</v>
      </c>
      <c r="E3169" s="179">
        <v>12.44</v>
      </c>
    </row>
    <row r="3170" spans="1:5">
      <c r="A3170" s="180">
        <v>42584</v>
      </c>
      <c r="B3170" s="179">
        <v>12.39</v>
      </c>
      <c r="C3170" s="179">
        <v>14.24</v>
      </c>
      <c r="D3170" s="179">
        <v>12.35</v>
      </c>
      <c r="E3170" s="179">
        <v>13.37</v>
      </c>
    </row>
    <row r="3171" spans="1:5">
      <c r="A3171" s="180">
        <v>42585</v>
      </c>
      <c r="B3171" s="179">
        <v>13.53</v>
      </c>
      <c r="C3171" s="179">
        <v>13.91</v>
      </c>
      <c r="D3171" s="179">
        <v>12.73</v>
      </c>
      <c r="E3171" s="179">
        <v>12.86</v>
      </c>
    </row>
    <row r="3172" spans="1:5">
      <c r="A3172" s="180">
        <v>42586</v>
      </c>
      <c r="B3172" s="179">
        <v>12.73</v>
      </c>
      <c r="C3172" s="179">
        <v>12.98</v>
      </c>
      <c r="D3172" s="179">
        <v>11.79</v>
      </c>
      <c r="E3172" s="179">
        <v>12.42</v>
      </c>
    </row>
    <row r="3173" spans="1:5">
      <c r="A3173" s="180">
        <v>42587</v>
      </c>
      <c r="B3173" s="179">
        <v>12.08</v>
      </c>
      <c r="C3173" s="179">
        <v>12.26</v>
      </c>
      <c r="D3173" s="179">
        <v>11.18</v>
      </c>
      <c r="E3173" s="179">
        <v>11.39</v>
      </c>
    </row>
    <row r="3174" spans="1:5">
      <c r="A3174" s="180">
        <v>42590</v>
      </c>
      <c r="B3174" s="179">
        <v>11.66</v>
      </c>
      <c r="C3174" s="179">
        <v>11.78</v>
      </c>
      <c r="D3174" s="179">
        <v>11.41</v>
      </c>
      <c r="E3174" s="179">
        <v>11.5</v>
      </c>
    </row>
    <row r="3175" spans="1:5">
      <c r="A3175" s="180">
        <v>42591</v>
      </c>
      <c r="B3175" s="179">
        <v>11.4</v>
      </c>
      <c r="C3175" s="179">
        <v>11.92</v>
      </c>
      <c r="D3175" s="179">
        <v>11.02</v>
      </c>
      <c r="E3175" s="179">
        <v>11.66</v>
      </c>
    </row>
    <row r="3176" spans="1:5">
      <c r="A3176" s="180">
        <v>42592</v>
      </c>
      <c r="B3176" s="179">
        <v>11.55</v>
      </c>
      <c r="C3176" s="179">
        <v>12.5</v>
      </c>
      <c r="D3176" s="179">
        <v>11.37</v>
      </c>
      <c r="E3176" s="179">
        <v>12.05</v>
      </c>
    </row>
    <row r="3177" spans="1:5">
      <c r="A3177" s="180">
        <v>42593</v>
      </c>
      <c r="B3177" s="179">
        <v>11.93</v>
      </c>
      <c r="C3177" s="179">
        <v>12.11</v>
      </c>
      <c r="D3177" s="179">
        <v>11.38</v>
      </c>
      <c r="E3177" s="179">
        <v>11.68</v>
      </c>
    </row>
    <row r="3178" spans="1:5">
      <c r="A3178" s="180">
        <v>42594</v>
      </c>
      <c r="B3178" s="179">
        <v>11.61</v>
      </c>
      <c r="C3178" s="179">
        <v>12</v>
      </c>
      <c r="D3178" s="179">
        <v>11.28</v>
      </c>
      <c r="E3178" s="179">
        <v>11.55</v>
      </c>
    </row>
    <row r="3179" spans="1:5">
      <c r="A3179" s="180">
        <v>42597</v>
      </c>
      <c r="B3179" s="179">
        <v>11.81</v>
      </c>
      <c r="C3179" s="179">
        <v>12.17</v>
      </c>
      <c r="D3179" s="179">
        <v>11.58</v>
      </c>
      <c r="E3179" s="179">
        <v>11.81</v>
      </c>
    </row>
    <row r="3180" spans="1:5">
      <c r="A3180" s="180">
        <v>42598</v>
      </c>
      <c r="B3180" s="179">
        <v>12.04</v>
      </c>
      <c r="C3180" s="179">
        <v>12.78</v>
      </c>
      <c r="D3180" s="179">
        <v>11.87</v>
      </c>
      <c r="E3180" s="179">
        <v>12.64</v>
      </c>
    </row>
    <row r="3181" spans="1:5">
      <c r="A3181" s="180">
        <v>42599</v>
      </c>
      <c r="B3181" s="179">
        <v>12.57</v>
      </c>
      <c r="C3181" s="179">
        <v>13.71</v>
      </c>
      <c r="D3181" s="179">
        <v>12.14</v>
      </c>
      <c r="E3181" s="179">
        <v>12.19</v>
      </c>
    </row>
    <row r="3182" spans="1:5">
      <c r="A3182" s="180">
        <v>42600</v>
      </c>
      <c r="B3182" s="179">
        <v>12.2</v>
      </c>
      <c r="C3182" s="179">
        <v>12.53</v>
      </c>
      <c r="D3182" s="179">
        <v>11.42</v>
      </c>
      <c r="E3182" s="179">
        <v>11.43</v>
      </c>
    </row>
    <row r="3183" spans="1:5">
      <c r="A3183" s="180">
        <v>42601</v>
      </c>
      <c r="B3183" s="179">
        <v>11.67</v>
      </c>
      <c r="C3183" s="179">
        <v>12.28</v>
      </c>
      <c r="D3183" s="179">
        <v>11.33</v>
      </c>
      <c r="E3183" s="179">
        <v>11.34</v>
      </c>
    </row>
    <row r="3184" spans="1:5">
      <c r="A3184" s="180">
        <v>42604</v>
      </c>
      <c r="B3184" s="179">
        <v>12.53</v>
      </c>
      <c r="C3184" s="179">
        <v>13.02</v>
      </c>
      <c r="D3184" s="179">
        <v>11.94</v>
      </c>
      <c r="E3184" s="179">
        <v>12.27</v>
      </c>
    </row>
    <row r="3185" spans="1:5">
      <c r="A3185" s="180">
        <v>42605</v>
      </c>
      <c r="B3185" s="179">
        <v>12.15</v>
      </c>
      <c r="C3185" s="179">
        <v>12.44</v>
      </c>
      <c r="D3185" s="179">
        <v>11.72</v>
      </c>
      <c r="E3185" s="179">
        <v>12.38</v>
      </c>
    </row>
    <row r="3186" spans="1:5">
      <c r="A3186" s="180">
        <v>42606</v>
      </c>
      <c r="B3186" s="179">
        <v>12.7</v>
      </c>
      <c r="C3186" s="179">
        <v>14.01</v>
      </c>
      <c r="D3186" s="179">
        <v>12.3</v>
      </c>
      <c r="E3186" s="179">
        <v>13.45</v>
      </c>
    </row>
    <row r="3187" spans="1:5">
      <c r="A3187" s="180">
        <v>42607</v>
      </c>
      <c r="B3187" s="179">
        <v>13.62</v>
      </c>
      <c r="C3187" s="179">
        <v>14.09</v>
      </c>
      <c r="D3187" s="179">
        <v>13.29</v>
      </c>
      <c r="E3187" s="179">
        <v>13.63</v>
      </c>
    </row>
    <row r="3188" spans="1:5">
      <c r="A3188" s="180">
        <v>42608</v>
      </c>
      <c r="B3188" s="179">
        <v>13.54</v>
      </c>
      <c r="C3188" s="179">
        <v>14.93</v>
      </c>
      <c r="D3188" s="179">
        <v>12.13</v>
      </c>
      <c r="E3188" s="179">
        <v>13.65</v>
      </c>
    </row>
    <row r="3189" spans="1:5">
      <c r="A3189" s="180">
        <v>42611</v>
      </c>
      <c r="B3189" s="179">
        <v>14.09</v>
      </c>
      <c r="C3189" s="179">
        <v>14.43</v>
      </c>
      <c r="D3189" s="179">
        <v>12.9</v>
      </c>
      <c r="E3189" s="179">
        <v>12.94</v>
      </c>
    </row>
    <row r="3190" spans="1:5">
      <c r="A3190" s="180">
        <v>42612</v>
      </c>
      <c r="B3190" s="179">
        <v>12.94</v>
      </c>
      <c r="C3190" s="179">
        <v>13.6</v>
      </c>
      <c r="D3190" s="179">
        <v>12.7</v>
      </c>
      <c r="E3190" s="179">
        <v>13.12</v>
      </c>
    </row>
    <row r="3191" spans="1:5">
      <c r="A3191" s="180">
        <v>42613</v>
      </c>
      <c r="B3191" s="179">
        <v>13.14</v>
      </c>
      <c r="C3191" s="179">
        <v>14.34</v>
      </c>
      <c r="D3191" s="179">
        <v>12.97</v>
      </c>
      <c r="E3191" s="179">
        <v>13.42</v>
      </c>
    </row>
    <row r="3192" spans="1:5">
      <c r="A3192" s="180">
        <v>42614</v>
      </c>
      <c r="B3192" s="179">
        <v>13.07</v>
      </c>
      <c r="C3192" s="179">
        <v>14.61</v>
      </c>
      <c r="D3192" s="179">
        <v>12.99</v>
      </c>
      <c r="E3192" s="179">
        <v>13.48</v>
      </c>
    </row>
    <row r="3193" spans="1:5">
      <c r="A3193" s="180">
        <v>42615</v>
      </c>
      <c r="B3193" s="179">
        <v>13.47</v>
      </c>
      <c r="C3193" s="179">
        <v>13.9</v>
      </c>
      <c r="D3193" s="179">
        <v>11.9</v>
      </c>
      <c r="E3193" s="179">
        <v>11.98</v>
      </c>
    </row>
    <row r="3194" spans="1:5">
      <c r="A3194" s="180">
        <v>42619</v>
      </c>
      <c r="B3194" s="179">
        <v>12.42</v>
      </c>
      <c r="C3194" s="179">
        <v>12.93</v>
      </c>
      <c r="D3194" s="179">
        <v>11.85</v>
      </c>
      <c r="E3194" s="179">
        <v>12.02</v>
      </c>
    </row>
    <row r="3195" spans="1:5">
      <c r="A3195" s="180">
        <v>42620</v>
      </c>
      <c r="B3195" s="179">
        <v>11.89</v>
      </c>
      <c r="C3195" s="179">
        <v>12.45</v>
      </c>
      <c r="D3195" s="179">
        <v>11.77</v>
      </c>
      <c r="E3195" s="179">
        <v>11.94</v>
      </c>
    </row>
    <row r="3196" spans="1:5">
      <c r="A3196" s="180">
        <v>42621</v>
      </c>
      <c r="B3196" s="179">
        <v>11.74</v>
      </c>
      <c r="C3196" s="179">
        <v>12.6</v>
      </c>
      <c r="D3196" s="179">
        <v>11.65</v>
      </c>
      <c r="E3196" s="179">
        <v>12.51</v>
      </c>
    </row>
    <row r="3197" spans="1:5">
      <c r="A3197" s="180">
        <v>42622</v>
      </c>
      <c r="B3197" s="179">
        <v>12.52</v>
      </c>
      <c r="C3197" s="179">
        <v>17.54</v>
      </c>
      <c r="D3197" s="179">
        <v>12.52</v>
      </c>
      <c r="E3197" s="179">
        <v>17.5</v>
      </c>
    </row>
    <row r="3198" spans="1:5">
      <c r="A3198" s="180">
        <v>42625</v>
      </c>
      <c r="B3198" s="179">
        <v>20.13</v>
      </c>
      <c r="C3198" s="179">
        <v>20.51</v>
      </c>
      <c r="D3198" s="179">
        <v>14.76</v>
      </c>
      <c r="E3198" s="179">
        <v>15.16</v>
      </c>
    </row>
    <row r="3199" spans="1:5">
      <c r="A3199" s="180">
        <v>42626</v>
      </c>
      <c r="B3199" s="179">
        <v>15.98</v>
      </c>
      <c r="C3199" s="179">
        <v>18.97</v>
      </c>
      <c r="D3199" s="179">
        <v>15.83</v>
      </c>
      <c r="E3199" s="179">
        <v>17.850000000000001</v>
      </c>
    </row>
    <row r="3200" spans="1:5">
      <c r="A3200" s="180">
        <v>42627</v>
      </c>
      <c r="B3200" s="179">
        <v>17.63</v>
      </c>
      <c r="C3200" s="179">
        <v>18.14</v>
      </c>
      <c r="D3200" s="179">
        <v>16.34</v>
      </c>
      <c r="E3200" s="179">
        <v>18.14</v>
      </c>
    </row>
    <row r="3201" spans="1:5">
      <c r="A3201" s="180">
        <v>42628</v>
      </c>
      <c r="B3201" s="179">
        <v>17.97</v>
      </c>
      <c r="C3201" s="179">
        <v>18.07</v>
      </c>
      <c r="D3201" s="179">
        <v>15.74</v>
      </c>
      <c r="E3201" s="179">
        <v>16.3</v>
      </c>
    </row>
    <row r="3202" spans="1:5">
      <c r="A3202" s="180">
        <v>42629</v>
      </c>
      <c r="B3202" s="179">
        <v>16.41</v>
      </c>
      <c r="C3202" s="179">
        <v>17.100000000000001</v>
      </c>
      <c r="D3202" s="179">
        <v>15.28</v>
      </c>
      <c r="E3202" s="179">
        <v>15.37</v>
      </c>
    </row>
    <row r="3203" spans="1:5">
      <c r="A3203" s="180">
        <v>42632</v>
      </c>
      <c r="B3203" s="179">
        <v>15.14</v>
      </c>
      <c r="C3203" s="179">
        <v>15.96</v>
      </c>
      <c r="D3203" s="179">
        <v>14.6</v>
      </c>
      <c r="E3203" s="179">
        <v>15.53</v>
      </c>
    </row>
    <row r="3204" spans="1:5">
      <c r="A3204" s="180">
        <v>42633</v>
      </c>
      <c r="B3204" s="179">
        <v>14.98</v>
      </c>
      <c r="C3204" s="179">
        <v>16.09</v>
      </c>
      <c r="D3204" s="179">
        <v>14.69</v>
      </c>
      <c r="E3204" s="179">
        <v>15.92</v>
      </c>
    </row>
    <row r="3205" spans="1:5">
      <c r="A3205" s="180">
        <v>42634</v>
      </c>
      <c r="B3205" s="179">
        <v>15.07</v>
      </c>
      <c r="C3205" s="179">
        <v>15.65</v>
      </c>
      <c r="D3205" s="179">
        <v>12.98</v>
      </c>
      <c r="E3205" s="179">
        <v>13.3</v>
      </c>
    </row>
    <row r="3206" spans="1:5">
      <c r="A3206" s="180">
        <v>42635</v>
      </c>
      <c r="B3206" s="179">
        <v>13.39</v>
      </c>
      <c r="C3206" s="179">
        <v>13.39</v>
      </c>
      <c r="D3206" s="179">
        <v>11.76</v>
      </c>
      <c r="E3206" s="179">
        <v>12.02</v>
      </c>
    </row>
    <row r="3207" spans="1:5">
      <c r="A3207" s="180">
        <v>42636</v>
      </c>
      <c r="B3207" s="179">
        <v>12</v>
      </c>
      <c r="C3207" s="179">
        <v>12.58</v>
      </c>
      <c r="D3207" s="179">
        <v>11.93</v>
      </c>
      <c r="E3207" s="179">
        <v>12.29</v>
      </c>
    </row>
    <row r="3208" spans="1:5">
      <c r="A3208" s="180">
        <v>42639</v>
      </c>
      <c r="B3208" s="179">
        <v>13.26</v>
      </c>
      <c r="C3208" s="179">
        <v>14.63</v>
      </c>
      <c r="D3208" s="179">
        <v>13.26</v>
      </c>
      <c r="E3208" s="179">
        <v>14.5</v>
      </c>
    </row>
    <row r="3209" spans="1:5">
      <c r="A3209" s="180">
        <v>42640</v>
      </c>
      <c r="B3209" s="179">
        <v>13.36</v>
      </c>
      <c r="C3209" s="179">
        <v>14.76</v>
      </c>
      <c r="D3209" s="179">
        <v>12.97</v>
      </c>
      <c r="E3209" s="179">
        <v>13.1</v>
      </c>
    </row>
    <row r="3210" spans="1:5">
      <c r="A3210" s="180">
        <v>42641</v>
      </c>
      <c r="B3210" s="179">
        <v>12.9</v>
      </c>
      <c r="C3210" s="179">
        <v>13.57</v>
      </c>
      <c r="D3210" s="179">
        <v>12.24</v>
      </c>
      <c r="E3210" s="179">
        <v>12.39</v>
      </c>
    </row>
    <row r="3211" spans="1:5">
      <c r="A3211" s="180">
        <v>42642</v>
      </c>
      <c r="B3211" s="179">
        <v>12.53</v>
      </c>
      <c r="C3211" s="179">
        <v>15.69</v>
      </c>
      <c r="D3211" s="179">
        <v>12.14</v>
      </c>
      <c r="E3211" s="179">
        <v>14.02</v>
      </c>
    </row>
    <row r="3212" spans="1:5">
      <c r="A3212" s="180">
        <v>42643</v>
      </c>
      <c r="B3212" s="179">
        <v>14.91</v>
      </c>
      <c r="C3212" s="179">
        <v>15.2</v>
      </c>
      <c r="D3212" s="179">
        <v>12.53</v>
      </c>
      <c r="E3212" s="179">
        <v>13.29</v>
      </c>
    </row>
    <row r="3213" spans="1:5">
      <c r="A3213" s="180">
        <v>42646</v>
      </c>
      <c r="B3213" s="179">
        <v>13.75</v>
      </c>
      <c r="C3213" s="179">
        <v>14.42</v>
      </c>
      <c r="D3213" s="179">
        <v>13.42</v>
      </c>
      <c r="E3213" s="179">
        <v>13.57</v>
      </c>
    </row>
    <row r="3214" spans="1:5">
      <c r="A3214" s="180">
        <v>42647</v>
      </c>
      <c r="B3214" s="179">
        <v>13.4</v>
      </c>
      <c r="C3214" s="179">
        <v>14.57</v>
      </c>
      <c r="D3214" s="179">
        <v>12.92</v>
      </c>
      <c r="E3214" s="179">
        <v>13.63</v>
      </c>
    </row>
    <row r="3215" spans="1:5">
      <c r="A3215" s="180">
        <v>42648</v>
      </c>
      <c r="B3215" s="179">
        <v>13.56</v>
      </c>
      <c r="C3215" s="179">
        <v>13.68</v>
      </c>
      <c r="D3215" s="179">
        <v>12.7</v>
      </c>
      <c r="E3215" s="179">
        <v>12.99</v>
      </c>
    </row>
    <row r="3216" spans="1:5">
      <c r="A3216" s="180">
        <v>42649</v>
      </c>
      <c r="B3216" s="179">
        <v>13.11</v>
      </c>
      <c r="C3216" s="179">
        <v>13.84</v>
      </c>
      <c r="D3216" s="179">
        <v>12.8</v>
      </c>
      <c r="E3216" s="179">
        <v>12.84</v>
      </c>
    </row>
    <row r="3217" spans="1:5">
      <c r="A3217" s="180">
        <v>42650</v>
      </c>
      <c r="B3217" s="179">
        <v>13.52</v>
      </c>
      <c r="C3217" s="179">
        <v>14.15</v>
      </c>
      <c r="D3217" s="179">
        <v>12.21</v>
      </c>
      <c r="E3217" s="179">
        <v>13.48</v>
      </c>
    </row>
    <row r="3218" spans="1:5">
      <c r="A3218" s="180">
        <v>42653</v>
      </c>
      <c r="B3218" s="179">
        <v>14.19</v>
      </c>
      <c r="C3218" s="179">
        <v>14.36</v>
      </c>
      <c r="D3218" s="179">
        <v>13.29</v>
      </c>
      <c r="E3218" s="179">
        <v>13.38</v>
      </c>
    </row>
    <row r="3219" spans="1:5">
      <c r="A3219" s="180">
        <v>42654</v>
      </c>
      <c r="B3219" s="179">
        <v>13.71</v>
      </c>
      <c r="C3219" s="179">
        <v>16.47</v>
      </c>
      <c r="D3219" s="179">
        <v>13.69</v>
      </c>
      <c r="E3219" s="179">
        <v>15.36</v>
      </c>
    </row>
    <row r="3220" spans="1:5">
      <c r="A3220" s="180">
        <v>42655</v>
      </c>
      <c r="B3220" s="179">
        <v>15.53</v>
      </c>
      <c r="C3220" s="179">
        <v>16.34</v>
      </c>
      <c r="D3220" s="179">
        <v>15.26</v>
      </c>
      <c r="E3220" s="179">
        <v>15.91</v>
      </c>
    </row>
    <row r="3221" spans="1:5">
      <c r="A3221" s="180">
        <v>42656</v>
      </c>
      <c r="B3221" s="179">
        <v>16.88</v>
      </c>
      <c r="C3221" s="179">
        <v>17.95</v>
      </c>
      <c r="D3221" s="179">
        <v>16.14</v>
      </c>
      <c r="E3221" s="179">
        <v>16.690000000000001</v>
      </c>
    </row>
    <row r="3222" spans="1:5">
      <c r="A3222" s="180">
        <v>42657</v>
      </c>
      <c r="B3222" s="179">
        <v>16.489999999999998</v>
      </c>
      <c r="C3222" s="179">
        <v>16.5</v>
      </c>
      <c r="D3222" s="179">
        <v>15.25</v>
      </c>
      <c r="E3222" s="179">
        <v>16.12</v>
      </c>
    </row>
    <row r="3223" spans="1:5">
      <c r="A3223" s="180">
        <v>42660</v>
      </c>
      <c r="B3223" s="179">
        <v>17.010000000000002</v>
      </c>
      <c r="C3223" s="179">
        <v>17.11</v>
      </c>
      <c r="D3223" s="179">
        <v>16.13</v>
      </c>
      <c r="E3223" s="179">
        <v>16.21</v>
      </c>
    </row>
    <row r="3224" spans="1:5">
      <c r="A3224" s="180">
        <v>42661</v>
      </c>
      <c r="B3224" s="179">
        <v>15.82</v>
      </c>
      <c r="C3224" s="179">
        <v>15.85</v>
      </c>
      <c r="D3224" s="179">
        <v>15.03</v>
      </c>
      <c r="E3224" s="179">
        <v>15.28</v>
      </c>
    </row>
    <row r="3225" spans="1:5">
      <c r="A3225" s="180">
        <v>42662</v>
      </c>
      <c r="B3225" s="179">
        <v>15.45</v>
      </c>
      <c r="C3225" s="179">
        <v>15.68</v>
      </c>
      <c r="D3225" s="179">
        <v>13.87</v>
      </c>
      <c r="E3225" s="179">
        <v>14.41</v>
      </c>
    </row>
    <row r="3226" spans="1:5">
      <c r="A3226" s="180">
        <v>42663</v>
      </c>
      <c r="B3226" s="179">
        <v>14.43</v>
      </c>
      <c r="C3226" s="179">
        <v>14.72</v>
      </c>
      <c r="D3226" s="179">
        <v>13.74</v>
      </c>
      <c r="E3226" s="179">
        <v>13.75</v>
      </c>
    </row>
    <row r="3227" spans="1:5">
      <c r="A3227" s="180">
        <v>42664</v>
      </c>
      <c r="B3227" s="179">
        <v>14.04</v>
      </c>
      <c r="C3227" s="179">
        <v>14.53</v>
      </c>
      <c r="D3227" s="179">
        <v>13.27</v>
      </c>
      <c r="E3227" s="179">
        <v>13.34</v>
      </c>
    </row>
    <row r="3228" spans="1:5">
      <c r="A3228" s="180">
        <v>42667</v>
      </c>
      <c r="B3228" s="179">
        <v>13.19</v>
      </c>
      <c r="C3228" s="179">
        <v>13.26</v>
      </c>
      <c r="D3228" s="179">
        <v>12.83</v>
      </c>
      <c r="E3228" s="179">
        <v>13.02</v>
      </c>
    </row>
    <row r="3229" spans="1:5">
      <c r="A3229" s="180">
        <v>42668</v>
      </c>
      <c r="B3229" s="179">
        <v>12.91</v>
      </c>
      <c r="C3229" s="179">
        <v>13.86</v>
      </c>
      <c r="D3229" s="179">
        <v>12.73</v>
      </c>
      <c r="E3229" s="179">
        <v>13.46</v>
      </c>
    </row>
    <row r="3230" spans="1:5">
      <c r="A3230" s="180">
        <v>42669</v>
      </c>
      <c r="B3230" s="179">
        <v>13.66</v>
      </c>
      <c r="C3230" s="179">
        <v>14.8</v>
      </c>
      <c r="D3230" s="179">
        <v>13.66</v>
      </c>
      <c r="E3230" s="179">
        <v>14.24</v>
      </c>
    </row>
    <row r="3231" spans="1:5">
      <c r="A3231" s="180">
        <v>42670</v>
      </c>
      <c r="B3231" s="179">
        <v>14.37</v>
      </c>
      <c r="C3231" s="179">
        <v>15.43</v>
      </c>
      <c r="D3231" s="179">
        <v>13.6</v>
      </c>
      <c r="E3231" s="179">
        <v>15.36</v>
      </c>
    </row>
    <row r="3232" spans="1:5">
      <c r="A3232" s="180">
        <v>42671</v>
      </c>
      <c r="B3232" s="179">
        <v>15.67</v>
      </c>
      <c r="C3232" s="179">
        <v>17.350000000000001</v>
      </c>
      <c r="D3232" s="179">
        <v>14.65</v>
      </c>
      <c r="E3232" s="179">
        <v>16.190000000000001</v>
      </c>
    </row>
    <row r="3233" spans="1:5">
      <c r="A3233" s="180">
        <v>42674</v>
      </c>
      <c r="B3233" s="179">
        <v>16.309999999999999</v>
      </c>
      <c r="C3233" s="179">
        <v>17.63</v>
      </c>
      <c r="D3233" s="179">
        <v>16.25</v>
      </c>
      <c r="E3233" s="179">
        <v>17.059999999999999</v>
      </c>
    </row>
    <row r="3234" spans="1:5">
      <c r="A3234" s="180">
        <v>42675</v>
      </c>
      <c r="B3234" s="179">
        <v>16.54</v>
      </c>
      <c r="C3234" s="179">
        <v>20.43</v>
      </c>
      <c r="D3234" s="179">
        <v>16.510000000000002</v>
      </c>
      <c r="E3234" s="179">
        <v>18.559999999999999</v>
      </c>
    </row>
    <row r="3235" spans="1:5">
      <c r="A3235" s="180">
        <v>42676</v>
      </c>
      <c r="B3235" s="179">
        <v>19.09</v>
      </c>
      <c r="C3235" s="179">
        <v>19.82</v>
      </c>
      <c r="D3235" s="179">
        <v>18.559999999999999</v>
      </c>
      <c r="E3235" s="179">
        <v>19.32</v>
      </c>
    </row>
    <row r="3236" spans="1:5">
      <c r="A3236" s="180">
        <v>42677</v>
      </c>
      <c r="B3236" s="179">
        <v>19.850000000000001</v>
      </c>
      <c r="C3236" s="179">
        <v>22.57</v>
      </c>
      <c r="D3236" s="179">
        <v>18.84</v>
      </c>
      <c r="E3236" s="179">
        <v>22.08</v>
      </c>
    </row>
    <row r="3237" spans="1:5">
      <c r="A3237" s="180">
        <v>42678</v>
      </c>
      <c r="B3237" s="179">
        <v>21.86</v>
      </c>
      <c r="C3237" s="179">
        <v>23.01</v>
      </c>
      <c r="D3237" s="179">
        <v>19.2</v>
      </c>
      <c r="E3237" s="179">
        <v>22.51</v>
      </c>
    </row>
    <row r="3238" spans="1:5">
      <c r="A3238" s="180">
        <v>42681</v>
      </c>
      <c r="B3238" s="179">
        <v>19.78</v>
      </c>
      <c r="C3238" s="179">
        <v>19.86</v>
      </c>
      <c r="D3238" s="179">
        <v>18.39</v>
      </c>
      <c r="E3238" s="179">
        <v>18.71</v>
      </c>
    </row>
    <row r="3239" spans="1:5">
      <c r="A3239" s="180">
        <v>42682</v>
      </c>
      <c r="B3239" s="179">
        <v>18.920000000000002</v>
      </c>
      <c r="C3239" s="179">
        <v>19.91</v>
      </c>
      <c r="D3239" s="179">
        <v>17.7</v>
      </c>
      <c r="E3239" s="179">
        <v>18.739999999999998</v>
      </c>
    </row>
    <row r="3240" spans="1:5">
      <c r="A3240" s="180">
        <v>42683</v>
      </c>
      <c r="B3240" s="179">
        <v>20.7</v>
      </c>
      <c r="C3240" s="179">
        <v>21.48</v>
      </c>
      <c r="D3240" s="179">
        <v>14.33</v>
      </c>
      <c r="E3240" s="179">
        <v>14.38</v>
      </c>
    </row>
    <row r="3241" spans="1:5">
      <c r="A3241" s="180">
        <v>42684</v>
      </c>
      <c r="B3241" s="179">
        <v>14.01</v>
      </c>
      <c r="C3241" s="179">
        <v>16.3</v>
      </c>
      <c r="D3241" s="179">
        <v>13.26</v>
      </c>
      <c r="E3241" s="179">
        <v>14.74</v>
      </c>
    </row>
    <row r="3242" spans="1:5">
      <c r="A3242" s="180">
        <v>42685</v>
      </c>
      <c r="B3242" s="179">
        <v>14.83</v>
      </c>
      <c r="C3242" s="179">
        <v>16</v>
      </c>
      <c r="D3242" s="179">
        <v>14.15</v>
      </c>
      <c r="E3242" s="179">
        <v>14.17</v>
      </c>
    </row>
    <row r="3243" spans="1:5">
      <c r="A3243" s="180">
        <v>42688</v>
      </c>
      <c r="B3243" s="179">
        <v>14.69</v>
      </c>
      <c r="C3243" s="179">
        <v>15.56</v>
      </c>
      <c r="D3243" s="179">
        <v>14.39</v>
      </c>
      <c r="E3243" s="179">
        <v>14.48</v>
      </c>
    </row>
    <row r="3244" spans="1:5">
      <c r="A3244" s="180">
        <v>42689</v>
      </c>
      <c r="B3244" s="179">
        <v>14.16</v>
      </c>
      <c r="C3244" s="179">
        <v>14.65</v>
      </c>
      <c r="D3244" s="179">
        <v>13.3</v>
      </c>
      <c r="E3244" s="179">
        <v>13.37</v>
      </c>
    </row>
    <row r="3245" spans="1:5">
      <c r="A3245" s="180">
        <v>42690</v>
      </c>
      <c r="B3245" s="179">
        <v>13.51</v>
      </c>
      <c r="C3245" s="179">
        <v>14.49</v>
      </c>
      <c r="D3245" s="179">
        <v>13.51</v>
      </c>
      <c r="E3245" s="179">
        <v>13.72</v>
      </c>
    </row>
    <row r="3246" spans="1:5">
      <c r="A3246" s="180">
        <v>42691</v>
      </c>
      <c r="B3246" s="179">
        <v>13.37</v>
      </c>
      <c r="C3246" s="179">
        <v>13.55</v>
      </c>
      <c r="D3246" s="179">
        <v>12.97</v>
      </c>
      <c r="E3246" s="179">
        <v>13.35</v>
      </c>
    </row>
    <row r="3247" spans="1:5">
      <c r="A3247" s="180">
        <v>42692</v>
      </c>
      <c r="B3247" s="179">
        <v>13.56</v>
      </c>
      <c r="C3247" s="179">
        <v>13.74</v>
      </c>
      <c r="D3247" s="179">
        <v>12.85</v>
      </c>
      <c r="E3247" s="179">
        <v>12.85</v>
      </c>
    </row>
    <row r="3248" spans="1:5">
      <c r="A3248" s="180">
        <v>42695</v>
      </c>
      <c r="B3248" s="179">
        <v>13.27</v>
      </c>
      <c r="C3248" s="179">
        <v>13.44</v>
      </c>
      <c r="D3248" s="179">
        <v>12.16</v>
      </c>
      <c r="E3248" s="179">
        <v>12.42</v>
      </c>
    </row>
    <row r="3249" spans="1:5">
      <c r="A3249" s="180">
        <v>42696</v>
      </c>
      <c r="B3249" s="179">
        <v>12.26</v>
      </c>
      <c r="C3249" s="179">
        <v>12.83</v>
      </c>
      <c r="D3249" s="179">
        <v>12.2</v>
      </c>
      <c r="E3249" s="179">
        <v>12.41</v>
      </c>
    </row>
    <row r="3250" spans="1:5">
      <c r="A3250" s="180">
        <v>42697</v>
      </c>
      <c r="B3250" s="179">
        <v>12.34</v>
      </c>
      <c r="C3250" s="179">
        <v>13.01</v>
      </c>
      <c r="D3250" s="179">
        <v>12.19</v>
      </c>
      <c r="E3250" s="179">
        <v>12.43</v>
      </c>
    </row>
    <row r="3251" spans="1:5">
      <c r="A3251" s="180">
        <v>42699</v>
      </c>
      <c r="B3251" s="179">
        <v>12.52</v>
      </c>
      <c r="C3251" s="179">
        <v>12.74</v>
      </c>
      <c r="D3251" s="179">
        <v>12.31</v>
      </c>
      <c r="E3251" s="179">
        <v>12.34</v>
      </c>
    </row>
    <row r="3252" spans="1:5">
      <c r="A3252" s="180">
        <v>42702</v>
      </c>
      <c r="B3252" s="179">
        <v>13.4</v>
      </c>
      <c r="C3252" s="179">
        <v>13.5</v>
      </c>
      <c r="D3252" s="179">
        <v>12.74</v>
      </c>
      <c r="E3252" s="179">
        <v>13.15</v>
      </c>
    </row>
    <row r="3253" spans="1:5">
      <c r="A3253" s="180">
        <v>42703</v>
      </c>
      <c r="B3253" s="179">
        <v>13.07</v>
      </c>
      <c r="C3253" s="179">
        <v>13.55</v>
      </c>
      <c r="D3253" s="179">
        <v>12.62</v>
      </c>
      <c r="E3253" s="179">
        <v>12.9</v>
      </c>
    </row>
    <row r="3254" spans="1:5">
      <c r="A3254" s="180">
        <v>42704</v>
      </c>
      <c r="B3254" s="179">
        <v>12.6</v>
      </c>
      <c r="C3254" s="179">
        <v>13.42</v>
      </c>
      <c r="D3254" s="179">
        <v>12.23</v>
      </c>
      <c r="E3254" s="179">
        <v>13.33</v>
      </c>
    </row>
    <row r="3255" spans="1:5">
      <c r="A3255" s="180">
        <v>42705</v>
      </c>
      <c r="B3255" s="179">
        <v>13.4</v>
      </c>
      <c r="C3255" s="179">
        <v>14.72</v>
      </c>
      <c r="D3255" s="179">
        <v>13.05</v>
      </c>
      <c r="E3255" s="179">
        <v>14.07</v>
      </c>
    </row>
    <row r="3256" spans="1:5">
      <c r="A3256" s="180">
        <v>42706</v>
      </c>
      <c r="B3256" s="179">
        <v>14.16</v>
      </c>
      <c r="C3256" s="179">
        <v>14.48</v>
      </c>
      <c r="D3256" s="179">
        <v>12.39</v>
      </c>
      <c r="E3256" s="179">
        <v>14.12</v>
      </c>
    </row>
    <row r="3257" spans="1:5">
      <c r="A3257" s="180">
        <v>42709</v>
      </c>
      <c r="B3257" s="179">
        <v>13.75</v>
      </c>
      <c r="C3257" s="179">
        <v>13.77</v>
      </c>
      <c r="D3257" s="179">
        <v>12.14</v>
      </c>
      <c r="E3257" s="179">
        <v>12.14</v>
      </c>
    </row>
    <row r="3258" spans="1:5">
      <c r="A3258" s="180">
        <v>42710</v>
      </c>
      <c r="B3258" s="179">
        <v>12.19</v>
      </c>
      <c r="C3258" s="179">
        <v>12.3</v>
      </c>
      <c r="D3258" s="179">
        <v>11.54</v>
      </c>
      <c r="E3258" s="179">
        <v>11.79</v>
      </c>
    </row>
    <row r="3259" spans="1:5">
      <c r="A3259" s="180">
        <v>42711</v>
      </c>
      <c r="B3259" s="179">
        <v>11.59</v>
      </c>
      <c r="C3259" s="179">
        <v>12.24</v>
      </c>
      <c r="D3259" s="179">
        <v>11.33</v>
      </c>
      <c r="E3259" s="179">
        <v>12.22</v>
      </c>
    </row>
    <row r="3260" spans="1:5">
      <c r="A3260" s="180">
        <v>42712</v>
      </c>
      <c r="B3260" s="179">
        <v>12.1</v>
      </c>
      <c r="C3260" s="179">
        <v>13.4</v>
      </c>
      <c r="D3260" s="179">
        <v>11.3</v>
      </c>
      <c r="E3260" s="179">
        <v>12.64</v>
      </c>
    </row>
    <row r="3261" spans="1:5">
      <c r="A3261" s="180">
        <v>42713</v>
      </c>
      <c r="B3261" s="179">
        <v>12.59</v>
      </c>
      <c r="C3261" s="179">
        <v>12.72</v>
      </c>
      <c r="D3261" s="179">
        <v>11.67</v>
      </c>
      <c r="E3261" s="179">
        <v>11.75</v>
      </c>
    </row>
    <row r="3262" spans="1:5">
      <c r="A3262" s="180">
        <v>42716</v>
      </c>
      <c r="B3262" s="179">
        <v>12.23</v>
      </c>
      <c r="C3262" s="179">
        <v>12.78</v>
      </c>
      <c r="D3262" s="179">
        <v>12.07</v>
      </c>
      <c r="E3262" s="179">
        <v>12.64</v>
      </c>
    </row>
    <row r="3263" spans="1:5">
      <c r="A3263" s="180">
        <v>42717</v>
      </c>
      <c r="B3263" s="179">
        <v>12.46</v>
      </c>
      <c r="C3263" s="179">
        <v>13.42</v>
      </c>
      <c r="D3263" s="179">
        <v>12.34</v>
      </c>
      <c r="E3263" s="179">
        <v>12.72</v>
      </c>
    </row>
    <row r="3264" spans="1:5">
      <c r="A3264" s="180">
        <v>42718</v>
      </c>
      <c r="B3264" s="179">
        <v>12.88</v>
      </c>
      <c r="C3264" s="179">
        <v>13.39</v>
      </c>
      <c r="D3264" s="179">
        <v>12.48</v>
      </c>
      <c r="E3264" s="179">
        <v>13.19</v>
      </c>
    </row>
    <row r="3265" spans="1:5">
      <c r="A3265" s="180">
        <v>42719</v>
      </c>
      <c r="B3265" s="179">
        <v>13.07</v>
      </c>
      <c r="C3265" s="179">
        <v>13.24</v>
      </c>
      <c r="D3265" s="179">
        <v>12.46</v>
      </c>
      <c r="E3265" s="179">
        <v>12.79</v>
      </c>
    </row>
    <row r="3266" spans="1:5">
      <c r="A3266" s="180">
        <v>42720</v>
      </c>
      <c r="B3266" s="179">
        <v>12.88</v>
      </c>
      <c r="C3266" s="179">
        <v>12.95</v>
      </c>
      <c r="D3266" s="179">
        <v>12.15</v>
      </c>
      <c r="E3266" s="179">
        <v>12.2</v>
      </c>
    </row>
    <row r="3267" spans="1:5">
      <c r="A3267" s="180">
        <v>42723</v>
      </c>
      <c r="B3267" s="179">
        <v>12.5</v>
      </c>
      <c r="C3267" s="179">
        <v>12.52</v>
      </c>
      <c r="D3267" s="179">
        <v>11.67</v>
      </c>
      <c r="E3267" s="179">
        <v>11.71</v>
      </c>
    </row>
    <row r="3268" spans="1:5">
      <c r="A3268" s="180">
        <v>42724</v>
      </c>
      <c r="B3268" s="179">
        <v>11.65</v>
      </c>
      <c r="C3268" s="179">
        <v>11.75</v>
      </c>
      <c r="D3268" s="179">
        <v>11.38</v>
      </c>
      <c r="E3268" s="179">
        <v>11.45</v>
      </c>
    </row>
    <row r="3269" spans="1:5">
      <c r="A3269" s="180">
        <v>42725</v>
      </c>
      <c r="B3269" s="179">
        <v>11.44</v>
      </c>
      <c r="C3269" s="179">
        <v>11.49</v>
      </c>
      <c r="D3269" s="179">
        <v>10.93</v>
      </c>
      <c r="E3269" s="179">
        <v>11.27</v>
      </c>
    </row>
    <row r="3270" spans="1:5">
      <c r="A3270" s="180">
        <v>42726</v>
      </c>
      <c r="B3270" s="179">
        <v>11.32</v>
      </c>
      <c r="C3270" s="179">
        <v>11.67</v>
      </c>
      <c r="D3270" s="179">
        <v>11.14</v>
      </c>
      <c r="E3270" s="179">
        <v>11.43</v>
      </c>
    </row>
    <row r="3271" spans="1:5">
      <c r="A3271" s="180">
        <v>42727</v>
      </c>
      <c r="B3271" s="179">
        <v>11.38</v>
      </c>
      <c r="C3271" s="179">
        <v>11.81</v>
      </c>
      <c r="D3271" s="179">
        <v>11.35</v>
      </c>
      <c r="E3271" s="179">
        <v>11.44</v>
      </c>
    </row>
    <row r="3272" spans="1:5">
      <c r="A3272" s="180">
        <v>42731</v>
      </c>
      <c r="B3272" s="179">
        <v>12.26</v>
      </c>
      <c r="C3272" s="179">
        <v>12.33</v>
      </c>
      <c r="D3272" s="179">
        <v>11.84</v>
      </c>
      <c r="E3272" s="179">
        <v>11.99</v>
      </c>
    </row>
    <row r="3273" spans="1:5">
      <c r="A3273" s="180">
        <v>42732</v>
      </c>
      <c r="B3273" s="179">
        <v>11.89</v>
      </c>
      <c r="C3273" s="179">
        <v>13.04</v>
      </c>
      <c r="D3273" s="179">
        <v>11.85</v>
      </c>
      <c r="E3273" s="179">
        <v>12.95</v>
      </c>
    </row>
    <row r="3274" spans="1:5">
      <c r="A3274" s="180">
        <v>42733</v>
      </c>
      <c r="B3274" s="179">
        <v>13.15</v>
      </c>
      <c r="C3274" s="179">
        <v>13.71</v>
      </c>
      <c r="D3274" s="179">
        <v>12.95</v>
      </c>
      <c r="E3274" s="179">
        <v>13.37</v>
      </c>
    </row>
    <row r="3275" spans="1:5">
      <c r="A3275" s="180">
        <v>42734</v>
      </c>
      <c r="B3275" s="179">
        <v>13.2</v>
      </c>
      <c r="C3275" s="179">
        <v>14.68</v>
      </c>
      <c r="D3275" s="179">
        <v>13.05</v>
      </c>
      <c r="E3275" s="179">
        <v>14.04</v>
      </c>
    </row>
    <row r="3276" spans="1:5">
      <c r="A3276" s="180">
        <v>42738</v>
      </c>
      <c r="B3276" s="179">
        <v>14.07</v>
      </c>
      <c r="C3276" s="179">
        <v>14.07</v>
      </c>
      <c r="D3276" s="179">
        <v>12.85</v>
      </c>
      <c r="E3276" s="179">
        <v>12.85</v>
      </c>
    </row>
    <row r="3277" spans="1:5">
      <c r="A3277" s="180">
        <v>42739</v>
      </c>
      <c r="B3277" s="179">
        <v>12.78</v>
      </c>
      <c r="C3277" s="179">
        <v>12.8</v>
      </c>
      <c r="D3277" s="179">
        <v>11.63</v>
      </c>
      <c r="E3277" s="179">
        <v>11.85</v>
      </c>
    </row>
    <row r="3278" spans="1:5">
      <c r="A3278" s="180">
        <v>42740</v>
      </c>
      <c r="B3278" s="179">
        <v>11.96</v>
      </c>
      <c r="C3278" s="179">
        <v>12.09</v>
      </c>
      <c r="D3278" s="179">
        <v>11.4</v>
      </c>
      <c r="E3278" s="179">
        <v>11.67</v>
      </c>
    </row>
    <row r="3279" spans="1:5">
      <c r="A3279" s="180">
        <v>42741</v>
      </c>
      <c r="B3279" s="179">
        <v>11.7</v>
      </c>
      <c r="C3279" s="179">
        <v>11.74</v>
      </c>
      <c r="D3279" s="179">
        <v>10.98</v>
      </c>
      <c r="E3279" s="179">
        <v>11.32</v>
      </c>
    </row>
    <row r="3280" spans="1:5">
      <c r="A3280" s="180">
        <v>42744</v>
      </c>
      <c r="B3280" s="179">
        <v>11.71</v>
      </c>
      <c r="C3280" s="179">
        <v>12.08</v>
      </c>
      <c r="D3280" s="179">
        <v>11.46</v>
      </c>
      <c r="E3280" s="179">
        <v>11.56</v>
      </c>
    </row>
    <row r="3281" spans="1:5">
      <c r="A3281" s="180">
        <v>42745</v>
      </c>
      <c r="B3281" s="179">
        <v>11.59</v>
      </c>
      <c r="C3281" s="179">
        <v>11.79</v>
      </c>
      <c r="D3281" s="179">
        <v>11.31</v>
      </c>
      <c r="E3281" s="179">
        <v>11.49</v>
      </c>
    </row>
    <row r="3282" spans="1:5">
      <c r="A3282" s="180">
        <v>42746</v>
      </c>
      <c r="B3282" s="179">
        <v>11.56</v>
      </c>
      <c r="C3282" s="179">
        <v>12.23</v>
      </c>
      <c r="D3282" s="179">
        <v>11.21</v>
      </c>
      <c r="E3282" s="179">
        <v>11.26</v>
      </c>
    </row>
    <row r="3283" spans="1:5">
      <c r="A3283" s="180">
        <v>42747</v>
      </c>
      <c r="B3283" s="179">
        <v>11.48</v>
      </c>
      <c r="C3283" s="179">
        <v>12.6</v>
      </c>
      <c r="D3283" s="179">
        <v>11.32</v>
      </c>
      <c r="E3283" s="179">
        <v>11.54</v>
      </c>
    </row>
    <row r="3284" spans="1:5">
      <c r="A3284" s="180">
        <v>42748</v>
      </c>
      <c r="B3284" s="179">
        <v>11.45</v>
      </c>
      <c r="C3284" s="179">
        <v>11.62</v>
      </c>
      <c r="D3284" s="179">
        <v>10.94</v>
      </c>
      <c r="E3284" s="179">
        <v>11.23</v>
      </c>
    </row>
    <row r="3285" spans="1:5">
      <c r="A3285" s="180">
        <v>42752</v>
      </c>
      <c r="B3285" s="179">
        <v>12.2</v>
      </c>
      <c r="C3285" s="179">
        <v>12.75</v>
      </c>
      <c r="D3285" s="179">
        <v>11.79</v>
      </c>
      <c r="E3285" s="179">
        <v>11.87</v>
      </c>
    </row>
    <row r="3286" spans="1:5">
      <c r="A3286" s="180">
        <v>42753</v>
      </c>
      <c r="B3286" s="179">
        <v>11.79</v>
      </c>
      <c r="C3286" s="179">
        <v>12.81</v>
      </c>
      <c r="D3286" s="179">
        <v>11.69</v>
      </c>
      <c r="E3286" s="179">
        <v>12.48</v>
      </c>
    </row>
    <row r="3287" spans="1:5">
      <c r="A3287" s="180">
        <v>42754</v>
      </c>
      <c r="B3287" s="179">
        <v>12.58</v>
      </c>
      <c r="C3287" s="179">
        <v>13.28</v>
      </c>
      <c r="D3287" s="179">
        <v>12.17</v>
      </c>
      <c r="E3287" s="179">
        <v>12.78</v>
      </c>
    </row>
    <row r="3288" spans="1:5">
      <c r="A3288" s="180">
        <v>42755</v>
      </c>
      <c r="B3288" s="179">
        <v>12.58</v>
      </c>
      <c r="C3288" s="179">
        <v>12.59</v>
      </c>
      <c r="D3288" s="179">
        <v>11.53</v>
      </c>
      <c r="E3288" s="179">
        <v>11.54</v>
      </c>
    </row>
    <row r="3289" spans="1:5">
      <c r="A3289" s="180">
        <v>42758</v>
      </c>
      <c r="B3289" s="179">
        <v>12.3</v>
      </c>
      <c r="C3289" s="179">
        <v>12.62</v>
      </c>
      <c r="D3289" s="179">
        <v>11.59</v>
      </c>
      <c r="E3289" s="179">
        <v>11.77</v>
      </c>
    </row>
    <row r="3290" spans="1:5">
      <c r="A3290" s="180">
        <v>42759</v>
      </c>
      <c r="B3290" s="179">
        <v>11.82</v>
      </c>
      <c r="C3290" s="179">
        <v>11.89</v>
      </c>
      <c r="D3290" s="179">
        <v>11.04</v>
      </c>
      <c r="E3290" s="179">
        <v>11.07</v>
      </c>
    </row>
    <row r="3291" spans="1:5">
      <c r="A3291" s="180">
        <v>42760</v>
      </c>
      <c r="B3291" s="179">
        <v>10.79</v>
      </c>
      <c r="C3291" s="179">
        <v>11.05</v>
      </c>
      <c r="D3291" s="179">
        <v>10.51</v>
      </c>
      <c r="E3291" s="179">
        <v>10.81</v>
      </c>
    </row>
    <row r="3292" spans="1:5">
      <c r="A3292" s="180">
        <v>42761</v>
      </c>
      <c r="B3292" s="179">
        <v>10.61</v>
      </c>
      <c r="C3292" s="179">
        <v>11.01</v>
      </c>
      <c r="D3292" s="179">
        <v>10.6</v>
      </c>
      <c r="E3292" s="179">
        <v>10.63</v>
      </c>
    </row>
    <row r="3293" spans="1:5">
      <c r="A3293" s="180">
        <v>42762</v>
      </c>
      <c r="B3293" s="179">
        <v>10.57</v>
      </c>
      <c r="C3293" s="179">
        <v>10.82</v>
      </c>
      <c r="D3293" s="179">
        <v>10.3</v>
      </c>
      <c r="E3293" s="179">
        <v>10.58</v>
      </c>
    </row>
    <row r="3294" spans="1:5">
      <c r="A3294" s="180">
        <v>42765</v>
      </c>
      <c r="B3294" s="179">
        <v>11.1</v>
      </c>
      <c r="C3294" s="179">
        <v>12.9</v>
      </c>
      <c r="D3294" s="179">
        <v>11.1</v>
      </c>
      <c r="E3294" s="179">
        <v>11.88</v>
      </c>
    </row>
    <row r="3295" spans="1:5">
      <c r="A3295" s="180">
        <v>42766</v>
      </c>
      <c r="B3295" s="179">
        <v>12.29</v>
      </c>
      <c r="C3295" s="179">
        <v>12.99</v>
      </c>
      <c r="D3295" s="179">
        <v>11.79</v>
      </c>
      <c r="E3295" s="179">
        <v>11.99</v>
      </c>
    </row>
    <row r="3296" spans="1:5">
      <c r="A3296" s="180">
        <v>42767</v>
      </c>
      <c r="B3296" s="179">
        <v>11.79</v>
      </c>
      <c r="C3296" s="179">
        <v>12.05</v>
      </c>
      <c r="D3296" s="179">
        <v>9.9700000000000006</v>
      </c>
      <c r="E3296" s="179">
        <v>11.81</v>
      </c>
    </row>
    <row r="3297" spans="1:5">
      <c r="A3297" s="180">
        <v>42768</v>
      </c>
      <c r="B3297" s="179">
        <v>12.37</v>
      </c>
      <c r="C3297" s="179">
        <v>12.47</v>
      </c>
      <c r="D3297" s="179">
        <v>11.62</v>
      </c>
      <c r="E3297" s="179">
        <v>11.93</v>
      </c>
    </row>
    <row r="3298" spans="1:5">
      <c r="A3298" s="180">
        <v>42769</v>
      </c>
      <c r="B3298" s="179">
        <v>11.84</v>
      </c>
      <c r="C3298" s="179">
        <v>11.84</v>
      </c>
      <c r="D3298" s="179">
        <v>10.72</v>
      </c>
      <c r="E3298" s="179">
        <v>10.97</v>
      </c>
    </row>
    <row r="3299" spans="1:5">
      <c r="A3299" s="180">
        <v>42772</v>
      </c>
      <c r="B3299" s="179">
        <v>11.37</v>
      </c>
      <c r="C3299" s="179">
        <v>11.84</v>
      </c>
      <c r="D3299" s="179">
        <v>11.09</v>
      </c>
      <c r="E3299" s="179">
        <v>11.37</v>
      </c>
    </row>
    <row r="3300" spans="1:5">
      <c r="A3300" s="180">
        <v>42773</v>
      </c>
      <c r="B3300" s="179">
        <v>11.39</v>
      </c>
      <c r="C3300" s="179">
        <v>11.67</v>
      </c>
      <c r="D3300" s="179">
        <v>11.06</v>
      </c>
      <c r="E3300" s="179">
        <v>11.29</v>
      </c>
    </row>
    <row r="3301" spans="1:5">
      <c r="A3301" s="180">
        <v>42774</v>
      </c>
      <c r="B3301" s="179">
        <v>11.19</v>
      </c>
      <c r="C3301" s="179">
        <v>11.82</v>
      </c>
      <c r="D3301" s="179">
        <v>11.15</v>
      </c>
      <c r="E3301" s="179">
        <v>11.45</v>
      </c>
    </row>
    <row r="3302" spans="1:5">
      <c r="A3302" s="180">
        <v>42775</v>
      </c>
      <c r="B3302" s="179">
        <v>11.44</v>
      </c>
      <c r="C3302" s="179">
        <v>11.53</v>
      </c>
      <c r="D3302" s="179">
        <v>10.74</v>
      </c>
      <c r="E3302" s="179">
        <v>10.88</v>
      </c>
    </row>
    <row r="3303" spans="1:5">
      <c r="A3303" s="180">
        <v>42776</v>
      </c>
      <c r="B3303" s="179">
        <v>10.85</v>
      </c>
      <c r="C3303" s="179">
        <v>10.95</v>
      </c>
      <c r="D3303" s="179">
        <v>10.55</v>
      </c>
      <c r="E3303" s="179">
        <v>10.85</v>
      </c>
    </row>
    <row r="3304" spans="1:5">
      <c r="A3304" s="180">
        <v>42779</v>
      </c>
      <c r="B3304" s="179">
        <v>11.36</v>
      </c>
      <c r="C3304" s="179">
        <v>11.4</v>
      </c>
      <c r="D3304" s="179">
        <v>11.07</v>
      </c>
      <c r="E3304" s="179">
        <v>11.07</v>
      </c>
    </row>
    <row r="3305" spans="1:5">
      <c r="A3305" s="180">
        <v>42780</v>
      </c>
      <c r="B3305" s="179">
        <v>11.17</v>
      </c>
      <c r="C3305" s="179">
        <v>11.34</v>
      </c>
      <c r="D3305" s="179">
        <v>10.73</v>
      </c>
      <c r="E3305" s="179">
        <v>10.74</v>
      </c>
    </row>
    <row r="3306" spans="1:5">
      <c r="A3306" s="180">
        <v>42781</v>
      </c>
      <c r="B3306" s="179">
        <v>10.84</v>
      </c>
      <c r="C3306" s="179">
        <v>12.01</v>
      </c>
      <c r="D3306" s="179">
        <v>10.8</v>
      </c>
      <c r="E3306" s="179">
        <v>11.97</v>
      </c>
    </row>
    <row r="3307" spans="1:5">
      <c r="A3307" s="180">
        <v>42782</v>
      </c>
      <c r="B3307" s="179">
        <v>12.02</v>
      </c>
      <c r="C3307" s="179">
        <v>12.86</v>
      </c>
      <c r="D3307" s="179">
        <v>11.69</v>
      </c>
      <c r="E3307" s="179">
        <v>11.76</v>
      </c>
    </row>
    <row r="3308" spans="1:5">
      <c r="A3308" s="180">
        <v>42783</v>
      </c>
      <c r="B3308" s="179">
        <v>11.84</v>
      </c>
      <c r="C3308" s="179">
        <v>12.26</v>
      </c>
      <c r="D3308" s="179">
        <v>11.37</v>
      </c>
      <c r="E3308" s="179">
        <v>11.49</v>
      </c>
    </row>
    <row r="3309" spans="1:5">
      <c r="A3309" s="180">
        <v>42787</v>
      </c>
      <c r="B3309" s="179">
        <v>12.05</v>
      </c>
      <c r="C3309" s="179">
        <v>12.09</v>
      </c>
      <c r="D3309" s="179">
        <v>11.5</v>
      </c>
      <c r="E3309" s="179">
        <v>11.57</v>
      </c>
    </row>
    <row r="3310" spans="1:5">
      <c r="A3310" s="180">
        <v>42788</v>
      </c>
      <c r="B3310" s="179">
        <v>11.48</v>
      </c>
      <c r="C3310" s="179">
        <v>12.07</v>
      </c>
      <c r="D3310" s="179">
        <v>11.44</v>
      </c>
      <c r="E3310" s="179">
        <v>11.74</v>
      </c>
    </row>
    <row r="3311" spans="1:5">
      <c r="A3311" s="180">
        <v>42789</v>
      </c>
      <c r="B3311" s="179">
        <v>11.66</v>
      </c>
      <c r="C3311" s="179">
        <v>12.46</v>
      </c>
      <c r="D3311" s="179">
        <v>11.54</v>
      </c>
      <c r="E3311" s="179">
        <v>11.71</v>
      </c>
    </row>
    <row r="3312" spans="1:5">
      <c r="A3312" s="180">
        <v>42790</v>
      </c>
      <c r="B3312" s="179">
        <v>11.81</v>
      </c>
      <c r="C3312" s="179">
        <v>12.59</v>
      </c>
      <c r="D3312" s="179">
        <v>11.34</v>
      </c>
      <c r="E3312" s="179">
        <v>11.47</v>
      </c>
    </row>
    <row r="3313" spans="1:5">
      <c r="A3313" s="180">
        <v>42793</v>
      </c>
      <c r="B3313" s="179">
        <v>11.78</v>
      </c>
      <c r="C3313" s="179">
        <v>12.14</v>
      </c>
      <c r="D3313" s="179">
        <v>11.53</v>
      </c>
      <c r="E3313" s="179">
        <v>12.09</v>
      </c>
    </row>
    <row r="3314" spans="1:5">
      <c r="A3314" s="180">
        <v>42794</v>
      </c>
      <c r="B3314" s="179">
        <v>12.19</v>
      </c>
      <c r="C3314" s="179">
        <v>12.96</v>
      </c>
      <c r="D3314" s="179">
        <v>12.13</v>
      </c>
      <c r="E3314" s="179">
        <v>12.92</v>
      </c>
    </row>
    <row r="3315" spans="1:5">
      <c r="A3315" s="180">
        <v>42795</v>
      </c>
      <c r="B3315" s="179">
        <v>12.31</v>
      </c>
      <c r="C3315" s="179">
        <v>12.58</v>
      </c>
      <c r="D3315" s="179">
        <v>11.78</v>
      </c>
      <c r="E3315" s="179">
        <v>12.54</v>
      </c>
    </row>
    <row r="3316" spans="1:5">
      <c r="A3316" s="180">
        <v>42796</v>
      </c>
      <c r="B3316" s="179">
        <v>12.43</v>
      </c>
      <c r="C3316" s="179">
        <v>12.71</v>
      </c>
      <c r="D3316" s="179">
        <v>11.32</v>
      </c>
      <c r="E3316" s="179">
        <v>11.81</v>
      </c>
    </row>
    <row r="3317" spans="1:5">
      <c r="A3317" s="180">
        <v>42797</v>
      </c>
      <c r="B3317" s="179">
        <v>11.96</v>
      </c>
      <c r="C3317" s="179">
        <v>11.97</v>
      </c>
      <c r="D3317" s="179">
        <v>10.94</v>
      </c>
      <c r="E3317" s="179">
        <v>10.96</v>
      </c>
    </row>
    <row r="3318" spans="1:5">
      <c r="A3318" s="180">
        <v>42800</v>
      </c>
      <c r="B3318" s="179">
        <v>11.59</v>
      </c>
      <c r="C3318" s="179">
        <v>11.72</v>
      </c>
      <c r="D3318" s="179">
        <v>11.06</v>
      </c>
      <c r="E3318" s="179">
        <v>11.24</v>
      </c>
    </row>
    <row r="3319" spans="1:5">
      <c r="A3319" s="180">
        <v>42801</v>
      </c>
      <c r="B3319" s="179">
        <v>11.27</v>
      </c>
      <c r="C3319" s="179">
        <v>11.58</v>
      </c>
      <c r="D3319" s="179">
        <v>11.04</v>
      </c>
      <c r="E3319" s="179">
        <v>11.45</v>
      </c>
    </row>
    <row r="3320" spans="1:5">
      <c r="A3320" s="180">
        <v>42802</v>
      </c>
      <c r="B3320" s="179">
        <v>11.49</v>
      </c>
      <c r="C3320" s="179">
        <v>11.86</v>
      </c>
      <c r="D3320" s="179">
        <v>11.09</v>
      </c>
      <c r="E3320" s="179">
        <v>11.86</v>
      </c>
    </row>
    <row r="3321" spans="1:5">
      <c r="A3321" s="180">
        <v>42803</v>
      </c>
      <c r="B3321" s="179">
        <v>11.75</v>
      </c>
      <c r="C3321" s="179">
        <v>12.43</v>
      </c>
      <c r="D3321" s="179">
        <v>11.62</v>
      </c>
      <c r="E3321" s="179">
        <v>12.3</v>
      </c>
    </row>
    <row r="3322" spans="1:5">
      <c r="A3322" s="180">
        <v>42804</v>
      </c>
      <c r="B3322" s="179">
        <v>11.97</v>
      </c>
      <c r="C3322" s="179">
        <v>12.09</v>
      </c>
      <c r="D3322" s="179">
        <v>11.46</v>
      </c>
      <c r="E3322" s="179">
        <v>11.66</v>
      </c>
    </row>
    <row r="3323" spans="1:5">
      <c r="A3323" s="180">
        <v>42807</v>
      </c>
      <c r="B3323" s="179">
        <v>12.16</v>
      </c>
      <c r="C3323" s="179">
        <v>12.23</v>
      </c>
      <c r="D3323" s="179">
        <v>11.29</v>
      </c>
      <c r="E3323" s="179">
        <v>11.35</v>
      </c>
    </row>
    <row r="3324" spans="1:5">
      <c r="A3324" s="180">
        <v>42808</v>
      </c>
      <c r="B3324" s="179">
        <v>11.39</v>
      </c>
      <c r="C3324" s="179">
        <v>12.54</v>
      </c>
      <c r="D3324" s="179">
        <v>11.28</v>
      </c>
      <c r="E3324" s="179">
        <v>12.3</v>
      </c>
    </row>
    <row r="3325" spans="1:5">
      <c r="A3325" s="180">
        <v>42809</v>
      </c>
      <c r="B3325" s="179">
        <v>12.12</v>
      </c>
      <c r="C3325" s="179">
        <v>12.25</v>
      </c>
      <c r="D3325" s="179">
        <v>10.6</v>
      </c>
      <c r="E3325" s="179">
        <v>11.63</v>
      </c>
    </row>
    <row r="3326" spans="1:5">
      <c r="A3326" s="180">
        <v>42810</v>
      </c>
      <c r="B3326" s="179">
        <v>11.29</v>
      </c>
      <c r="C3326" s="179">
        <v>11.55</v>
      </c>
      <c r="D3326" s="179">
        <v>11.16</v>
      </c>
      <c r="E3326" s="179">
        <v>11.21</v>
      </c>
    </row>
    <row r="3327" spans="1:5">
      <c r="A3327" s="180">
        <v>42811</v>
      </c>
      <c r="B3327" s="179">
        <v>11.38</v>
      </c>
      <c r="C3327" s="179">
        <v>11.38</v>
      </c>
      <c r="D3327" s="179">
        <v>10.78</v>
      </c>
      <c r="E3327" s="179">
        <v>11.28</v>
      </c>
    </row>
    <row r="3328" spans="1:5">
      <c r="A3328" s="180">
        <v>42814</v>
      </c>
      <c r="B3328" s="179">
        <v>11.71</v>
      </c>
      <c r="C3328" s="179">
        <v>11.72</v>
      </c>
      <c r="D3328" s="179">
        <v>11.03</v>
      </c>
      <c r="E3328" s="179">
        <v>11.34</v>
      </c>
    </row>
    <row r="3329" spans="1:5">
      <c r="A3329" s="180">
        <v>42815</v>
      </c>
      <c r="B3329" s="179">
        <v>11.15</v>
      </c>
      <c r="C3329" s="179">
        <v>12.85</v>
      </c>
      <c r="D3329" s="179">
        <v>10.92</v>
      </c>
      <c r="E3329" s="179">
        <v>12.47</v>
      </c>
    </row>
    <row r="3330" spans="1:5">
      <c r="A3330" s="180">
        <v>42816</v>
      </c>
      <c r="B3330" s="179">
        <v>12.95</v>
      </c>
      <c r="C3330" s="179">
        <v>13.16</v>
      </c>
      <c r="D3330" s="179">
        <v>11.99</v>
      </c>
      <c r="E3330" s="179">
        <v>12.81</v>
      </c>
    </row>
    <row r="3331" spans="1:5">
      <c r="A3331" s="180">
        <v>42817</v>
      </c>
      <c r="B3331" s="179">
        <v>12.65</v>
      </c>
      <c r="C3331" s="179">
        <v>13.17</v>
      </c>
      <c r="D3331" s="179">
        <v>12.18</v>
      </c>
      <c r="E3331" s="179">
        <v>13.12</v>
      </c>
    </row>
    <row r="3332" spans="1:5">
      <c r="A3332" s="180">
        <v>42818</v>
      </c>
      <c r="B3332" s="179">
        <v>12.86</v>
      </c>
      <c r="C3332" s="179">
        <v>14.16</v>
      </c>
      <c r="D3332" s="179">
        <v>12.27</v>
      </c>
      <c r="E3332" s="179">
        <v>12.96</v>
      </c>
    </row>
    <row r="3333" spans="1:5">
      <c r="A3333" s="180">
        <v>42821</v>
      </c>
      <c r="B3333" s="179">
        <v>14.78</v>
      </c>
      <c r="C3333" s="179">
        <v>15.11</v>
      </c>
      <c r="D3333" s="179">
        <v>12.48</v>
      </c>
      <c r="E3333" s="179">
        <v>12.5</v>
      </c>
    </row>
    <row r="3334" spans="1:5">
      <c r="A3334" s="180">
        <v>42822</v>
      </c>
      <c r="B3334" s="179">
        <v>12.44</v>
      </c>
      <c r="C3334" s="179">
        <v>12.67</v>
      </c>
      <c r="D3334" s="179">
        <v>11.34</v>
      </c>
      <c r="E3334" s="179">
        <v>11.53</v>
      </c>
    </row>
    <row r="3335" spans="1:5">
      <c r="A3335" s="180">
        <v>42823</v>
      </c>
      <c r="B3335" s="179">
        <v>11.54</v>
      </c>
      <c r="C3335" s="179">
        <v>11.7</v>
      </c>
      <c r="D3335" s="179">
        <v>11.03</v>
      </c>
      <c r="E3335" s="179">
        <v>11.42</v>
      </c>
    </row>
    <row r="3336" spans="1:5">
      <c r="A3336" s="180">
        <v>42824</v>
      </c>
      <c r="B3336" s="179">
        <v>11.37</v>
      </c>
      <c r="C3336" s="179">
        <v>11.64</v>
      </c>
      <c r="D3336" s="179">
        <v>11.12</v>
      </c>
      <c r="E3336" s="179">
        <v>11.54</v>
      </c>
    </row>
    <row r="3337" spans="1:5">
      <c r="A3337" s="180">
        <v>42825</v>
      </c>
      <c r="B3337" s="179">
        <v>11.61</v>
      </c>
      <c r="C3337" s="179">
        <v>12.54</v>
      </c>
      <c r="D3337" s="179">
        <v>11.5</v>
      </c>
      <c r="E3337" s="179">
        <v>12.37</v>
      </c>
    </row>
    <row r="3338" spans="1:5">
      <c r="A3338" s="180">
        <v>42828</v>
      </c>
      <c r="B3338" s="179">
        <v>12.59</v>
      </c>
      <c r="C3338" s="179">
        <v>13.59</v>
      </c>
      <c r="D3338" s="179">
        <v>12.27</v>
      </c>
      <c r="E3338" s="179">
        <v>12.38</v>
      </c>
    </row>
    <row r="3339" spans="1:5">
      <c r="A3339" s="180">
        <v>42829</v>
      </c>
      <c r="B3339" s="179">
        <v>12.71</v>
      </c>
      <c r="C3339" s="179">
        <v>13.07</v>
      </c>
      <c r="D3339" s="179">
        <v>11.7</v>
      </c>
      <c r="E3339" s="179">
        <v>11.79</v>
      </c>
    </row>
    <row r="3340" spans="1:5">
      <c r="A3340" s="180">
        <v>42830</v>
      </c>
      <c r="B3340" s="179">
        <v>11.89</v>
      </c>
      <c r="C3340" s="179">
        <v>12.89</v>
      </c>
      <c r="D3340" s="179">
        <v>10.9</v>
      </c>
      <c r="E3340" s="179">
        <v>12.89</v>
      </c>
    </row>
    <row r="3341" spans="1:5">
      <c r="A3341" s="180">
        <v>42831</v>
      </c>
      <c r="B3341" s="179">
        <v>13.11</v>
      </c>
      <c r="C3341" s="179">
        <v>13.22</v>
      </c>
      <c r="D3341" s="179">
        <v>11.7</v>
      </c>
      <c r="E3341" s="179">
        <v>12.39</v>
      </c>
    </row>
    <row r="3342" spans="1:5">
      <c r="A3342" s="180">
        <v>42832</v>
      </c>
      <c r="B3342" s="179">
        <v>13.17</v>
      </c>
      <c r="C3342" s="179">
        <v>13.43</v>
      </c>
      <c r="D3342" s="179">
        <v>12.23</v>
      </c>
      <c r="E3342" s="179">
        <v>12.87</v>
      </c>
    </row>
    <row r="3343" spans="1:5">
      <c r="A3343" s="180">
        <v>42835</v>
      </c>
      <c r="B3343" s="179">
        <v>13.24</v>
      </c>
      <c r="C3343" s="179">
        <v>14.11</v>
      </c>
      <c r="D3343" s="179">
        <v>12.94</v>
      </c>
      <c r="E3343" s="179">
        <v>14.05</v>
      </c>
    </row>
    <row r="3344" spans="1:5">
      <c r="A3344" s="180">
        <v>42836</v>
      </c>
      <c r="B3344" s="179">
        <v>14.32</v>
      </c>
      <c r="C3344" s="179">
        <v>15.88</v>
      </c>
      <c r="D3344" s="179">
        <v>14.17</v>
      </c>
      <c r="E3344" s="179">
        <v>15.07</v>
      </c>
    </row>
    <row r="3345" spans="1:5">
      <c r="A3345" s="180">
        <v>42837</v>
      </c>
      <c r="B3345" s="179">
        <v>15.16</v>
      </c>
      <c r="C3345" s="179">
        <v>16.16</v>
      </c>
      <c r="D3345" s="179">
        <v>14.84</v>
      </c>
      <c r="E3345" s="179">
        <v>15.77</v>
      </c>
    </row>
    <row r="3346" spans="1:5">
      <c r="A3346" s="180">
        <v>42838</v>
      </c>
      <c r="B3346" s="179">
        <v>15.89</v>
      </c>
      <c r="C3346" s="179">
        <v>16.22</v>
      </c>
      <c r="D3346" s="179">
        <v>14.97</v>
      </c>
      <c r="E3346" s="179">
        <v>15.96</v>
      </c>
    </row>
    <row r="3347" spans="1:5">
      <c r="A3347" s="180">
        <v>42842</v>
      </c>
      <c r="B3347" s="179">
        <v>16.190000000000001</v>
      </c>
      <c r="C3347" s="179">
        <v>16.28</v>
      </c>
      <c r="D3347" s="179">
        <v>14.6</v>
      </c>
      <c r="E3347" s="179">
        <v>14.66</v>
      </c>
    </row>
    <row r="3348" spans="1:5">
      <c r="A3348" s="180">
        <v>42843</v>
      </c>
      <c r="B3348" s="179">
        <v>14.5</v>
      </c>
      <c r="C3348" s="179">
        <v>15.5</v>
      </c>
      <c r="D3348" s="179">
        <v>14.29</v>
      </c>
      <c r="E3348" s="179">
        <v>14.42</v>
      </c>
    </row>
    <row r="3349" spans="1:5">
      <c r="A3349" s="180">
        <v>42844</v>
      </c>
      <c r="B3349" s="179">
        <v>14</v>
      </c>
      <c r="C3349" s="179">
        <v>15.15</v>
      </c>
      <c r="D3349" s="179">
        <v>13.46</v>
      </c>
      <c r="E3349" s="179">
        <v>14.93</v>
      </c>
    </row>
    <row r="3350" spans="1:5">
      <c r="A3350" s="180">
        <v>42845</v>
      </c>
      <c r="B3350" s="179">
        <v>14.59</v>
      </c>
      <c r="C3350" s="179">
        <v>14.81</v>
      </c>
      <c r="D3350" s="179">
        <v>13.83</v>
      </c>
      <c r="E3350" s="179">
        <v>14.15</v>
      </c>
    </row>
    <row r="3351" spans="1:5">
      <c r="A3351" s="180">
        <v>42846</v>
      </c>
      <c r="B3351" s="179">
        <v>13.85</v>
      </c>
      <c r="C3351" s="179">
        <v>15.33</v>
      </c>
      <c r="D3351" s="179">
        <v>13.85</v>
      </c>
      <c r="E3351" s="179">
        <v>14.63</v>
      </c>
    </row>
    <row r="3352" spans="1:5">
      <c r="A3352" s="180">
        <v>42849</v>
      </c>
      <c r="B3352" s="179">
        <v>11.56</v>
      </c>
      <c r="C3352" s="179">
        <v>12.01</v>
      </c>
      <c r="D3352" s="179">
        <v>10.82</v>
      </c>
      <c r="E3352" s="179">
        <v>10.84</v>
      </c>
    </row>
    <row r="3353" spans="1:5">
      <c r="A3353" s="180">
        <v>42850</v>
      </c>
      <c r="B3353" s="179">
        <v>10.81</v>
      </c>
      <c r="C3353" s="179">
        <v>11.15</v>
      </c>
      <c r="D3353" s="179">
        <v>10.220000000000001</v>
      </c>
      <c r="E3353" s="179">
        <v>10.76</v>
      </c>
    </row>
    <row r="3354" spans="1:5">
      <c r="A3354" s="180">
        <v>42851</v>
      </c>
      <c r="B3354" s="179">
        <v>10.61</v>
      </c>
      <c r="C3354" s="179">
        <v>10.89</v>
      </c>
      <c r="D3354" s="179">
        <v>10.39</v>
      </c>
      <c r="E3354" s="179">
        <v>10.85</v>
      </c>
    </row>
    <row r="3355" spans="1:5">
      <c r="A3355" s="180">
        <v>42852</v>
      </c>
      <c r="B3355" s="179">
        <v>10.72</v>
      </c>
      <c r="C3355" s="179">
        <v>11.08</v>
      </c>
      <c r="D3355" s="179">
        <v>10.33</v>
      </c>
      <c r="E3355" s="179">
        <v>10.36</v>
      </c>
    </row>
    <row r="3356" spans="1:5">
      <c r="A3356" s="180">
        <v>42853</v>
      </c>
      <c r="B3356" s="179">
        <v>10.39</v>
      </c>
      <c r="C3356" s="179">
        <v>11.16</v>
      </c>
      <c r="D3356" s="179">
        <v>10.29</v>
      </c>
      <c r="E3356" s="179">
        <v>10.82</v>
      </c>
    </row>
    <row r="3357" spans="1:5">
      <c r="A3357" s="180">
        <v>42856</v>
      </c>
      <c r="B3357" s="179">
        <v>10.92</v>
      </c>
      <c r="C3357" s="179">
        <v>11.04</v>
      </c>
      <c r="D3357" s="179">
        <v>9.9</v>
      </c>
      <c r="E3357" s="179">
        <v>10.11</v>
      </c>
    </row>
    <row r="3358" spans="1:5">
      <c r="A3358" s="180">
        <v>42857</v>
      </c>
      <c r="B3358" s="179">
        <v>10.15</v>
      </c>
      <c r="C3358" s="179">
        <v>10.59</v>
      </c>
      <c r="D3358" s="179">
        <v>10.039999999999999</v>
      </c>
      <c r="E3358" s="179">
        <v>10.59</v>
      </c>
    </row>
    <row r="3359" spans="1:5">
      <c r="A3359" s="180">
        <v>42858</v>
      </c>
      <c r="B3359" s="179">
        <v>10.56</v>
      </c>
      <c r="C3359" s="179">
        <v>11.15</v>
      </c>
      <c r="D3359" s="179">
        <v>10.4</v>
      </c>
      <c r="E3359" s="179">
        <v>10.68</v>
      </c>
    </row>
    <row r="3360" spans="1:5">
      <c r="A3360" s="180">
        <v>42859</v>
      </c>
      <c r="B3360" s="179">
        <v>10.71</v>
      </c>
      <c r="C3360" s="179">
        <v>11.24</v>
      </c>
      <c r="D3360" s="179">
        <v>10.27</v>
      </c>
      <c r="E3360" s="179">
        <v>10.46</v>
      </c>
    </row>
    <row r="3361" spans="1:5">
      <c r="A3361" s="180">
        <v>42860</v>
      </c>
      <c r="B3361" s="179">
        <v>10.51</v>
      </c>
      <c r="C3361" s="179">
        <v>10.98</v>
      </c>
      <c r="D3361" s="179">
        <v>9.99</v>
      </c>
      <c r="E3361" s="179">
        <v>10.57</v>
      </c>
    </row>
    <row r="3362" spans="1:5">
      <c r="A3362" s="180">
        <v>42863</v>
      </c>
      <c r="B3362" s="179">
        <v>10.53</v>
      </c>
      <c r="C3362" s="179">
        <v>10.55</v>
      </c>
      <c r="D3362" s="179">
        <v>9.67</v>
      </c>
      <c r="E3362" s="179">
        <v>9.77</v>
      </c>
    </row>
    <row r="3363" spans="1:5">
      <c r="A3363" s="180">
        <v>42864</v>
      </c>
      <c r="B3363" s="179">
        <v>9.8699999999999992</v>
      </c>
      <c r="C3363" s="179">
        <v>10.14</v>
      </c>
      <c r="D3363" s="179">
        <v>9.56</v>
      </c>
      <c r="E3363" s="179">
        <v>9.9600000000000009</v>
      </c>
    </row>
    <row r="3364" spans="1:5">
      <c r="A3364" s="180">
        <v>42865</v>
      </c>
      <c r="B3364" s="179">
        <v>9.75</v>
      </c>
      <c r="C3364" s="179">
        <v>10.24</v>
      </c>
      <c r="D3364" s="179">
        <v>9.6199999999999992</v>
      </c>
      <c r="E3364" s="179">
        <v>10.210000000000001</v>
      </c>
    </row>
    <row r="3365" spans="1:5">
      <c r="A3365" s="180">
        <v>42866</v>
      </c>
      <c r="B3365" s="179">
        <v>10.34</v>
      </c>
      <c r="C3365" s="179">
        <v>11.23</v>
      </c>
      <c r="D3365" s="179">
        <v>10.32</v>
      </c>
      <c r="E3365" s="179">
        <v>10.6</v>
      </c>
    </row>
    <row r="3366" spans="1:5">
      <c r="A3366" s="180">
        <v>42867</v>
      </c>
      <c r="B3366" s="179">
        <v>10.72</v>
      </c>
      <c r="C3366" s="179">
        <v>10.87</v>
      </c>
      <c r="D3366" s="179">
        <v>10.28</v>
      </c>
      <c r="E3366" s="179">
        <v>10.4</v>
      </c>
    </row>
    <row r="3367" spans="1:5">
      <c r="A3367" s="180">
        <v>42870</v>
      </c>
      <c r="B3367" s="179">
        <v>10.54</v>
      </c>
      <c r="C3367" s="179">
        <v>10.88</v>
      </c>
      <c r="D3367" s="179">
        <v>10.25</v>
      </c>
      <c r="E3367" s="179">
        <v>10.42</v>
      </c>
    </row>
    <row r="3368" spans="1:5">
      <c r="A3368" s="180">
        <v>42871</v>
      </c>
      <c r="B3368" s="179">
        <v>10.46</v>
      </c>
      <c r="C3368" s="179">
        <v>10.67</v>
      </c>
      <c r="D3368" s="179">
        <v>10.18</v>
      </c>
      <c r="E3368" s="179">
        <v>10.65</v>
      </c>
    </row>
    <row r="3369" spans="1:5">
      <c r="A3369" s="180">
        <v>42872</v>
      </c>
      <c r="B3369" s="179">
        <v>11.89</v>
      </c>
      <c r="C3369" s="179">
        <v>15.59</v>
      </c>
      <c r="D3369" s="179">
        <v>11.53</v>
      </c>
      <c r="E3369" s="179">
        <v>15.59</v>
      </c>
    </row>
    <row r="3370" spans="1:5">
      <c r="A3370" s="180">
        <v>42873</v>
      </c>
      <c r="B3370" s="179">
        <v>14.06</v>
      </c>
      <c r="C3370" s="179">
        <v>16.3</v>
      </c>
      <c r="D3370" s="179">
        <v>14.03</v>
      </c>
      <c r="E3370" s="179">
        <v>14.66</v>
      </c>
    </row>
    <row r="3371" spans="1:5">
      <c r="A3371" s="180">
        <v>42874</v>
      </c>
      <c r="B3371" s="179">
        <v>14.23</v>
      </c>
      <c r="C3371" s="179">
        <v>14.23</v>
      </c>
      <c r="D3371" s="179">
        <v>11.72</v>
      </c>
      <c r="E3371" s="179">
        <v>12.04</v>
      </c>
    </row>
    <row r="3372" spans="1:5">
      <c r="A3372" s="180">
        <v>42877</v>
      </c>
      <c r="B3372" s="179">
        <v>12.29</v>
      </c>
      <c r="C3372" s="179">
        <v>12.52</v>
      </c>
      <c r="D3372" s="179">
        <v>10.89</v>
      </c>
      <c r="E3372" s="179">
        <v>10.93</v>
      </c>
    </row>
    <row r="3373" spans="1:5">
      <c r="A3373" s="180">
        <v>42878</v>
      </c>
      <c r="B3373" s="179">
        <v>11</v>
      </c>
      <c r="C3373" s="179">
        <v>11</v>
      </c>
      <c r="D3373" s="179">
        <v>10.56</v>
      </c>
      <c r="E3373" s="179">
        <v>10.72</v>
      </c>
    </row>
    <row r="3374" spans="1:5">
      <c r="A3374" s="180">
        <v>42879</v>
      </c>
      <c r="B3374" s="179">
        <v>10.61</v>
      </c>
      <c r="C3374" s="179">
        <v>10.9</v>
      </c>
      <c r="D3374" s="179">
        <v>9.8800000000000008</v>
      </c>
      <c r="E3374" s="179">
        <v>10.02</v>
      </c>
    </row>
    <row r="3375" spans="1:5">
      <c r="A3375" s="180">
        <v>42880</v>
      </c>
      <c r="B3375" s="179">
        <v>9.82</v>
      </c>
      <c r="C3375" s="179">
        <v>10.29</v>
      </c>
      <c r="D3375" s="179">
        <v>9.7200000000000006</v>
      </c>
      <c r="E3375" s="179">
        <v>9.99</v>
      </c>
    </row>
    <row r="3376" spans="1:5">
      <c r="A3376" s="180">
        <v>42881</v>
      </c>
      <c r="B3376" s="179">
        <v>9.93</v>
      </c>
      <c r="C3376" s="179">
        <v>10.48</v>
      </c>
      <c r="D3376" s="179">
        <v>9.65</v>
      </c>
      <c r="E3376" s="179">
        <v>9.81</v>
      </c>
    </row>
    <row r="3377" spans="1:5">
      <c r="A3377" s="180">
        <v>42885</v>
      </c>
      <c r="B3377" s="179">
        <v>10.61</v>
      </c>
      <c r="C3377" s="179">
        <v>10.84</v>
      </c>
      <c r="D3377" s="179">
        <v>10.14</v>
      </c>
      <c r="E3377" s="179">
        <v>10.38</v>
      </c>
    </row>
    <row r="3378" spans="1:5">
      <c r="A3378" s="180">
        <v>42886</v>
      </c>
      <c r="B3378" s="179">
        <v>10.1</v>
      </c>
      <c r="C3378" s="179">
        <v>11.3</v>
      </c>
      <c r="D3378" s="179">
        <v>9.93</v>
      </c>
      <c r="E3378" s="179">
        <v>10.41</v>
      </c>
    </row>
    <row r="3379" spans="1:5">
      <c r="A3379" s="180">
        <v>42887</v>
      </c>
      <c r="B3379" s="179">
        <v>10.42</v>
      </c>
      <c r="C3379" s="179">
        <v>10.54</v>
      </c>
      <c r="D3379" s="179">
        <v>9.69</v>
      </c>
      <c r="E3379" s="179">
        <v>9.89</v>
      </c>
    </row>
    <row r="3380" spans="1:5">
      <c r="A3380" s="180">
        <v>42888</v>
      </c>
      <c r="B3380" s="179">
        <v>10.08</v>
      </c>
      <c r="C3380" s="179">
        <v>10.3</v>
      </c>
      <c r="D3380" s="179">
        <v>9.58</v>
      </c>
      <c r="E3380" s="179">
        <v>9.75</v>
      </c>
    </row>
    <row r="3381" spans="1:5">
      <c r="A3381" s="180">
        <v>42891</v>
      </c>
      <c r="B3381" s="179">
        <v>10.08</v>
      </c>
      <c r="C3381" s="179">
        <v>10.28</v>
      </c>
      <c r="D3381" s="179">
        <v>9.6</v>
      </c>
      <c r="E3381" s="179">
        <v>10.07</v>
      </c>
    </row>
    <row r="3382" spans="1:5">
      <c r="A3382" s="180">
        <v>42892</v>
      </c>
      <c r="B3382" s="179">
        <v>10.19</v>
      </c>
      <c r="C3382" s="179">
        <v>10.77</v>
      </c>
      <c r="D3382" s="179">
        <v>9.86</v>
      </c>
      <c r="E3382" s="179">
        <v>10.45</v>
      </c>
    </row>
    <row r="3383" spans="1:5">
      <c r="A3383" s="180">
        <v>42893</v>
      </c>
      <c r="B3383" s="179">
        <v>10.48</v>
      </c>
      <c r="C3383" s="179">
        <v>10.93</v>
      </c>
      <c r="D3383" s="179">
        <v>10.119999999999999</v>
      </c>
      <c r="E3383" s="179">
        <v>10.39</v>
      </c>
    </row>
    <row r="3384" spans="1:5">
      <c r="A3384" s="180">
        <v>42894</v>
      </c>
      <c r="B3384" s="179">
        <v>10.27</v>
      </c>
      <c r="C3384" s="179">
        <v>10.53</v>
      </c>
      <c r="D3384" s="179">
        <v>9.73</v>
      </c>
      <c r="E3384" s="179">
        <v>10.16</v>
      </c>
    </row>
    <row r="3385" spans="1:5">
      <c r="A3385" s="180">
        <v>42895</v>
      </c>
      <c r="B3385" s="179">
        <v>9.93</v>
      </c>
      <c r="C3385" s="179">
        <v>12.11</v>
      </c>
      <c r="D3385" s="179">
        <v>9.3699999999999992</v>
      </c>
      <c r="E3385" s="179">
        <v>10.7</v>
      </c>
    </row>
    <row r="3386" spans="1:5">
      <c r="A3386" s="180">
        <v>42898</v>
      </c>
      <c r="B3386" s="179">
        <v>11.19</v>
      </c>
      <c r="C3386" s="179">
        <v>12.37</v>
      </c>
      <c r="D3386" s="179">
        <v>11.19</v>
      </c>
      <c r="E3386" s="179">
        <v>11.46</v>
      </c>
    </row>
    <row r="3387" spans="1:5">
      <c r="A3387" s="180">
        <v>42899</v>
      </c>
      <c r="B3387" s="179">
        <v>11.12</v>
      </c>
      <c r="C3387" s="179">
        <v>11.14</v>
      </c>
      <c r="D3387" s="179">
        <v>10.26</v>
      </c>
      <c r="E3387" s="179">
        <v>10.42</v>
      </c>
    </row>
    <row r="3388" spans="1:5">
      <c r="A3388" s="180">
        <v>42900</v>
      </c>
      <c r="B3388" s="179">
        <v>10.33</v>
      </c>
      <c r="C3388" s="179">
        <v>11.26</v>
      </c>
      <c r="D3388" s="179">
        <v>10.01</v>
      </c>
      <c r="E3388" s="179">
        <v>10.64</v>
      </c>
    </row>
    <row r="3389" spans="1:5">
      <c r="A3389" s="180">
        <v>42901</v>
      </c>
      <c r="B3389" s="179">
        <v>11.06</v>
      </c>
      <c r="C3389" s="179">
        <v>12.01</v>
      </c>
      <c r="D3389" s="179">
        <v>10.74</v>
      </c>
      <c r="E3389" s="179">
        <v>10.9</v>
      </c>
    </row>
    <row r="3390" spans="1:5">
      <c r="A3390" s="180">
        <v>42902</v>
      </c>
      <c r="B3390" s="179">
        <v>10.63</v>
      </c>
      <c r="C3390" s="179">
        <v>11.35</v>
      </c>
      <c r="D3390" s="179">
        <v>10.26</v>
      </c>
      <c r="E3390" s="179">
        <v>10.38</v>
      </c>
    </row>
    <row r="3391" spans="1:5">
      <c r="A3391" s="180">
        <v>42905</v>
      </c>
      <c r="B3391" s="179">
        <v>10.57</v>
      </c>
      <c r="C3391" s="179">
        <v>10.6</v>
      </c>
      <c r="D3391" s="179">
        <v>10.01</v>
      </c>
      <c r="E3391" s="179">
        <v>10.37</v>
      </c>
    </row>
    <row r="3392" spans="1:5">
      <c r="A3392" s="180">
        <v>42906</v>
      </c>
      <c r="B3392" s="179">
        <v>10.28</v>
      </c>
      <c r="C3392" s="179">
        <v>11.15</v>
      </c>
      <c r="D3392" s="179">
        <v>10.24</v>
      </c>
      <c r="E3392" s="179">
        <v>10.86</v>
      </c>
    </row>
    <row r="3393" spans="1:5">
      <c r="A3393" s="180">
        <v>42907</v>
      </c>
      <c r="B3393" s="179">
        <v>11.03</v>
      </c>
      <c r="C3393" s="179">
        <v>11.4</v>
      </c>
      <c r="D3393" s="179">
        <v>10.4</v>
      </c>
      <c r="E3393" s="179">
        <v>10.75</v>
      </c>
    </row>
    <row r="3394" spans="1:5">
      <c r="A3394" s="180">
        <v>42908</v>
      </c>
      <c r="B3394" s="179">
        <v>10.81</v>
      </c>
      <c r="C3394" s="179">
        <v>11.01</v>
      </c>
      <c r="D3394" s="179">
        <v>10.24</v>
      </c>
      <c r="E3394" s="179">
        <v>10.48</v>
      </c>
    </row>
    <row r="3395" spans="1:5">
      <c r="A3395" s="180">
        <v>42909</v>
      </c>
      <c r="B3395" s="179">
        <v>10.25</v>
      </c>
      <c r="C3395" s="179">
        <v>10.69</v>
      </c>
      <c r="D3395" s="179">
        <v>9.85</v>
      </c>
      <c r="E3395" s="179">
        <v>10.02</v>
      </c>
    </row>
    <row r="3396" spans="1:5">
      <c r="A3396" s="180">
        <v>42912</v>
      </c>
      <c r="B3396" s="179">
        <v>10.130000000000001</v>
      </c>
      <c r="C3396" s="179">
        <v>10.44</v>
      </c>
      <c r="D3396" s="179">
        <v>9.68</v>
      </c>
      <c r="E3396" s="179">
        <v>9.9</v>
      </c>
    </row>
    <row r="3397" spans="1:5">
      <c r="A3397" s="180">
        <v>42913</v>
      </c>
      <c r="B3397" s="179">
        <v>10.039999999999999</v>
      </c>
      <c r="C3397" s="179">
        <v>11.31</v>
      </c>
      <c r="D3397" s="179">
        <v>9.8000000000000007</v>
      </c>
      <c r="E3397" s="179">
        <v>11.06</v>
      </c>
    </row>
    <row r="3398" spans="1:5">
      <c r="A3398" s="180">
        <v>42914</v>
      </c>
      <c r="B3398" s="179">
        <v>11.17</v>
      </c>
      <c r="C3398" s="179">
        <v>11.49</v>
      </c>
      <c r="D3398" s="179">
        <v>9.76</v>
      </c>
      <c r="E3398" s="179">
        <v>10.029999999999999</v>
      </c>
    </row>
    <row r="3399" spans="1:5">
      <c r="A3399" s="180">
        <v>42915</v>
      </c>
      <c r="B3399" s="179">
        <v>9.7899999999999991</v>
      </c>
      <c r="C3399" s="179">
        <v>15.16</v>
      </c>
      <c r="D3399" s="179">
        <v>9.73</v>
      </c>
      <c r="E3399" s="179">
        <v>11.44</v>
      </c>
    </row>
    <row r="3400" spans="1:5">
      <c r="A3400" s="180">
        <v>42916</v>
      </c>
      <c r="B3400" s="179">
        <v>11.74</v>
      </c>
      <c r="C3400" s="179">
        <v>11.85</v>
      </c>
      <c r="D3400" s="179">
        <v>10.4</v>
      </c>
      <c r="E3400" s="179">
        <v>11.18</v>
      </c>
    </row>
    <row r="3401" spans="1:5">
      <c r="A3401" s="180">
        <v>42919</v>
      </c>
      <c r="B3401" s="179">
        <v>11.07</v>
      </c>
      <c r="C3401" s="179">
        <v>11.45</v>
      </c>
      <c r="D3401" s="179">
        <v>10.28</v>
      </c>
      <c r="E3401" s="179">
        <v>11.22</v>
      </c>
    </row>
    <row r="3402" spans="1:5">
      <c r="A3402" s="180">
        <v>42921</v>
      </c>
      <c r="B3402" s="179">
        <v>11.2</v>
      </c>
      <c r="C3402" s="179">
        <v>12.03</v>
      </c>
      <c r="D3402" s="179">
        <v>10.79</v>
      </c>
      <c r="E3402" s="179">
        <v>11.07</v>
      </c>
    </row>
    <row r="3403" spans="1:5">
      <c r="A3403" s="180">
        <v>42922</v>
      </c>
      <c r="B3403" s="179">
        <v>11.2</v>
      </c>
      <c r="C3403" s="179">
        <v>13.05</v>
      </c>
      <c r="D3403" s="179">
        <v>11.18</v>
      </c>
      <c r="E3403" s="179">
        <v>12.54</v>
      </c>
    </row>
    <row r="3404" spans="1:5">
      <c r="A3404" s="180">
        <v>42923</v>
      </c>
      <c r="B3404" s="179">
        <v>12.48</v>
      </c>
      <c r="C3404" s="179">
        <v>12.57</v>
      </c>
      <c r="D3404" s="179">
        <v>10.98</v>
      </c>
      <c r="E3404" s="179">
        <v>11.19</v>
      </c>
    </row>
    <row r="3405" spans="1:5">
      <c r="A3405" s="180">
        <v>42926</v>
      </c>
      <c r="B3405" s="179">
        <v>11.26</v>
      </c>
      <c r="C3405" s="179">
        <v>11.73</v>
      </c>
      <c r="D3405" s="179">
        <v>10.61</v>
      </c>
      <c r="E3405" s="179">
        <v>11.11</v>
      </c>
    </row>
    <row r="3406" spans="1:5">
      <c r="A3406" s="180">
        <v>42927</v>
      </c>
      <c r="B3406" s="179">
        <v>10.79</v>
      </c>
      <c r="C3406" s="179">
        <v>12.14</v>
      </c>
      <c r="D3406" s="179">
        <v>10.68</v>
      </c>
      <c r="E3406" s="179">
        <v>10.89</v>
      </c>
    </row>
    <row r="3407" spans="1:5">
      <c r="A3407" s="180">
        <v>42928</v>
      </c>
      <c r="B3407" s="179">
        <v>10.85</v>
      </c>
      <c r="C3407" s="179">
        <v>10.85</v>
      </c>
      <c r="D3407" s="179">
        <v>10.08</v>
      </c>
      <c r="E3407" s="179">
        <v>10.3</v>
      </c>
    </row>
    <row r="3408" spans="1:5">
      <c r="A3408" s="180">
        <v>42929</v>
      </c>
      <c r="B3408" s="179">
        <v>10.07</v>
      </c>
      <c r="C3408" s="179">
        <v>10.4</v>
      </c>
      <c r="D3408" s="179">
        <v>9.9</v>
      </c>
      <c r="E3408" s="179">
        <v>9.9</v>
      </c>
    </row>
    <row r="3409" spans="1:5">
      <c r="A3409" s="180">
        <v>42930</v>
      </c>
      <c r="B3409" s="179">
        <v>10.09</v>
      </c>
      <c r="C3409" s="179">
        <v>10.14</v>
      </c>
      <c r="D3409" s="179">
        <v>9.5</v>
      </c>
      <c r="E3409" s="179">
        <v>9.51</v>
      </c>
    </row>
    <row r="3410" spans="1:5">
      <c r="A3410" s="180">
        <v>42933</v>
      </c>
      <c r="B3410" s="179">
        <v>9.77</v>
      </c>
      <c r="C3410" s="179">
        <v>10.029999999999999</v>
      </c>
      <c r="D3410" s="179">
        <v>9.7100000000000009</v>
      </c>
      <c r="E3410" s="179">
        <v>9.82</v>
      </c>
    </row>
    <row r="3411" spans="1:5">
      <c r="A3411" s="180">
        <v>42934</v>
      </c>
      <c r="B3411" s="179">
        <v>9.86</v>
      </c>
      <c r="C3411" s="179">
        <v>10.35</v>
      </c>
      <c r="D3411" s="179">
        <v>9.66</v>
      </c>
      <c r="E3411" s="179">
        <v>9.89</v>
      </c>
    </row>
    <row r="3412" spans="1:5">
      <c r="A3412" s="180">
        <v>42935</v>
      </c>
      <c r="B3412" s="179">
        <v>9.69</v>
      </c>
      <c r="C3412" s="179">
        <v>9.94</v>
      </c>
      <c r="D3412" s="179">
        <v>9.58</v>
      </c>
      <c r="E3412" s="179">
        <v>9.7899999999999991</v>
      </c>
    </row>
    <row r="3413" spans="1:5">
      <c r="A3413" s="180">
        <v>42936</v>
      </c>
      <c r="B3413" s="179">
        <v>9.66</v>
      </c>
      <c r="C3413" s="179">
        <v>10.28</v>
      </c>
      <c r="D3413" s="179">
        <v>9.5</v>
      </c>
      <c r="E3413" s="179">
        <v>9.58</v>
      </c>
    </row>
    <row r="3414" spans="1:5">
      <c r="A3414" s="180">
        <v>42937</v>
      </c>
      <c r="B3414" s="179">
        <v>9.52</v>
      </c>
      <c r="C3414" s="179">
        <v>9.98</v>
      </c>
      <c r="D3414" s="179">
        <v>9.3000000000000007</v>
      </c>
      <c r="E3414" s="179">
        <v>9.36</v>
      </c>
    </row>
    <row r="3415" spans="1:5">
      <c r="A3415" s="180">
        <v>42940</v>
      </c>
      <c r="B3415" s="179">
        <v>9.94</v>
      </c>
      <c r="C3415" s="179">
        <v>9.9700000000000006</v>
      </c>
      <c r="D3415" s="179">
        <v>9.26</v>
      </c>
      <c r="E3415" s="179">
        <v>9.43</v>
      </c>
    </row>
    <row r="3416" spans="1:5">
      <c r="A3416" s="180">
        <v>42941</v>
      </c>
      <c r="B3416" s="179">
        <v>9.4</v>
      </c>
      <c r="C3416" s="179">
        <v>9.52</v>
      </c>
      <c r="D3416" s="179">
        <v>9.0399999999999991</v>
      </c>
      <c r="E3416" s="179">
        <v>9.43</v>
      </c>
    </row>
    <row r="3417" spans="1:5">
      <c r="A3417" s="180">
        <v>42942</v>
      </c>
      <c r="B3417" s="179">
        <v>9.25</v>
      </c>
      <c r="C3417" s="179">
        <v>9.66</v>
      </c>
      <c r="D3417" s="179">
        <v>8.84</v>
      </c>
      <c r="E3417" s="179">
        <v>9.6</v>
      </c>
    </row>
    <row r="3418" spans="1:5">
      <c r="A3418" s="180">
        <v>42943</v>
      </c>
      <c r="B3418" s="179">
        <v>9.33</v>
      </c>
      <c r="C3418" s="179">
        <v>11.5</v>
      </c>
      <c r="D3418" s="179">
        <v>9.16</v>
      </c>
      <c r="E3418" s="179">
        <v>10.11</v>
      </c>
    </row>
    <row r="3419" spans="1:5">
      <c r="A3419" s="180">
        <v>42944</v>
      </c>
      <c r="B3419" s="179">
        <v>10.62</v>
      </c>
      <c r="C3419" s="179">
        <v>11.3</v>
      </c>
      <c r="D3419" s="179">
        <v>10.26</v>
      </c>
      <c r="E3419" s="179">
        <v>10.29</v>
      </c>
    </row>
    <row r="3420" spans="1:5">
      <c r="A3420" s="180">
        <v>42947</v>
      </c>
      <c r="B3420" s="179">
        <v>10.53</v>
      </c>
      <c r="C3420" s="179">
        <v>10.84</v>
      </c>
      <c r="D3420" s="179">
        <v>10.23</v>
      </c>
      <c r="E3420" s="179">
        <v>10.26</v>
      </c>
    </row>
    <row r="3421" spans="1:5">
      <c r="A3421" s="180">
        <v>42948</v>
      </c>
      <c r="B3421" s="179">
        <v>10.19</v>
      </c>
      <c r="C3421" s="179">
        <v>10.56</v>
      </c>
      <c r="D3421" s="179">
        <v>9.9499999999999993</v>
      </c>
      <c r="E3421" s="179">
        <v>10.09</v>
      </c>
    </row>
    <row r="3422" spans="1:5">
      <c r="A3422" s="180">
        <v>42949</v>
      </c>
      <c r="B3422" s="179">
        <v>10.08</v>
      </c>
      <c r="C3422" s="179">
        <v>10.81</v>
      </c>
      <c r="D3422" s="179">
        <v>9.8000000000000007</v>
      </c>
      <c r="E3422" s="179">
        <v>10.28</v>
      </c>
    </row>
    <row r="3423" spans="1:5">
      <c r="A3423" s="180">
        <v>42950</v>
      </c>
      <c r="B3423" s="179">
        <v>10.47</v>
      </c>
      <c r="C3423" s="179">
        <v>10.6</v>
      </c>
      <c r="D3423" s="179">
        <v>9.9</v>
      </c>
      <c r="E3423" s="179">
        <v>10.44</v>
      </c>
    </row>
    <row r="3424" spans="1:5">
      <c r="A3424" s="180">
        <v>42951</v>
      </c>
      <c r="B3424" s="179">
        <v>10.48</v>
      </c>
      <c r="C3424" s="179">
        <v>10.5</v>
      </c>
      <c r="D3424" s="179">
        <v>9.68</v>
      </c>
      <c r="E3424" s="179">
        <v>10.029999999999999</v>
      </c>
    </row>
    <row r="3425" spans="1:5">
      <c r="A3425" s="180">
        <v>42954</v>
      </c>
      <c r="B3425" s="179">
        <v>10.19</v>
      </c>
      <c r="C3425" s="179">
        <v>10.32</v>
      </c>
      <c r="D3425" s="179">
        <v>9.76</v>
      </c>
      <c r="E3425" s="179">
        <v>9.93</v>
      </c>
    </row>
    <row r="3426" spans="1:5">
      <c r="A3426" s="180">
        <v>42955</v>
      </c>
      <c r="B3426" s="179">
        <v>10.039999999999999</v>
      </c>
      <c r="C3426" s="179">
        <v>11.52</v>
      </c>
      <c r="D3426" s="179">
        <v>9.52</v>
      </c>
      <c r="E3426" s="179">
        <v>10.96</v>
      </c>
    </row>
    <row r="3427" spans="1:5">
      <c r="A3427" s="180">
        <v>42956</v>
      </c>
      <c r="B3427" s="179">
        <v>11.49</v>
      </c>
      <c r="C3427" s="179">
        <v>12.63</v>
      </c>
      <c r="D3427" s="179">
        <v>11.11</v>
      </c>
      <c r="E3427" s="179">
        <v>11.11</v>
      </c>
    </row>
    <row r="3428" spans="1:5">
      <c r="A3428" s="180">
        <v>42957</v>
      </c>
      <c r="B3428" s="179">
        <v>11.57</v>
      </c>
      <c r="C3428" s="179">
        <v>16.170000000000002</v>
      </c>
      <c r="D3428" s="179">
        <v>11.56</v>
      </c>
      <c r="E3428" s="179">
        <v>16.04</v>
      </c>
    </row>
    <row r="3429" spans="1:5">
      <c r="A3429" s="180">
        <v>42958</v>
      </c>
      <c r="B3429" s="179">
        <v>16.170000000000002</v>
      </c>
      <c r="C3429" s="179">
        <v>17.28</v>
      </c>
      <c r="D3429" s="179">
        <v>14.5</v>
      </c>
      <c r="E3429" s="179">
        <v>15.51</v>
      </c>
    </row>
    <row r="3430" spans="1:5">
      <c r="A3430" s="180">
        <v>42961</v>
      </c>
      <c r="B3430" s="179">
        <v>14.05</v>
      </c>
      <c r="C3430" s="179">
        <v>14.05</v>
      </c>
      <c r="D3430" s="179">
        <v>12.06</v>
      </c>
      <c r="E3430" s="179">
        <v>12.33</v>
      </c>
    </row>
    <row r="3431" spans="1:5">
      <c r="A3431" s="180">
        <v>42962</v>
      </c>
      <c r="B3431" s="179">
        <v>11.78</v>
      </c>
      <c r="C3431" s="179">
        <v>12.37</v>
      </c>
      <c r="D3431" s="179">
        <v>11.45</v>
      </c>
      <c r="E3431" s="179">
        <v>12.04</v>
      </c>
    </row>
    <row r="3432" spans="1:5">
      <c r="A3432" s="180">
        <v>42963</v>
      </c>
      <c r="B3432" s="179">
        <v>11.59</v>
      </c>
      <c r="C3432" s="179">
        <v>12.54</v>
      </c>
      <c r="D3432" s="179">
        <v>11.25</v>
      </c>
      <c r="E3432" s="179">
        <v>11.74</v>
      </c>
    </row>
    <row r="3433" spans="1:5">
      <c r="A3433" s="180">
        <v>42964</v>
      </c>
      <c r="B3433" s="179">
        <v>11.81</v>
      </c>
      <c r="C3433" s="179">
        <v>15.77</v>
      </c>
      <c r="D3433" s="179">
        <v>11.54</v>
      </c>
      <c r="E3433" s="179">
        <v>15.55</v>
      </c>
    </row>
    <row r="3434" spans="1:5">
      <c r="A3434" s="180">
        <v>42965</v>
      </c>
      <c r="B3434" s="179">
        <v>15.38</v>
      </c>
      <c r="C3434" s="179">
        <v>16.04</v>
      </c>
      <c r="D3434" s="179">
        <v>13.32</v>
      </c>
      <c r="E3434" s="179">
        <v>14.26</v>
      </c>
    </row>
    <row r="3435" spans="1:5">
      <c r="A3435" s="180">
        <v>42968</v>
      </c>
      <c r="B3435" s="179">
        <v>14.59</v>
      </c>
      <c r="C3435" s="179">
        <v>14.74</v>
      </c>
      <c r="D3435" s="179">
        <v>13.07</v>
      </c>
      <c r="E3435" s="179">
        <v>13.19</v>
      </c>
    </row>
    <row r="3436" spans="1:5">
      <c r="A3436" s="180">
        <v>42969</v>
      </c>
      <c r="B3436" s="179">
        <v>12.6</v>
      </c>
      <c r="C3436" s="179">
        <v>12.94</v>
      </c>
      <c r="D3436" s="179">
        <v>11.35</v>
      </c>
      <c r="E3436" s="179">
        <v>11.35</v>
      </c>
    </row>
    <row r="3437" spans="1:5">
      <c r="A3437" s="180">
        <v>42970</v>
      </c>
      <c r="B3437" s="179">
        <v>11.51</v>
      </c>
      <c r="C3437" s="179">
        <v>12.59</v>
      </c>
      <c r="D3437" s="179">
        <v>11.39</v>
      </c>
      <c r="E3437" s="179">
        <v>12.25</v>
      </c>
    </row>
    <row r="3438" spans="1:5">
      <c r="A3438" s="180">
        <v>42971</v>
      </c>
      <c r="B3438" s="179">
        <v>12.06</v>
      </c>
      <c r="C3438" s="179">
        <v>12.83</v>
      </c>
      <c r="D3438" s="179">
        <v>11.55</v>
      </c>
      <c r="E3438" s="179">
        <v>12.23</v>
      </c>
    </row>
    <row r="3439" spans="1:5">
      <c r="A3439" s="180">
        <v>42972</v>
      </c>
      <c r="B3439" s="179">
        <v>12.2</v>
      </c>
      <c r="C3439" s="179">
        <v>12.45</v>
      </c>
      <c r="D3439" s="179">
        <v>11.1</v>
      </c>
      <c r="E3439" s="179">
        <v>11.28</v>
      </c>
    </row>
    <row r="3440" spans="1:5">
      <c r="A3440" s="180">
        <v>42975</v>
      </c>
      <c r="B3440" s="179">
        <v>12.09</v>
      </c>
      <c r="C3440" s="179">
        <v>12.11</v>
      </c>
      <c r="D3440" s="179">
        <v>11.23</v>
      </c>
      <c r="E3440" s="179">
        <v>11.32</v>
      </c>
    </row>
    <row r="3441" spans="1:5">
      <c r="A3441" s="180">
        <v>42976</v>
      </c>
      <c r="B3441" s="179">
        <v>13.33</v>
      </c>
      <c r="C3441" s="179">
        <v>14.34</v>
      </c>
      <c r="D3441" s="179">
        <v>11.48</v>
      </c>
      <c r="E3441" s="179">
        <v>11.7</v>
      </c>
    </row>
    <row r="3442" spans="1:5">
      <c r="A3442" s="180">
        <v>42977</v>
      </c>
      <c r="B3442" s="179">
        <v>11.4</v>
      </c>
      <c r="C3442" s="179">
        <v>11.98</v>
      </c>
      <c r="D3442" s="179">
        <v>10.96</v>
      </c>
      <c r="E3442" s="179">
        <v>11.22</v>
      </c>
    </row>
    <row r="3443" spans="1:5">
      <c r="A3443" s="180">
        <v>42978</v>
      </c>
      <c r="B3443" s="179">
        <v>11.07</v>
      </c>
      <c r="C3443" s="179">
        <v>11.22</v>
      </c>
      <c r="D3443" s="179">
        <v>10.34</v>
      </c>
      <c r="E3443" s="179">
        <v>10.59</v>
      </c>
    </row>
    <row r="3444" spans="1:5">
      <c r="A3444" s="180">
        <v>42979</v>
      </c>
      <c r="B3444" s="179">
        <v>10.33</v>
      </c>
      <c r="C3444" s="179">
        <v>10.46</v>
      </c>
      <c r="D3444" s="179">
        <v>10.02</v>
      </c>
      <c r="E3444" s="179">
        <v>10.130000000000001</v>
      </c>
    </row>
    <row r="3445" spans="1:5">
      <c r="A3445" s="180">
        <v>42983</v>
      </c>
      <c r="B3445" s="179">
        <v>11.75</v>
      </c>
      <c r="C3445" s="179">
        <v>14.06</v>
      </c>
      <c r="D3445" s="179">
        <v>11.41</v>
      </c>
      <c r="E3445" s="179">
        <v>12.23</v>
      </c>
    </row>
    <row r="3446" spans="1:5">
      <c r="A3446" s="180">
        <v>42984</v>
      </c>
      <c r="B3446" s="179">
        <v>12.27</v>
      </c>
      <c r="C3446" s="179">
        <v>12.59</v>
      </c>
      <c r="D3446" s="179">
        <v>11.35</v>
      </c>
      <c r="E3446" s="179">
        <v>11.63</v>
      </c>
    </row>
    <row r="3447" spans="1:5">
      <c r="A3447" s="180">
        <v>42985</v>
      </c>
      <c r="B3447" s="179">
        <v>11.93</v>
      </c>
      <c r="C3447" s="179">
        <v>12.07</v>
      </c>
      <c r="D3447" s="179">
        <v>11.32</v>
      </c>
      <c r="E3447" s="179">
        <v>11.55</v>
      </c>
    </row>
    <row r="3448" spans="1:5">
      <c r="A3448" s="180">
        <v>42986</v>
      </c>
      <c r="B3448" s="179">
        <v>11.87</v>
      </c>
      <c r="C3448" s="179">
        <v>12.6</v>
      </c>
      <c r="D3448" s="179">
        <v>11.84</v>
      </c>
      <c r="E3448" s="179">
        <v>12.12</v>
      </c>
    </row>
    <row r="3449" spans="1:5">
      <c r="A3449" s="180">
        <v>42989</v>
      </c>
      <c r="B3449" s="179">
        <v>11.38</v>
      </c>
      <c r="C3449" s="179">
        <v>11.39</v>
      </c>
      <c r="D3449" s="179">
        <v>10.51</v>
      </c>
      <c r="E3449" s="179">
        <v>10.73</v>
      </c>
    </row>
    <row r="3450" spans="1:5">
      <c r="A3450" s="180">
        <v>42990</v>
      </c>
      <c r="B3450" s="179">
        <v>10.66</v>
      </c>
      <c r="C3450" s="179">
        <v>10.95</v>
      </c>
      <c r="D3450" s="179">
        <v>10.29</v>
      </c>
      <c r="E3450" s="179">
        <v>10.58</v>
      </c>
    </row>
    <row r="3451" spans="1:5">
      <c r="A3451" s="180">
        <v>42991</v>
      </c>
      <c r="B3451" s="179">
        <v>10.72</v>
      </c>
      <c r="C3451" s="179">
        <v>10.86</v>
      </c>
      <c r="D3451" s="179">
        <v>10.33</v>
      </c>
      <c r="E3451" s="179">
        <v>10.5</v>
      </c>
    </row>
    <row r="3452" spans="1:5">
      <c r="A3452" s="180">
        <v>42992</v>
      </c>
      <c r="B3452" s="179">
        <v>10.57</v>
      </c>
      <c r="C3452" s="179">
        <v>11.04</v>
      </c>
      <c r="D3452" s="179">
        <v>10.28</v>
      </c>
      <c r="E3452" s="179">
        <v>10.44</v>
      </c>
    </row>
    <row r="3453" spans="1:5">
      <c r="A3453" s="180">
        <v>42993</v>
      </c>
      <c r="B3453" s="179">
        <v>10.51</v>
      </c>
      <c r="C3453" s="179">
        <v>10.74</v>
      </c>
      <c r="D3453" s="179">
        <v>10</v>
      </c>
      <c r="E3453" s="179">
        <v>10.17</v>
      </c>
    </row>
    <row r="3454" spans="1:5">
      <c r="A3454" s="180">
        <v>42996</v>
      </c>
      <c r="B3454" s="179">
        <v>10.18</v>
      </c>
      <c r="C3454" s="179">
        <v>10.42</v>
      </c>
      <c r="D3454" s="179">
        <v>9.8800000000000008</v>
      </c>
      <c r="E3454" s="179">
        <v>10.15</v>
      </c>
    </row>
    <row r="3455" spans="1:5">
      <c r="A3455" s="180">
        <v>42997</v>
      </c>
      <c r="B3455" s="179">
        <v>10.16</v>
      </c>
      <c r="C3455" s="179">
        <v>10.3</v>
      </c>
      <c r="D3455" s="179">
        <v>9.85</v>
      </c>
      <c r="E3455" s="179">
        <v>10.18</v>
      </c>
    </row>
    <row r="3456" spans="1:5">
      <c r="A3456" s="180">
        <v>42998</v>
      </c>
      <c r="B3456" s="179">
        <v>10.039999999999999</v>
      </c>
      <c r="C3456" s="179">
        <v>10.67</v>
      </c>
      <c r="D3456" s="179">
        <v>9.67</v>
      </c>
      <c r="E3456" s="179">
        <v>9.7799999999999994</v>
      </c>
    </row>
    <row r="3457" spans="1:5">
      <c r="A3457" s="180">
        <v>42999</v>
      </c>
      <c r="B3457" s="179">
        <v>9.74</v>
      </c>
      <c r="C3457" s="179">
        <v>10.210000000000001</v>
      </c>
      <c r="D3457" s="179">
        <v>9.5399999999999991</v>
      </c>
      <c r="E3457" s="179">
        <v>9.67</v>
      </c>
    </row>
    <row r="3458" spans="1:5">
      <c r="A3458" s="180">
        <v>43000</v>
      </c>
      <c r="B3458" s="179">
        <v>9.9</v>
      </c>
      <c r="C3458" s="179">
        <v>10.199999999999999</v>
      </c>
      <c r="D3458" s="179">
        <v>9.5</v>
      </c>
      <c r="E3458" s="179">
        <v>9.59</v>
      </c>
    </row>
    <row r="3459" spans="1:5">
      <c r="A3459" s="180">
        <v>43003</v>
      </c>
      <c r="B3459" s="179">
        <v>10.08</v>
      </c>
      <c r="C3459" s="179">
        <v>11.21</v>
      </c>
      <c r="D3459" s="179">
        <v>9.7899999999999991</v>
      </c>
      <c r="E3459" s="179">
        <v>10.210000000000001</v>
      </c>
    </row>
    <row r="3460" spans="1:5">
      <c r="A3460" s="180">
        <v>43004</v>
      </c>
      <c r="B3460" s="179">
        <v>10.42</v>
      </c>
      <c r="C3460" s="179">
        <v>10.68</v>
      </c>
      <c r="D3460" s="179">
        <v>9.94</v>
      </c>
      <c r="E3460" s="179">
        <v>10.17</v>
      </c>
    </row>
    <row r="3461" spans="1:5">
      <c r="A3461" s="180">
        <v>43005</v>
      </c>
      <c r="B3461" s="179">
        <v>9.9</v>
      </c>
      <c r="C3461" s="179">
        <v>10.42</v>
      </c>
      <c r="D3461" s="179">
        <v>9.6300000000000008</v>
      </c>
      <c r="E3461" s="179">
        <v>9.8699999999999992</v>
      </c>
    </row>
    <row r="3462" spans="1:5">
      <c r="A3462" s="180">
        <v>43006</v>
      </c>
      <c r="B3462" s="179">
        <v>9.74</v>
      </c>
      <c r="C3462" s="179">
        <v>10.130000000000001</v>
      </c>
      <c r="D3462" s="179">
        <v>9.5500000000000007</v>
      </c>
      <c r="E3462" s="179">
        <v>9.5500000000000007</v>
      </c>
    </row>
    <row r="3463" spans="1:5">
      <c r="A3463" s="180">
        <v>43007</v>
      </c>
      <c r="B3463" s="179">
        <v>9.59</v>
      </c>
      <c r="C3463" s="179">
        <v>9.83</v>
      </c>
      <c r="D3463" s="179">
        <v>9.36</v>
      </c>
      <c r="E3463" s="179">
        <v>9.51</v>
      </c>
    </row>
    <row r="3464" spans="1:5">
      <c r="A3464" s="180">
        <v>43010</v>
      </c>
      <c r="B3464" s="179">
        <v>9.59</v>
      </c>
      <c r="C3464" s="179">
        <v>10.039999999999999</v>
      </c>
      <c r="D3464" s="179">
        <v>9.3699999999999992</v>
      </c>
      <c r="E3464" s="179">
        <v>9.4499999999999993</v>
      </c>
    </row>
    <row r="3465" spans="1:5">
      <c r="A3465" s="180">
        <v>43011</v>
      </c>
      <c r="B3465" s="179">
        <v>9.3000000000000007</v>
      </c>
      <c r="C3465" s="179">
        <v>9.75</v>
      </c>
      <c r="D3465" s="179">
        <v>9.3000000000000007</v>
      </c>
      <c r="E3465" s="179">
        <v>9.51</v>
      </c>
    </row>
    <row r="3466" spans="1:5">
      <c r="A3466" s="180">
        <v>43012</v>
      </c>
      <c r="B3466" s="179">
        <v>9.5299999999999994</v>
      </c>
      <c r="C3466" s="179">
        <v>9.8800000000000008</v>
      </c>
      <c r="D3466" s="179">
        <v>9.5299999999999994</v>
      </c>
      <c r="E3466" s="179">
        <v>9.6300000000000008</v>
      </c>
    </row>
    <row r="3467" spans="1:5">
      <c r="A3467" s="180">
        <v>43013</v>
      </c>
      <c r="B3467" s="179">
        <v>9.48</v>
      </c>
      <c r="C3467" s="179">
        <v>9.6199999999999992</v>
      </c>
      <c r="D3467" s="179">
        <v>9.1300000000000008</v>
      </c>
      <c r="E3467" s="179">
        <v>9.19</v>
      </c>
    </row>
    <row r="3468" spans="1:5">
      <c r="A3468" s="180">
        <v>43014</v>
      </c>
      <c r="B3468" s="179">
        <v>9.23</v>
      </c>
      <c r="C3468" s="179">
        <v>10.27</v>
      </c>
      <c r="D3468" s="179">
        <v>9.11</v>
      </c>
      <c r="E3468" s="179">
        <v>9.65</v>
      </c>
    </row>
    <row r="3469" spans="1:5">
      <c r="A3469" s="180">
        <v>43017</v>
      </c>
      <c r="B3469" s="179">
        <v>9.92</v>
      </c>
      <c r="C3469" s="179">
        <v>10.53</v>
      </c>
      <c r="D3469" s="179">
        <v>9.8800000000000008</v>
      </c>
      <c r="E3469" s="179">
        <v>10.33</v>
      </c>
    </row>
    <row r="3470" spans="1:5">
      <c r="A3470" s="180">
        <v>43018</v>
      </c>
      <c r="B3470" s="179">
        <v>10.15</v>
      </c>
      <c r="C3470" s="179">
        <v>10.66</v>
      </c>
      <c r="D3470" s="179">
        <v>9.94</v>
      </c>
      <c r="E3470" s="179">
        <v>10.08</v>
      </c>
    </row>
    <row r="3471" spans="1:5">
      <c r="A3471" s="180">
        <v>43019</v>
      </c>
      <c r="B3471" s="179">
        <v>9.9499999999999993</v>
      </c>
      <c r="C3471" s="179">
        <v>10.38</v>
      </c>
      <c r="D3471" s="179">
        <v>9.7200000000000006</v>
      </c>
      <c r="E3471" s="179">
        <v>9.85</v>
      </c>
    </row>
    <row r="3472" spans="1:5">
      <c r="A3472" s="180">
        <v>43020</v>
      </c>
      <c r="B3472" s="179">
        <v>9.94</v>
      </c>
      <c r="C3472" s="179">
        <v>10.33</v>
      </c>
      <c r="D3472" s="179">
        <v>9.65</v>
      </c>
      <c r="E3472" s="179">
        <v>9.91</v>
      </c>
    </row>
    <row r="3473" spans="1:5">
      <c r="A3473" s="180">
        <v>43021</v>
      </c>
      <c r="B3473" s="179">
        <v>9.9499999999999993</v>
      </c>
      <c r="C3473" s="179">
        <v>9.98</v>
      </c>
      <c r="D3473" s="179">
        <v>9.44</v>
      </c>
      <c r="E3473" s="179">
        <v>9.61</v>
      </c>
    </row>
    <row r="3474" spans="1:5">
      <c r="A3474" s="180">
        <v>43024</v>
      </c>
      <c r="B3474" s="179">
        <v>9.9499999999999993</v>
      </c>
      <c r="C3474" s="179">
        <v>10.02</v>
      </c>
      <c r="D3474" s="179">
        <v>9.75</v>
      </c>
      <c r="E3474" s="179">
        <v>9.91</v>
      </c>
    </row>
    <row r="3475" spans="1:5">
      <c r="A3475" s="180">
        <v>43025</v>
      </c>
      <c r="B3475" s="179">
        <v>9.85</v>
      </c>
      <c r="C3475" s="179">
        <v>10.46</v>
      </c>
      <c r="D3475" s="179">
        <v>9.7799999999999994</v>
      </c>
      <c r="E3475" s="179">
        <v>10.31</v>
      </c>
    </row>
    <row r="3476" spans="1:5">
      <c r="A3476" s="180">
        <v>43026</v>
      </c>
      <c r="B3476" s="179">
        <v>10.34</v>
      </c>
      <c r="C3476" s="179">
        <v>10.41</v>
      </c>
      <c r="D3476" s="179">
        <v>9.8699999999999992</v>
      </c>
      <c r="E3476" s="179">
        <v>10.07</v>
      </c>
    </row>
    <row r="3477" spans="1:5">
      <c r="A3477" s="180">
        <v>43027</v>
      </c>
      <c r="B3477" s="179">
        <v>10.220000000000001</v>
      </c>
      <c r="C3477" s="179">
        <v>11.77</v>
      </c>
      <c r="D3477" s="179">
        <v>9.99</v>
      </c>
      <c r="E3477" s="179">
        <v>10.050000000000001</v>
      </c>
    </row>
    <row r="3478" spans="1:5">
      <c r="A3478" s="180">
        <v>43028</v>
      </c>
      <c r="B3478" s="179">
        <v>9.92</v>
      </c>
      <c r="C3478" s="179">
        <v>10.039999999999999</v>
      </c>
      <c r="D3478" s="179">
        <v>9.2899999999999991</v>
      </c>
      <c r="E3478" s="179">
        <v>9.9700000000000006</v>
      </c>
    </row>
    <row r="3479" spans="1:5">
      <c r="A3479" s="180">
        <v>43031</v>
      </c>
      <c r="B3479" s="179">
        <v>10.25</v>
      </c>
      <c r="C3479" s="179">
        <v>11.08</v>
      </c>
      <c r="D3479" s="179">
        <v>9.94</v>
      </c>
      <c r="E3479" s="179">
        <v>11.07</v>
      </c>
    </row>
    <row r="3480" spans="1:5">
      <c r="A3480" s="180">
        <v>43032</v>
      </c>
      <c r="B3480" s="179">
        <v>10.89</v>
      </c>
      <c r="C3480" s="179">
        <v>11.16</v>
      </c>
      <c r="D3480" s="179">
        <v>10.39</v>
      </c>
      <c r="E3480" s="179">
        <v>11.16</v>
      </c>
    </row>
    <row r="3481" spans="1:5">
      <c r="A3481" s="180">
        <v>43033</v>
      </c>
      <c r="B3481" s="179">
        <v>11.34</v>
      </c>
      <c r="C3481" s="179">
        <v>13.2</v>
      </c>
      <c r="D3481" s="179">
        <v>10.99</v>
      </c>
      <c r="E3481" s="179">
        <v>11.23</v>
      </c>
    </row>
    <row r="3482" spans="1:5">
      <c r="A3482" s="180">
        <v>43034</v>
      </c>
      <c r="B3482" s="179">
        <v>11.17</v>
      </c>
      <c r="C3482" s="179">
        <v>11.81</v>
      </c>
      <c r="D3482" s="179">
        <v>10.6</v>
      </c>
      <c r="E3482" s="179">
        <v>11.3</v>
      </c>
    </row>
    <row r="3483" spans="1:5">
      <c r="A3483" s="180">
        <v>43035</v>
      </c>
      <c r="B3483" s="179">
        <v>11.12</v>
      </c>
      <c r="C3483" s="179">
        <v>11.12</v>
      </c>
      <c r="D3483" s="179">
        <v>9.74</v>
      </c>
      <c r="E3483" s="179">
        <v>9.8000000000000007</v>
      </c>
    </row>
    <row r="3484" spans="1:5">
      <c r="A3484" s="180">
        <v>43038</v>
      </c>
      <c r="B3484" s="179">
        <v>10.28</v>
      </c>
      <c r="C3484" s="179">
        <v>10.89</v>
      </c>
      <c r="D3484" s="179">
        <v>10.1</v>
      </c>
      <c r="E3484" s="179">
        <v>10.5</v>
      </c>
    </row>
    <row r="3485" spans="1:5">
      <c r="A3485" s="180">
        <v>43039</v>
      </c>
      <c r="B3485" s="179">
        <v>10.34</v>
      </c>
      <c r="C3485" s="179">
        <v>10.37</v>
      </c>
      <c r="D3485" s="179">
        <v>9.9</v>
      </c>
      <c r="E3485" s="179">
        <v>10.18</v>
      </c>
    </row>
    <row r="3486" spans="1:5">
      <c r="A3486" s="180">
        <v>43040</v>
      </c>
      <c r="B3486" s="179">
        <v>9.7899999999999991</v>
      </c>
      <c r="C3486" s="179">
        <v>10.49</v>
      </c>
      <c r="D3486" s="179">
        <v>9.74</v>
      </c>
      <c r="E3486" s="179">
        <v>10.199999999999999</v>
      </c>
    </row>
    <row r="3487" spans="1:5">
      <c r="A3487" s="180">
        <v>43041</v>
      </c>
      <c r="B3487" s="179">
        <v>10.44</v>
      </c>
      <c r="C3487" s="179">
        <v>10.89</v>
      </c>
      <c r="D3487" s="179">
        <v>9.67</v>
      </c>
      <c r="E3487" s="179">
        <v>9.93</v>
      </c>
    </row>
    <row r="3488" spans="1:5">
      <c r="A3488" s="180">
        <v>43042</v>
      </c>
      <c r="B3488" s="179">
        <v>9.83</v>
      </c>
      <c r="C3488" s="179">
        <v>9.91</v>
      </c>
      <c r="D3488" s="179">
        <v>8.99</v>
      </c>
      <c r="E3488" s="179">
        <v>9.14</v>
      </c>
    </row>
    <row r="3489" spans="1:5">
      <c r="A3489" s="180">
        <v>43045</v>
      </c>
      <c r="B3489" s="179">
        <v>9.6300000000000008</v>
      </c>
      <c r="C3489" s="179">
        <v>9.74</v>
      </c>
      <c r="D3489" s="179">
        <v>9.3800000000000008</v>
      </c>
      <c r="E3489" s="179">
        <v>9.4</v>
      </c>
    </row>
    <row r="3490" spans="1:5">
      <c r="A3490" s="180">
        <v>43046</v>
      </c>
      <c r="B3490" s="179">
        <v>9.31</v>
      </c>
      <c r="C3490" s="179">
        <v>10.31</v>
      </c>
      <c r="D3490" s="179">
        <v>9.2899999999999991</v>
      </c>
      <c r="E3490" s="179">
        <v>9.89</v>
      </c>
    </row>
    <row r="3491" spans="1:5">
      <c r="A3491" s="180">
        <v>43047</v>
      </c>
      <c r="B3491" s="179">
        <v>9.7899999999999991</v>
      </c>
      <c r="C3491" s="179">
        <v>10.27</v>
      </c>
      <c r="D3491" s="179">
        <v>9.5</v>
      </c>
      <c r="E3491" s="179">
        <v>9.7799999999999994</v>
      </c>
    </row>
    <row r="3492" spans="1:5">
      <c r="A3492" s="180">
        <v>43048</v>
      </c>
      <c r="B3492" s="179">
        <v>9.94</v>
      </c>
      <c r="C3492" s="179">
        <v>12.19</v>
      </c>
      <c r="D3492" s="179">
        <v>9.7899999999999991</v>
      </c>
      <c r="E3492" s="179">
        <v>10.5</v>
      </c>
    </row>
    <row r="3493" spans="1:5">
      <c r="A3493" s="180">
        <v>43049</v>
      </c>
      <c r="B3493" s="179">
        <v>10.78</v>
      </c>
      <c r="C3493" s="179">
        <v>11.58</v>
      </c>
      <c r="D3493" s="179">
        <v>10.5</v>
      </c>
      <c r="E3493" s="179">
        <v>11.29</v>
      </c>
    </row>
    <row r="3494" spans="1:5">
      <c r="A3494" s="180">
        <v>43052</v>
      </c>
      <c r="B3494" s="179">
        <v>11.43</v>
      </c>
      <c r="C3494" s="179">
        <v>12.18</v>
      </c>
      <c r="D3494" s="179">
        <v>11</v>
      </c>
      <c r="E3494" s="179">
        <v>11.5</v>
      </c>
    </row>
    <row r="3495" spans="1:5">
      <c r="A3495" s="180">
        <v>43053</v>
      </c>
      <c r="B3495" s="179">
        <v>11.53</v>
      </c>
      <c r="C3495" s="179">
        <v>12.61</v>
      </c>
      <c r="D3495" s="179">
        <v>11.45</v>
      </c>
      <c r="E3495" s="179">
        <v>11.59</v>
      </c>
    </row>
    <row r="3496" spans="1:5">
      <c r="A3496" s="180">
        <v>43054</v>
      </c>
      <c r="B3496" s="179">
        <v>12.52</v>
      </c>
      <c r="C3496" s="179">
        <v>14.51</v>
      </c>
      <c r="D3496" s="179">
        <v>12.33</v>
      </c>
      <c r="E3496" s="179">
        <v>13.13</v>
      </c>
    </row>
    <row r="3497" spans="1:5">
      <c r="A3497" s="180">
        <v>43055</v>
      </c>
      <c r="B3497" s="179">
        <v>12.47</v>
      </c>
      <c r="C3497" s="179">
        <v>12.52</v>
      </c>
      <c r="D3497" s="179">
        <v>11.38</v>
      </c>
      <c r="E3497" s="179">
        <v>11.76</v>
      </c>
    </row>
    <row r="3498" spans="1:5">
      <c r="A3498" s="180">
        <v>43056</v>
      </c>
      <c r="B3498" s="179">
        <v>11.75</v>
      </c>
      <c r="C3498" s="179">
        <v>12.01</v>
      </c>
      <c r="D3498" s="179">
        <v>11.16</v>
      </c>
      <c r="E3498" s="179">
        <v>11.43</v>
      </c>
    </row>
    <row r="3499" spans="1:5">
      <c r="A3499" s="180">
        <v>43059</v>
      </c>
      <c r="B3499" s="179">
        <v>11.96</v>
      </c>
      <c r="C3499" s="179">
        <v>12.08</v>
      </c>
      <c r="D3499" s="179">
        <v>10.44</v>
      </c>
      <c r="E3499" s="179">
        <v>10.65</v>
      </c>
    </row>
    <row r="3500" spans="1:5">
      <c r="A3500" s="180">
        <v>43060</v>
      </c>
      <c r="B3500" s="179">
        <v>10.74</v>
      </c>
      <c r="C3500" s="179">
        <v>10.78</v>
      </c>
      <c r="D3500" s="179">
        <v>9.67</v>
      </c>
      <c r="E3500" s="179">
        <v>9.73</v>
      </c>
    </row>
    <row r="3501" spans="1:5">
      <c r="A3501" s="180">
        <v>43061</v>
      </c>
      <c r="B3501" s="179">
        <v>9.6</v>
      </c>
      <c r="C3501" s="179">
        <v>9.8800000000000008</v>
      </c>
      <c r="D3501" s="179">
        <v>9.32</v>
      </c>
      <c r="E3501" s="179">
        <v>9.8800000000000008</v>
      </c>
    </row>
    <row r="3502" spans="1:5">
      <c r="A3502" s="180">
        <v>43063</v>
      </c>
      <c r="B3502" s="179">
        <v>9.82</v>
      </c>
      <c r="C3502" s="179">
        <v>9.9600000000000009</v>
      </c>
      <c r="D3502" s="179">
        <v>8.56</v>
      </c>
      <c r="E3502" s="179">
        <v>9.67</v>
      </c>
    </row>
    <row r="3503" spans="1:5">
      <c r="A3503" s="180">
        <v>43066</v>
      </c>
      <c r="B3503" s="179">
        <v>10.07</v>
      </c>
      <c r="C3503" s="179">
        <v>10.26</v>
      </c>
      <c r="D3503" s="179">
        <v>9.7899999999999991</v>
      </c>
      <c r="E3503" s="179">
        <v>9.8699999999999992</v>
      </c>
    </row>
    <row r="3504" spans="1:5">
      <c r="A3504" s="180">
        <v>43067</v>
      </c>
      <c r="B3504" s="179">
        <v>9.7200000000000006</v>
      </c>
      <c r="C3504" s="179">
        <v>10.31</v>
      </c>
      <c r="D3504" s="179">
        <v>9.5299999999999994</v>
      </c>
      <c r="E3504" s="179">
        <v>10.029999999999999</v>
      </c>
    </row>
    <row r="3505" spans="1:5">
      <c r="A3505" s="180">
        <v>43068</v>
      </c>
      <c r="B3505" s="179">
        <v>9.91</v>
      </c>
      <c r="C3505" s="179">
        <v>10.93</v>
      </c>
      <c r="D3505" s="179">
        <v>9.81</v>
      </c>
      <c r="E3505" s="179">
        <v>10.7</v>
      </c>
    </row>
    <row r="3506" spans="1:5">
      <c r="A3506" s="180">
        <v>43069</v>
      </c>
      <c r="B3506" s="179">
        <v>10.49</v>
      </c>
      <c r="C3506" s="179">
        <v>12.05</v>
      </c>
      <c r="D3506" s="179">
        <v>10.25</v>
      </c>
      <c r="E3506" s="179">
        <v>11.28</v>
      </c>
    </row>
    <row r="3507" spans="1:5">
      <c r="A3507" s="180">
        <v>43070</v>
      </c>
      <c r="B3507" s="179">
        <v>11.19</v>
      </c>
      <c r="C3507" s="179">
        <v>14.58</v>
      </c>
      <c r="D3507" s="179">
        <v>10.54</v>
      </c>
      <c r="E3507" s="179">
        <v>11.43</v>
      </c>
    </row>
    <row r="3508" spans="1:5">
      <c r="A3508" s="180">
        <v>43073</v>
      </c>
      <c r="B3508" s="179">
        <v>11.05</v>
      </c>
      <c r="C3508" s="179">
        <v>11.86</v>
      </c>
      <c r="D3508" s="179">
        <v>10.26</v>
      </c>
      <c r="E3508" s="179">
        <v>11.68</v>
      </c>
    </row>
    <row r="3509" spans="1:5">
      <c r="A3509" s="180">
        <v>43074</v>
      </c>
      <c r="B3509" s="179">
        <v>11.38</v>
      </c>
      <c r="C3509" s="179">
        <v>11.67</v>
      </c>
      <c r="D3509" s="179">
        <v>10.65</v>
      </c>
      <c r="E3509" s="179">
        <v>11.33</v>
      </c>
    </row>
    <row r="3510" spans="1:5">
      <c r="A3510" s="180">
        <v>43075</v>
      </c>
      <c r="B3510" s="179">
        <v>11.63</v>
      </c>
      <c r="C3510" s="179">
        <v>11.68</v>
      </c>
      <c r="D3510" s="179">
        <v>10.86</v>
      </c>
      <c r="E3510" s="179">
        <v>11.02</v>
      </c>
    </row>
    <row r="3511" spans="1:5">
      <c r="A3511" s="180">
        <v>43076</v>
      </c>
      <c r="B3511" s="179">
        <v>10.9</v>
      </c>
      <c r="C3511" s="179">
        <v>11.32</v>
      </c>
      <c r="D3511" s="179">
        <v>10.119999999999999</v>
      </c>
      <c r="E3511" s="179">
        <v>10.16</v>
      </c>
    </row>
    <row r="3512" spans="1:5">
      <c r="A3512" s="180">
        <v>43077</v>
      </c>
      <c r="B3512" s="179">
        <v>10</v>
      </c>
      <c r="C3512" s="179">
        <v>10.06</v>
      </c>
      <c r="D3512" s="179">
        <v>9.43</v>
      </c>
      <c r="E3512" s="179">
        <v>9.58</v>
      </c>
    </row>
    <row r="3513" spans="1:5">
      <c r="A3513" s="180">
        <v>43080</v>
      </c>
      <c r="B3513" s="179">
        <v>9.74</v>
      </c>
      <c r="C3513" s="179">
        <v>10.08</v>
      </c>
      <c r="D3513" s="179">
        <v>9.2799999999999994</v>
      </c>
      <c r="E3513" s="179">
        <v>9.34</v>
      </c>
    </row>
    <row r="3514" spans="1:5">
      <c r="A3514" s="180">
        <v>43081</v>
      </c>
      <c r="B3514" s="179">
        <v>9.36</v>
      </c>
      <c r="C3514" s="179">
        <v>9.92</v>
      </c>
      <c r="D3514" s="179">
        <v>9.2100000000000009</v>
      </c>
      <c r="E3514" s="179">
        <v>9.92</v>
      </c>
    </row>
    <row r="3515" spans="1:5">
      <c r="A3515" s="180">
        <v>43082</v>
      </c>
      <c r="B3515" s="179">
        <v>9.7799999999999994</v>
      </c>
      <c r="C3515" s="179">
        <v>10.210000000000001</v>
      </c>
      <c r="D3515" s="179">
        <v>9.65</v>
      </c>
      <c r="E3515" s="179">
        <v>10.18</v>
      </c>
    </row>
    <row r="3516" spans="1:5">
      <c r="A3516" s="180">
        <v>43083</v>
      </c>
      <c r="B3516" s="179">
        <v>9.98</v>
      </c>
      <c r="C3516" s="179">
        <v>10.54</v>
      </c>
      <c r="D3516" s="179">
        <v>9.7799999999999994</v>
      </c>
      <c r="E3516" s="179">
        <v>10.49</v>
      </c>
    </row>
    <row r="3517" spans="1:5">
      <c r="A3517" s="180">
        <v>43084</v>
      </c>
      <c r="B3517" s="179">
        <v>10.119999999999999</v>
      </c>
      <c r="C3517" s="179">
        <v>10.199999999999999</v>
      </c>
      <c r="D3517" s="179">
        <v>9.2200000000000006</v>
      </c>
      <c r="E3517" s="179">
        <v>9.42</v>
      </c>
    </row>
    <row r="3518" spans="1:5">
      <c r="A3518" s="180">
        <v>43087</v>
      </c>
      <c r="B3518" s="179">
        <v>9.4600000000000009</v>
      </c>
      <c r="C3518" s="179">
        <v>9.89</v>
      </c>
      <c r="D3518" s="179">
        <v>9.24</v>
      </c>
      <c r="E3518" s="179">
        <v>9.5299999999999994</v>
      </c>
    </row>
    <row r="3519" spans="1:5">
      <c r="A3519" s="180">
        <v>43088</v>
      </c>
      <c r="B3519" s="179">
        <v>9.4</v>
      </c>
      <c r="C3519" s="179">
        <v>10.15</v>
      </c>
      <c r="D3519" s="179">
        <v>9.18</v>
      </c>
      <c r="E3519" s="179">
        <v>10.029999999999999</v>
      </c>
    </row>
    <row r="3520" spans="1:5">
      <c r="A3520" s="180">
        <v>43089</v>
      </c>
      <c r="B3520" s="179">
        <v>9.69</v>
      </c>
      <c r="C3520" s="179">
        <v>9.85</v>
      </c>
      <c r="D3520" s="179">
        <v>8.9</v>
      </c>
      <c r="E3520" s="179">
        <v>9.7200000000000006</v>
      </c>
    </row>
    <row r="3521" spans="1:5">
      <c r="A3521" s="180">
        <v>43090</v>
      </c>
      <c r="B3521" s="179">
        <v>9.59</v>
      </c>
      <c r="C3521" s="179">
        <v>9.86</v>
      </c>
      <c r="D3521" s="179">
        <v>9.1999999999999993</v>
      </c>
      <c r="E3521" s="179">
        <v>9.6199999999999992</v>
      </c>
    </row>
    <row r="3522" spans="1:5">
      <c r="A3522" s="180">
        <v>43091</v>
      </c>
      <c r="B3522" s="179">
        <v>9.3699999999999992</v>
      </c>
      <c r="C3522" s="179">
        <v>10.18</v>
      </c>
      <c r="D3522" s="179">
        <v>9.35</v>
      </c>
      <c r="E3522" s="179">
        <v>9.9</v>
      </c>
    </row>
    <row r="3523" spans="1:5">
      <c r="A3523" s="180">
        <v>43095</v>
      </c>
      <c r="B3523" s="179">
        <v>10.19</v>
      </c>
      <c r="C3523" s="179">
        <v>10.46</v>
      </c>
      <c r="D3523" s="179">
        <v>10.130000000000001</v>
      </c>
      <c r="E3523" s="179">
        <v>10.25</v>
      </c>
    </row>
    <row r="3524" spans="1:5">
      <c r="A3524" s="180">
        <v>43096</v>
      </c>
      <c r="B3524" s="179">
        <v>10.039999999999999</v>
      </c>
      <c r="C3524" s="179">
        <v>10.79</v>
      </c>
      <c r="D3524" s="179">
        <v>9.7100000000000009</v>
      </c>
      <c r="E3524" s="179">
        <v>10.47</v>
      </c>
    </row>
    <row r="3525" spans="1:5">
      <c r="A3525" s="180">
        <v>43097</v>
      </c>
      <c r="B3525" s="179">
        <v>10.29</v>
      </c>
      <c r="C3525" s="179">
        <v>10.44</v>
      </c>
      <c r="D3525" s="179">
        <v>10.07</v>
      </c>
      <c r="E3525" s="179">
        <v>10.18</v>
      </c>
    </row>
    <row r="3526" spans="1:5">
      <c r="A3526" s="180">
        <v>43098</v>
      </c>
      <c r="B3526" s="179">
        <v>10.029999999999999</v>
      </c>
      <c r="C3526" s="179">
        <v>11.06</v>
      </c>
      <c r="D3526" s="179">
        <v>9.9499999999999993</v>
      </c>
      <c r="E3526" s="179">
        <v>11.04</v>
      </c>
    </row>
    <row r="3527" spans="1:5">
      <c r="A3527" s="180">
        <v>43102</v>
      </c>
      <c r="B3527" s="179">
        <v>10.95</v>
      </c>
      <c r="C3527" s="179">
        <v>11.07</v>
      </c>
      <c r="D3527" s="179">
        <v>9.52</v>
      </c>
      <c r="E3527" s="179">
        <v>9.77</v>
      </c>
    </row>
    <row r="3528" spans="1:5">
      <c r="A3528" s="180">
        <v>43103</v>
      </c>
      <c r="B3528" s="179">
        <v>9.56</v>
      </c>
      <c r="C3528" s="179">
        <v>9.65</v>
      </c>
      <c r="D3528" s="179">
        <v>8.94</v>
      </c>
      <c r="E3528" s="179">
        <v>9.15</v>
      </c>
    </row>
    <row r="3529" spans="1:5">
      <c r="A3529" s="180">
        <v>43104</v>
      </c>
      <c r="B3529" s="179">
        <v>9.01</v>
      </c>
      <c r="C3529" s="179">
        <v>9.31</v>
      </c>
      <c r="D3529" s="179">
        <v>8.92</v>
      </c>
      <c r="E3529" s="179">
        <v>9.2200000000000006</v>
      </c>
    </row>
    <row r="3530" spans="1:5">
      <c r="A3530" s="180">
        <v>43105</v>
      </c>
      <c r="B3530" s="179">
        <v>9.1</v>
      </c>
      <c r="C3530" s="179">
        <v>9.5399999999999991</v>
      </c>
      <c r="D3530" s="179">
        <v>9</v>
      </c>
      <c r="E3530" s="179">
        <v>9.2200000000000006</v>
      </c>
    </row>
    <row r="3531" spans="1:5">
      <c r="A3531" s="180">
        <v>43108</v>
      </c>
      <c r="B3531" s="179">
        <v>9.61</v>
      </c>
      <c r="C3531" s="179">
        <v>9.89</v>
      </c>
      <c r="D3531" s="179">
        <v>9.32</v>
      </c>
      <c r="E3531" s="179">
        <v>9.52</v>
      </c>
    </row>
    <row r="3532" spans="1:5">
      <c r="A3532" s="180">
        <v>43109</v>
      </c>
      <c r="B3532" s="179">
        <v>9.41</v>
      </c>
      <c r="C3532" s="179">
        <v>10.09</v>
      </c>
      <c r="D3532" s="179">
        <v>9.3699999999999992</v>
      </c>
      <c r="E3532" s="179">
        <v>10.08</v>
      </c>
    </row>
    <row r="3533" spans="1:5">
      <c r="A3533" s="180">
        <v>43110</v>
      </c>
      <c r="B3533" s="179">
        <v>10.11</v>
      </c>
      <c r="C3533" s="179">
        <v>10.85</v>
      </c>
      <c r="D3533" s="179">
        <v>9.82</v>
      </c>
      <c r="E3533" s="179">
        <v>9.82</v>
      </c>
    </row>
    <row r="3534" spans="1:5">
      <c r="A3534" s="180">
        <v>43111</v>
      </c>
      <c r="B3534" s="179">
        <v>9.69</v>
      </c>
      <c r="C3534" s="179">
        <v>10.02</v>
      </c>
      <c r="D3534" s="179">
        <v>9.6199999999999992</v>
      </c>
      <c r="E3534" s="179">
        <v>9.8800000000000008</v>
      </c>
    </row>
    <row r="3535" spans="1:5">
      <c r="A3535" s="180">
        <v>43112</v>
      </c>
      <c r="B3535" s="179">
        <v>9.74</v>
      </c>
      <c r="C3535" s="179">
        <v>10.31</v>
      </c>
      <c r="D3535" s="179">
        <v>9.5399999999999991</v>
      </c>
      <c r="E3535" s="179">
        <v>10.16</v>
      </c>
    </row>
    <row r="3536" spans="1:5">
      <c r="A3536" s="180">
        <v>43116</v>
      </c>
      <c r="B3536" s="179">
        <v>10.42</v>
      </c>
      <c r="C3536" s="179">
        <v>12.41</v>
      </c>
      <c r="D3536" s="179">
        <v>10.4</v>
      </c>
      <c r="E3536" s="179">
        <v>11.66</v>
      </c>
    </row>
    <row r="3537" spans="1:5">
      <c r="A3537" s="180">
        <v>43117</v>
      </c>
      <c r="B3537" s="179">
        <v>11.35</v>
      </c>
      <c r="C3537" s="179">
        <v>12.81</v>
      </c>
      <c r="D3537" s="179">
        <v>11.18</v>
      </c>
      <c r="E3537" s="179">
        <v>11.91</v>
      </c>
    </row>
    <row r="3538" spans="1:5">
      <c r="A3538" s="180">
        <v>43118</v>
      </c>
      <c r="B3538" s="179">
        <v>12.01</v>
      </c>
      <c r="C3538" s="179">
        <v>12.4</v>
      </c>
      <c r="D3538" s="179">
        <v>11.62</v>
      </c>
      <c r="E3538" s="179">
        <v>12.22</v>
      </c>
    </row>
    <row r="3539" spans="1:5">
      <c r="A3539" s="180">
        <v>43119</v>
      </c>
      <c r="B3539" s="179">
        <v>12.3</v>
      </c>
      <c r="C3539" s="179">
        <v>12.33</v>
      </c>
      <c r="D3539" s="179">
        <v>11.18</v>
      </c>
      <c r="E3539" s="179">
        <v>11.27</v>
      </c>
    </row>
    <row r="3540" spans="1:5">
      <c r="A3540" s="180">
        <v>43122</v>
      </c>
      <c r="B3540" s="179">
        <v>11.59</v>
      </c>
      <c r="C3540" s="179">
        <v>11.62</v>
      </c>
      <c r="D3540" s="179">
        <v>10.84</v>
      </c>
      <c r="E3540" s="179">
        <v>11.03</v>
      </c>
    </row>
    <row r="3541" spans="1:5">
      <c r="A3541" s="180">
        <v>43123</v>
      </c>
      <c r="B3541" s="179">
        <v>10.77</v>
      </c>
      <c r="C3541" s="179">
        <v>11.57</v>
      </c>
      <c r="D3541" s="179">
        <v>10.76</v>
      </c>
      <c r="E3541" s="179">
        <v>11.1</v>
      </c>
    </row>
    <row r="3542" spans="1:5">
      <c r="A3542" s="180">
        <v>43124</v>
      </c>
      <c r="B3542" s="179">
        <v>11</v>
      </c>
      <c r="C3542" s="179">
        <v>12.19</v>
      </c>
      <c r="D3542" s="179">
        <v>10.89</v>
      </c>
      <c r="E3542" s="179">
        <v>11.47</v>
      </c>
    </row>
    <row r="3543" spans="1:5">
      <c r="A3543" s="180">
        <v>43125</v>
      </c>
      <c r="B3543" s="179">
        <v>11.27</v>
      </c>
      <c r="C3543" s="179">
        <v>12.01</v>
      </c>
      <c r="D3543" s="179">
        <v>11.2</v>
      </c>
      <c r="E3543" s="179">
        <v>11.58</v>
      </c>
    </row>
    <row r="3544" spans="1:5">
      <c r="A3544" s="180">
        <v>43126</v>
      </c>
      <c r="B3544" s="179">
        <v>11.4</v>
      </c>
      <c r="C3544" s="179">
        <v>11.6</v>
      </c>
      <c r="D3544" s="179">
        <v>11.08</v>
      </c>
      <c r="E3544" s="179">
        <v>11.08</v>
      </c>
    </row>
    <row r="3545" spans="1:5">
      <c r="A3545" s="180">
        <v>43129</v>
      </c>
      <c r="B3545" s="179">
        <v>11.71</v>
      </c>
      <c r="C3545" s="179">
        <v>13.84</v>
      </c>
      <c r="D3545" s="179">
        <v>11.68</v>
      </c>
      <c r="E3545" s="179">
        <v>13.84</v>
      </c>
    </row>
    <row r="3546" spans="1:5">
      <c r="A3546" s="180">
        <v>43130</v>
      </c>
      <c r="B3546" s="179">
        <v>13.93</v>
      </c>
      <c r="C3546" s="179">
        <v>15.42</v>
      </c>
      <c r="D3546" s="179">
        <v>13.88</v>
      </c>
      <c r="E3546" s="179">
        <v>14.79</v>
      </c>
    </row>
    <row r="3547" spans="1:5">
      <c r="A3547" s="180">
        <v>43131</v>
      </c>
      <c r="B3547" s="179">
        <v>14.23</v>
      </c>
      <c r="C3547" s="179">
        <v>14.44</v>
      </c>
      <c r="D3547" s="179">
        <v>13.41</v>
      </c>
      <c r="E3547" s="179">
        <v>13.54</v>
      </c>
    </row>
    <row r="3548" spans="1:5">
      <c r="A3548" s="180">
        <v>43132</v>
      </c>
      <c r="B3548" s="179">
        <v>13.05</v>
      </c>
      <c r="C3548" s="179">
        <v>14.3</v>
      </c>
      <c r="D3548" s="179">
        <v>12.5</v>
      </c>
      <c r="E3548" s="179">
        <v>13.47</v>
      </c>
    </row>
    <row r="3549" spans="1:5">
      <c r="A3549" s="180">
        <v>43133</v>
      </c>
      <c r="B3549" s="179">
        <v>13.64</v>
      </c>
      <c r="C3549" s="179">
        <v>17.86</v>
      </c>
      <c r="D3549" s="179">
        <v>13.64</v>
      </c>
      <c r="E3549" s="179">
        <v>17.309999999999999</v>
      </c>
    </row>
    <row r="3550" spans="1:5">
      <c r="A3550" s="180">
        <v>43136</v>
      </c>
      <c r="B3550" s="179">
        <v>18.440000000000001</v>
      </c>
      <c r="C3550" s="179">
        <v>38.799999999999997</v>
      </c>
      <c r="D3550" s="179">
        <v>16.8</v>
      </c>
      <c r="E3550" s="179">
        <v>37.32</v>
      </c>
    </row>
    <row r="3551" spans="1:5">
      <c r="A3551" s="180">
        <v>43137</v>
      </c>
      <c r="B3551" s="179">
        <v>37.32</v>
      </c>
      <c r="C3551" s="179">
        <v>50.3</v>
      </c>
      <c r="D3551" s="179">
        <v>22.42</v>
      </c>
      <c r="E3551" s="179">
        <v>29.98</v>
      </c>
    </row>
    <row r="3552" spans="1:5">
      <c r="A3552" s="180">
        <v>43138</v>
      </c>
      <c r="B3552" s="179">
        <v>31.38</v>
      </c>
      <c r="C3552" s="179">
        <v>31.64</v>
      </c>
      <c r="D3552" s="179">
        <v>21.17</v>
      </c>
      <c r="E3552" s="179">
        <v>27.73</v>
      </c>
    </row>
    <row r="3553" spans="1:5">
      <c r="A3553" s="180">
        <v>43139</v>
      </c>
      <c r="B3553" s="179">
        <v>27.29</v>
      </c>
      <c r="C3553" s="179">
        <v>36.17</v>
      </c>
      <c r="D3553" s="179">
        <v>24.41</v>
      </c>
      <c r="E3553" s="179">
        <v>33.46</v>
      </c>
    </row>
    <row r="3554" spans="1:5">
      <c r="A3554" s="180">
        <v>43140</v>
      </c>
      <c r="B3554" s="179">
        <v>32.18</v>
      </c>
      <c r="C3554" s="179">
        <v>41.06</v>
      </c>
      <c r="D3554" s="179">
        <v>27.73</v>
      </c>
      <c r="E3554" s="179">
        <v>29.06</v>
      </c>
    </row>
    <row r="3555" spans="1:5">
      <c r="A3555" s="180">
        <v>43143</v>
      </c>
      <c r="B3555" s="179">
        <v>27.25</v>
      </c>
      <c r="C3555" s="179">
        <v>29.7</v>
      </c>
      <c r="D3555" s="179">
        <v>24.42</v>
      </c>
      <c r="E3555" s="179">
        <v>25.61</v>
      </c>
    </row>
    <row r="3556" spans="1:5">
      <c r="A3556" s="180">
        <v>43144</v>
      </c>
      <c r="B3556" s="179">
        <v>26.94</v>
      </c>
      <c r="C3556" s="179">
        <v>27.82</v>
      </c>
      <c r="D3556" s="179">
        <v>24.47</v>
      </c>
      <c r="E3556" s="179">
        <v>24.97</v>
      </c>
    </row>
    <row r="3557" spans="1:5">
      <c r="A3557" s="180">
        <v>43145</v>
      </c>
      <c r="B3557" s="179">
        <v>23.48</v>
      </c>
      <c r="C3557" s="179">
        <v>25.72</v>
      </c>
      <c r="D3557" s="179">
        <v>18.989999999999998</v>
      </c>
      <c r="E3557" s="179">
        <v>19.260000000000002</v>
      </c>
    </row>
    <row r="3558" spans="1:5">
      <c r="A3558" s="180">
        <v>43146</v>
      </c>
      <c r="B3558" s="179">
        <v>18.39</v>
      </c>
      <c r="C3558" s="179">
        <v>20.66</v>
      </c>
      <c r="D3558" s="179">
        <v>17.600000000000001</v>
      </c>
      <c r="E3558" s="179">
        <v>19.13</v>
      </c>
    </row>
    <row r="3559" spans="1:5">
      <c r="A3559" s="180">
        <v>43147</v>
      </c>
      <c r="B3559" s="179">
        <v>18.739999999999998</v>
      </c>
      <c r="C3559" s="179">
        <v>20.99</v>
      </c>
      <c r="D3559" s="179">
        <v>17.440000000000001</v>
      </c>
      <c r="E3559" s="179">
        <v>19.46</v>
      </c>
    </row>
    <row r="3560" spans="1:5">
      <c r="A3560" s="180">
        <v>43151</v>
      </c>
      <c r="B3560" s="179">
        <v>20.53</v>
      </c>
      <c r="C3560" s="179">
        <v>21.61</v>
      </c>
      <c r="D3560" s="179">
        <v>19.75</v>
      </c>
      <c r="E3560" s="179">
        <v>20.6</v>
      </c>
    </row>
    <row r="3561" spans="1:5">
      <c r="A3561" s="180">
        <v>43152</v>
      </c>
      <c r="B3561" s="179">
        <v>20.76</v>
      </c>
      <c r="C3561" s="179">
        <v>21.04</v>
      </c>
      <c r="D3561" s="179">
        <v>16.97</v>
      </c>
      <c r="E3561" s="179">
        <v>20.02</v>
      </c>
    </row>
    <row r="3562" spans="1:5">
      <c r="A3562" s="180">
        <v>43153</v>
      </c>
      <c r="B3562" s="179">
        <v>20.57</v>
      </c>
      <c r="C3562" s="179">
        <v>20.61</v>
      </c>
      <c r="D3562" s="179">
        <v>18.07</v>
      </c>
      <c r="E3562" s="179">
        <v>18.72</v>
      </c>
    </row>
    <row r="3563" spans="1:5">
      <c r="A3563" s="180">
        <v>43154</v>
      </c>
      <c r="B3563" s="179">
        <v>17.96</v>
      </c>
      <c r="C3563" s="179">
        <v>18.8</v>
      </c>
      <c r="D3563" s="179">
        <v>16.47</v>
      </c>
      <c r="E3563" s="179">
        <v>16.489999999999998</v>
      </c>
    </row>
    <row r="3564" spans="1:5">
      <c r="A3564" s="180">
        <v>43157</v>
      </c>
      <c r="B3564" s="179">
        <v>16.53</v>
      </c>
      <c r="C3564" s="179">
        <v>16.940000000000001</v>
      </c>
      <c r="D3564" s="179">
        <v>15.8</v>
      </c>
      <c r="E3564" s="179">
        <v>15.8</v>
      </c>
    </row>
    <row r="3565" spans="1:5">
      <c r="A3565" s="180">
        <v>43158</v>
      </c>
      <c r="B3565" s="179">
        <v>15.83</v>
      </c>
      <c r="C3565" s="179">
        <v>18.98</v>
      </c>
      <c r="D3565" s="179">
        <v>15.29</v>
      </c>
      <c r="E3565" s="179">
        <v>18.59</v>
      </c>
    </row>
    <row r="3566" spans="1:5">
      <c r="A3566" s="180">
        <v>43159</v>
      </c>
      <c r="B3566" s="179">
        <v>18.079999999999998</v>
      </c>
      <c r="C3566" s="179">
        <v>20.440000000000001</v>
      </c>
      <c r="D3566" s="179">
        <v>15.65</v>
      </c>
      <c r="E3566" s="179">
        <v>19.850000000000001</v>
      </c>
    </row>
    <row r="3567" spans="1:5">
      <c r="A3567" s="180">
        <v>43160</v>
      </c>
      <c r="B3567" s="179">
        <v>19.96</v>
      </c>
      <c r="C3567" s="179">
        <v>25.3</v>
      </c>
      <c r="D3567" s="179">
        <v>19.57</v>
      </c>
      <c r="E3567" s="179">
        <v>22.47</v>
      </c>
    </row>
    <row r="3568" spans="1:5">
      <c r="A3568" s="180">
        <v>43161</v>
      </c>
      <c r="B3568" s="179">
        <v>22.47</v>
      </c>
      <c r="C3568" s="179">
        <v>26.22</v>
      </c>
      <c r="D3568" s="179">
        <v>19.36</v>
      </c>
      <c r="E3568" s="179">
        <v>19.59</v>
      </c>
    </row>
    <row r="3569" spans="1:5">
      <c r="A3569" s="180">
        <v>43164</v>
      </c>
      <c r="B3569" s="179">
        <v>21.55</v>
      </c>
      <c r="C3569" s="179">
        <v>21.57</v>
      </c>
      <c r="D3569" s="179">
        <v>17.940000000000001</v>
      </c>
      <c r="E3569" s="179">
        <v>18.73</v>
      </c>
    </row>
    <row r="3570" spans="1:5">
      <c r="A3570" s="180">
        <v>43165</v>
      </c>
      <c r="B3570" s="179">
        <v>18.25</v>
      </c>
      <c r="C3570" s="179">
        <v>19.64</v>
      </c>
      <c r="D3570" s="179">
        <v>17.68</v>
      </c>
      <c r="E3570" s="179">
        <v>18.36</v>
      </c>
    </row>
    <row r="3571" spans="1:5">
      <c r="A3571" s="180">
        <v>43166</v>
      </c>
      <c r="B3571" s="179">
        <v>20.11</v>
      </c>
      <c r="C3571" s="179">
        <v>20.49</v>
      </c>
      <c r="D3571" s="179">
        <v>17.52</v>
      </c>
      <c r="E3571" s="179">
        <v>17.760000000000002</v>
      </c>
    </row>
    <row r="3572" spans="1:5">
      <c r="A3572" s="180">
        <v>43167</v>
      </c>
      <c r="B3572" s="179">
        <v>17.559999999999999</v>
      </c>
      <c r="C3572" s="179">
        <v>17.68</v>
      </c>
      <c r="D3572" s="179">
        <v>14.91</v>
      </c>
      <c r="E3572" s="179">
        <v>16.54</v>
      </c>
    </row>
    <row r="3573" spans="1:5">
      <c r="A3573" s="180">
        <v>43168</v>
      </c>
      <c r="B3573" s="179">
        <v>16.41</v>
      </c>
      <c r="C3573" s="179">
        <v>16.75</v>
      </c>
      <c r="D3573" s="179">
        <v>13.31</v>
      </c>
      <c r="E3573" s="179">
        <v>14.64</v>
      </c>
    </row>
    <row r="3574" spans="1:5">
      <c r="A3574" s="180">
        <v>43171</v>
      </c>
      <c r="B3574" s="179">
        <v>15.28</v>
      </c>
      <c r="C3574" s="179">
        <v>16.350000000000001</v>
      </c>
      <c r="D3574" s="179">
        <v>15.18</v>
      </c>
      <c r="E3574" s="179">
        <v>15.78</v>
      </c>
    </row>
    <row r="3575" spans="1:5">
      <c r="A3575" s="180">
        <v>43172</v>
      </c>
      <c r="B3575" s="179">
        <v>15.7</v>
      </c>
      <c r="C3575" s="179">
        <v>16.98</v>
      </c>
      <c r="D3575" s="179">
        <v>15.03</v>
      </c>
      <c r="E3575" s="179">
        <v>16.350000000000001</v>
      </c>
    </row>
    <row r="3576" spans="1:5">
      <c r="A3576" s="180">
        <v>43173</v>
      </c>
      <c r="B3576" s="179">
        <v>16.59</v>
      </c>
      <c r="C3576" s="179">
        <v>17.59</v>
      </c>
      <c r="D3576" s="179">
        <v>14.94</v>
      </c>
      <c r="E3576" s="179">
        <v>17.23</v>
      </c>
    </row>
    <row r="3577" spans="1:5">
      <c r="A3577" s="180">
        <v>43174</v>
      </c>
      <c r="B3577" s="179">
        <v>16.989999999999998</v>
      </c>
      <c r="C3577" s="179">
        <v>17.41</v>
      </c>
      <c r="D3577" s="179">
        <v>15.96</v>
      </c>
      <c r="E3577" s="179">
        <v>16.59</v>
      </c>
    </row>
    <row r="3578" spans="1:5">
      <c r="A3578" s="180">
        <v>43175</v>
      </c>
      <c r="B3578" s="179">
        <v>16.600000000000001</v>
      </c>
      <c r="C3578" s="179">
        <v>16.72</v>
      </c>
      <c r="D3578" s="179">
        <v>15.23</v>
      </c>
      <c r="E3578" s="179">
        <v>15.8</v>
      </c>
    </row>
    <row r="3579" spans="1:5">
      <c r="A3579" s="180">
        <v>43178</v>
      </c>
      <c r="B3579" s="179">
        <v>16.63</v>
      </c>
      <c r="C3579" s="179">
        <v>21.87</v>
      </c>
      <c r="D3579" s="179">
        <v>16.559999999999999</v>
      </c>
      <c r="E3579" s="179">
        <v>19.02</v>
      </c>
    </row>
    <row r="3580" spans="1:5">
      <c r="A3580" s="180">
        <v>43179</v>
      </c>
      <c r="B3580" s="179">
        <v>18.38</v>
      </c>
      <c r="C3580" s="179">
        <v>19.309999999999999</v>
      </c>
      <c r="D3580" s="179">
        <v>18.09</v>
      </c>
      <c r="E3580" s="179">
        <v>18.2</v>
      </c>
    </row>
    <row r="3581" spans="1:5">
      <c r="A3581" s="180">
        <v>43180</v>
      </c>
      <c r="B3581" s="179">
        <v>17.760000000000002</v>
      </c>
      <c r="C3581" s="179">
        <v>18.37</v>
      </c>
      <c r="D3581" s="179">
        <v>16.260000000000002</v>
      </c>
      <c r="E3581" s="179">
        <v>17.86</v>
      </c>
    </row>
    <row r="3582" spans="1:5">
      <c r="A3582" s="180">
        <v>43181</v>
      </c>
      <c r="B3582" s="179">
        <v>18.13</v>
      </c>
      <c r="C3582" s="179">
        <v>23.81</v>
      </c>
      <c r="D3582" s="179">
        <v>18.12</v>
      </c>
      <c r="E3582" s="179">
        <v>23.34</v>
      </c>
    </row>
    <row r="3583" spans="1:5">
      <c r="A3583" s="180">
        <v>43182</v>
      </c>
      <c r="B3583" s="179">
        <v>24.02</v>
      </c>
      <c r="C3583" s="179">
        <v>26.01</v>
      </c>
      <c r="D3583" s="179">
        <v>21.63</v>
      </c>
      <c r="E3583" s="179">
        <v>24.87</v>
      </c>
    </row>
    <row r="3584" spans="1:5">
      <c r="A3584" s="180">
        <v>43185</v>
      </c>
      <c r="B3584" s="179">
        <v>23.41</v>
      </c>
      <c r="C3584" s="179">
        <v>24.54</v>
      </c>
      <c r="D3584" s="179">
        <v>20.71</v>
      </c>
      <c r="E3584" s="179">
        <v>21.03</v>
      </c>
    </row>
    <row r="3585" spans="1:5">
      <c r="A3585" s="180">
        <v>43186</v>
      </c>
      <c r="B3585" s="179">
        <v>20.329999999999998</v>
      </c>
      <c r="C3585" s="179">
        <v>24.06</v>
      </c>
      <c r="D3585" s="179">
        <v>19.84</v>
      </c>
      <c r="E3585" s="179">
        <v>22.5</v>
      </c>
    </row>
    <row r="3586" spans="1:5">
      <c r="A3586" s="180">
        <v>43187</v>
      </c>
      <c r="B3586" s="179">
        <v>22.52</v>
      </c>
      <c r="C3586" s="179">
        <v>24.94</v>
      </c>
      <c r="D3586" s="179">
        <v>21.71</v>
      </c>
      <c r="E3586" s="179">
        <v>22.87</v>
      </c>
    </row>
    <row r="3587" spans="1:5">
      <c r="A3587" s="180">
        <v>43188</v>
      </c>
      <c r="B3587" s="179">
        <v>22.87</v>
      </c>
      <c r="C3587" s="179">
        <v>23.05</v>
      </c>
      <c r="D3587" s="179">
        <v>19.600000000000001</v>
      </c>
      <c r="E3587" s="179">
        <v>19.97</v>
      </c>
    </row>
    <row r="3588" spans="1:5">
      <c r="A3588" s="180">
        <v>43192</v>
      </c>
      <c r="B3588" s="179">
        <v>21.07</v>
      </c>
      <c r="C3588" s="179">
        <v>25.72</v>
      </c>
      <c r="D3588" s="179">
        <v>20.440000000000001</v>
      </c>
      <c r="E3588" s="179">
        <v>23.62</v>
      </c>
    </row>
    <row r="3589" spans="1:5">
      <c r="A3589" s="180">
        <v>43193</v>
      </c>
      <c r="B3589" s="179">
        <v>23.03</v>
      </c>
      <c r="C3589" s="179">
        <v>23.38</v>
      </c>
      <c r="D3589" s="179">
        <v>20.92</v>
      </c>
      <c r="E3589" s="179">
        <v>21.1</v>
      </c>
    </row>
    <row r="3590" spans="1:5">
      <c r="A3590" s="180">
        <v>43194</v>
      </c>
      <c r="B3590" s="179">
        <v>21.68</v>
      </c>
      <c r="C3590" s="179">
        <v>24.51</v>
      </c>
      <c r="D3590" s="179">
        <v>19.86</v>
      </c>
      <c r="E3590" s="179">
        <v>20.059999999999999</v>
      </c>
    </row>
    <row r="3591" spans="1:5">
      <c r="A3591" s="180">
        <v>43195</v>
      </c>
      <c r="B3591" s="179">
        <v>19.760000000000002</v>
      </c>
      <c r="C3591" s="179">
        <v>20.21</v>
      </c>
      <c r="D3591" s="179">
        <v>18.57</v>
      </c>
      <c r="E3591" s="179">
        <v>18.940000000000001</v>
      </c>
    </row>
    <row r="3592" spans="1:5">
      <c r="A3592" s="180">
        <v>43196</v>
      </c>
      <c r="B3592" s="179">
        <v>20.329999999999998</v>
      </c>
      <c r="C3592" s="179">
        <v>23.12</v>
      </c>
      <c r="D3592" s="179">
        <v>18.600000000000001</v>
      </c>
      <c r="E3592" s="179">
        <v>21.49</v>
      </c>
    </row>
    <row r="3593" spans="1:5">
      <c r="A3593" s="180">
        <v>43199</v>
      </c>
      <c r="B3593" s="179">
        <v>21.27</v>
      </c>
      <c r="C3593" s="179">
        <v>22.02</v>
      </c>
      <c r="D3593" s="179">
        <v>20.34</v>
      </c>
      <c r="E3593" s="179">
        <v>21.77</v>
      </c>
    </row>
    <row r="3594" spans="1:5">
      <c r="A3594" s="180">
        <v>43200</v>
      </c>
      <c r="B3594" s="179">
        <v>20.51</v>
      </c>
      <c r="C3594" s="179">
        <v>21.68</v>
      </c>
      <c r="D3594" s="179">
        <v>20.239999999999998</v>
      </c>
      <c r="E3594" s="179">
        <v>20.47</v>
      </c>
    </row>
    <row r="3595" spans="1:5">
      <c r="A3595" s="180">
        <v>43201</v>
      </c>
      <c r="B3595" s="179">
        <v>20.95</v>
      </c>
      <c r="C3595" s="179">
        <v>21.66</v>
      </c>
      <c r="D3595" s="179">
        <v>19.64</v>
      </c>
      <c r="E3595" s="179">
        <v>20.239999999999998</v>
      </c>
    </row>
    <row r="3596" spans="1:5">
      <c r="A3596" s="180">
        <v>43202</v>
      </c>
      <c r="B3596" s="179">
        <v>19.829999999999998</v>
      </c>
      <c r="C3596" s="179">
        <v>19.920000000000002</v>
      </c>
      <c r="D3596" s="179">
        <v>18.16</v>
      </c>
      <c r="E3596" s="179">
        <v>18.489999999999998</v>
      </c>
    </row>
    <row r="3597" spans="1:5">
      <c r="A3597" s="180">
        <v>43203</v>
      </c>
      <c r="B3597" s="179">
        <v>18.27</v>
      </c>
      <c r="C3597" s="179">
        <v>18.45</v>
      </c>
      <c r="D3597" s="179">
        <v>17.260000000000002</v>
      </c>
      <c r="E3597" s="179">
        <v>17.41</v>
      </c>
    </row>
    <row r="3598" spans="1:5">
      <c r="A3598" s="180">
        <v>43206</v>
      </c>
      <c r="B3598" s="179">
        <v>17.59</v>
      </c>
      <c r="C3598" s="179">
        <v>17.66</v>
      </c>
      <c r="D3598" s="179">
        <v>16.38</v>
      </c>
      <c r="E3598" s="179">
        <v>16.559999999999999</v>
      </c>
    </row>
    <row r="3599" spans="1:5">
      <c r="A3599" s="180">
        <v>43207</v>
      </c>
      <c r="B3599" s="179">
        <v>16.16</v>
      </c>
      <c r="C3599" s="179">
        <v>16.27</v>
      </c>
      <c r="D3599" s="179">
        <v>14.57</v>
      </c>
      <c r="E3599" s="179">
        <v>15.25</v>
      </c>
    </row>
    <row r="3600" spans="1:5">
      <c r="A3600" s="180">
        <v>43208</v>
      </c>
      <c r="B3600" s="179">
        <v>15.3</v>
      </c>
      <c r="C3600" s="179">
        <v>16.899999999999999</v>
      </c>
      <c r="D3600" s="179">
        <v>14.95</v>
      </c>
      <c r="E3600" s="179">
        <v>15.6</v>
      </c>
    </row>
    <row r="3601" spans="1:5">
      <c r="A3601" s="180">
        <v>43209</v>
      </c>
      <c r="B3601" s="179">
        <v>15.55</v>
      </c>
      <c r="C3601" s="179">
        <v>16.920000000000002</v>
      </c>
      <c r="D3601" s="179">
        <v>15.16</v>
      </c>
      <c r="E3601" s="179">
        <v>15.96</v>
      </c>
    </row>
    <row r="3602" spans="1:5">
      <c r="A3602" s="180">
        <v>43210</v>
      </c>
      <c r="B3602" s="179">
        <v>16.16</v>
      </c>
      <c r="C3602" s="179">
        <v>17.5</v>
      </c>
      <c r="D3602" s="179">
        <v>15.19</v>
      </c>
      <c r="E3602" s="179">
        <v>16.88</v>
      </c>
    </row>
    <row r="3603" spans="1:5">
      <c r="A3603" s="180">
        <v>43213</v>
      </c>
      <c r="B3603" s="179">
        <v>17.29</v>
      </c>
      <c r="C3603" s="179">
        <v>17.559999999999999</v>
      </c>
      <c r="D3603" s="179">
        <v>15.79</v>
      </c>
      <c r="E3603" s="179">
        <v>16.34</v>
      </c>
    </row>
    <row r="3604" spans="1:5">
      <c r="A3604" s="180">
        <v>43214</v>
      </c>
      <c r="B3604" s="179">
        <v>16.16</v>
      </c>
      <c r="C3604" s="179">
        <v>19.66</v>
      </c>
      <c r="D3604" s="179">
        <v>15.37</v>
      </c>
      <c r="E3604" s="179">
        <v>18.02</v>
      </c>
    </row>
    <row r="3605" spans="1:5">
      <c r="A3605" s="180">
        <v>43215</v>
      </c>
      <c r="B3605" s="179">
        <v>18.14</v>
      </c>
      <c r="C3605" s="179">
        <v>19.84</v>
      </c>
      <c r="D3605" s="179">
        <v>17.75</v>
      </c>
      <c r="E3605" s="179">
        <v>17.84</v>
      </c>
    </row>
    <row r="3606" spans="1:5">
      <c r="A3606" s="180">
        <v>43216</v>
      </c>
      <c r="B3606" s="179">
        <v>18.07</v>
      </c>
      <c r="C3606" s="179">
        <v>18.12</v>
      </c>
      <c r="D3606" s="179">
        <v>16.239999999999998</v>
      </c>
      <c r="E3606" s="179">
        <v>16.239999999999998</v>
      </c>
    </row>
    <row r="3607" spans="1:5">
      <c r="A3607" s="180">
        <v>43217</v>
      </c>
      <c r="B3607" s="179">
        <v>16.22</v>
      </c>
      <c r="C3607" s="179">
        <v>16.77</v>
      </c>
      <c r="D3607" s="179">
        <v>15.25</v>
      </c>
      <c r="E3607" s="179">
        <v>15.41</v>
      </c>
    </row>
    <row r="3608" spans="1:5">
      <c r="A3608" s="180">
        <v>43220</v>
      </c>
      <c r="B3608" s="179">
        <v>15.39</v>
      </c>
      <c r="C3608" s="179">
        <v>16.350000000000001</v>
      </c>
      <c r="D3608" s="179">
        <v>15.13</v>
      </c>
      <c r="E3608" s="179">
        <v>15.93</v>
      </c>
    </row>
    <row r="3609" spans="1:5">
      <c r="A3609" s="180">
        <v>43221</v>
      </c>
      <c r="B3609" s="179">
        <v>15.78</v>
      </c>
      <c r="C3609" s="179">
        <v>16.82</v>
      </c>
      <c r="D3609" s="179">
        <v>15.42</v>
      </c>
      <c r="E3609" s="179">
        <v>15.49</v>
      </c>
    </row>
    <row r="3610" spans="1:5">
      <c r="A3610" s="180">
        <v>43222</v>
      </c>
      <c r="B3610" s="179">
        <v>15.48</v>
      </c>
      <c r="C3610" s="179">
        <v>15.97</v>
      </c>
      <c r="D3610" s="179">
        <v>14.75</v>
      </c>
      <c r="E3610" s="179">
        <v>15.97</v>
      </c>
    </row>
    <row r="3611" spans="1:5">
      <c r="A3611" s="180">
        <v>43223</v>
      </c>
      <c r="B3611" s="179">
        <v>15.78</v>
      </c>
      <c r="C3611" s="179">
        <v>18.66</v>
      </c>
      <c r="D3611" s="179">
        <v>15.43</v>
      </c>
      <c r="E3611" s="179">
        <v>15.9</v>
      </c>
    </row>
    <row r="3612" spans="1:5">
      <c r="A3612" s="180">
        <v>43224</v>
      </c>
      <c r="B3612" s="179">
        <v>15.94</v>
      </c>
      <c r="C3612" s="179">
        <v>16.920000000000002</v>
      </c>
      <c r="D3612" s="179">
        <v>10.91</v>
      </c>
      <c r="E3612" s="179">
        <v>14.77</v>
      </c>
    </row>
    <row r="3613" spans="1:5">
      <c r="A3613" s="180">
        <v>43227</v>
      </c>
      <c r="B3613" s="179">
        <v>15.32</v>
      </c>
      <c r="C3613" s="179">
        <v>15.52</v>
      </c>
      <c r="D3613" s="179">
        <v>14.51</v>
      </c>
      <c r="E3613" s="179">
        <v>14.75</v>
      </c>
    </row>
    <row r="3614" spans="1:5">
      <c r="A3614" s="180">
        <v>43228</v>
      </c>
      <c r="B3614" s="179">
        <v>14.53</v>
      </c>
      <c r="C3614" s="179">
        <v>15.56</v>
      </c>
      <c r="D3614" s="179">
        <v>14.52</v>
      </c>
      <c r="E3614" s="179">
        <v>14.71</v>
      </c>
    </row>
    <row r="3615" spans="1:5">
      <c r="A3615" s="180">
        <v>43229</v>
      </c>
      <c r="B3615" s="179">
        <v>14.54</v>
      </c>
      <c r="C3615" s="179">
        <v>14.63</v>
      </c>
      <c r="D3615" s="179">
        <v>13.38</v>
      </c>
      <c r="E3615" s="179">
        <v>13.42</v>
      </c>
    </row>
    <row r="3616" spans="1:5">
      <c r="A3616" s="180">
        <v>43230</v>
      </c>
      <c r="B3616" s="179">
        <v>13.36</v>
      </c>
      <c r="C3616" s="179">
        <v>13.63</v>
      </c>
      <c r="D3616" s="179">
        <v>12.92</v>
      </c>
      <c r="E3616" s="179">
        <v>13.23</v>
      </c>
    </row>
    <row r="3617" spans="1:5">
      <c r="A3617" s="180">
        <v>43231</v>
      </c>
      <c r="B3617" s="179">
        <v>13.22</v>
      </c>
      <c r="C3617" s="179">
        <v>13.44</v>
      </c>
      <c r="D3617" s="179">
        <v>12.65</v>
      </c>
      <c r="E3617" s="179">
        <v>12.65</v>
      </c>
    </row>
    <row r="3618" spans="1:5">
      <c r="A3618" s="180">
        <v>43234</v>
      </c>
      <c r="B3618" s="179">
        <v>12.95</v>
      </c>
      <c r="C3618" s="179">
        <v>13.28</v>
      </c>
      <c r="D3618" s="179">
        <v>12.81</v>
      </c>
      <c r="E3618" s="179">
        <v>12.93</v>
      </c>
    </row>
    <row r="3619" spans="1:5">
      <c r="A3619" s="180">
        <v>43235</v>
      </c>
      <c r="B3619" s="179">
        <v>13.13</v>
      </c>
      <c r="C3619" s="179">
        <v>15.01</v>
      </c>
      <c r="D3619" s="179">
        <v>12.5</v>
      </c>
      <c r="E3619" s="179">
        <v>14.63</v>
      </c>
    </row>
    <row r="3620" spans="1:5">
      <c r="A3620" s="180">
        <v>43236</v>
      </c>
      <c r="B3620" s="179">
        <v>14.38</v>
      </c>
      <c r="C3620" s="179">
        <v>14.91</v>
      </c>
      <c r="D3620" s="179">
        <v>13.21</v>
      </c>
      <c r="E3620" s="179">
        <v>13.42</v>
      </c>
    </row>
    <row r="3621" spans="1:5">
      <c r="A3621" s="180">
        <v>43237</v>
      </c>
      <c r="B3621" s="179">
        <v>13.54</v>
      </c>
      <c r="C3621" s="179">
        <v>13.86</v>
      </c>
      <c r="D3621" s="179">
        <v>12.65</v>
      </c>
      <c r="E3621" s="179">
        <v>13.43</v>
      </c>
    </row>
    <row r="3622" spans="1:5">
      <c r="A3622" s="180">
        <v>43238</v>
      </c>
      <c r="B3622" s="179">
        <v>13.18</v>
      </c>
      <c r="C3622" s="179">
        <v>13.87</v>
      </c>
      <c r="D3622" s="179">
        <v>13.06</v>
      </c>
      <c r="E3622" s="179">
        <v>13.42</v>
      </c>
    </row>
    <row r="3623" spans="1:5">
      <c r="A3623" s="180">
        <v>43241</v>
      </c>
      <c r="B3623" s="179">
        <v>13.44</v>
      </c>
      <c r="C3623" s="179">
        <v>13.59</v>
      </c>
      <c r="D3623" s="179">
        <v>12.78</v>
      </c>
      <c r="E3623" s="179">
        <v>13.08</v>
      </c>
    </row>
    <row r="3624" spans="1:5">
      <c r="A3624" s="180">
        <v>43242</v>
      </c>
      <c r="B3624" s="179">
        <v>13.03</v>
      </c>
      <c r="C3624" s="179">
        <v>13.42</v>
      </c>
      <c r="D3624" s="179">
        <v>12.77</v>
      </c>
      <c r="E3624" s="179">
        <v>13.22</v>
      </c>
    </row>
    <row r="3625" spans="1:5">
      <c r="A3625" s="180">
        <v>43243</v>
      </c>
      <c r="B3625" s="179">
        <v>13.5</v>
      </c>
      <c r="C3625" s="179">
        <v>14.6</v>
      </c>
      <c r="D3625" s="179">
        <v>12.49</v>
      </c>
      <c r="E3625" s="179">
        <v>12.58</v>
      </c>
    </row>
    <row r="3626" spans="1:5">
      <c r="A3626" s="180">
        <v>43244</v>
      </c>
      <c r="B3626" s="179">
        <v>12.73</v>
      </c>
      <c r="C3626" s="179">
        <v>14.24</v>
      </c>
      <c r="D3626" s="179">
        <v>12.53</v>
      </c>
      <c r="E3626" s="179">
        <v>12.53</v>
      </c>
    </row>
    <row r="3627" spans="1:5">
      <c r="A3627" s="180">
        <v>43245</v>
      </c>
      <c r="B3627" s="179">
        <v>12.44</v>
      </c>
      <c r="C3627" s="179">
        <v>13.52</v>
      </c>
      <c r="D3627" s="179">
        <v>12.29</v>
      </c>
      <c r="E3627" s="179">
        <v>13.22</v>
      </c>
    </row>
    <row r="3628" spans="1:5">
      <c r="A3628" s="180">
        <v>43249</v>
      </c>
      <c r="B3628" s="179">
        <v>14.39</v>
      </c>
      <c r="C3628" s="179">
        <v>18.78</v>
      </c>
      <c r="D3628" s="179">
        <v>14.39</v>
      </c>
      <c r="E3628" s="179">
        <v>17.02</v>
      </c>
    </row>
    <row r="3629" spans="1:5">
      <c r="A3629" s="180">
        <v>43250</v>
      </c>
      <c r="B3629" s="179">
        <v>16.600000000000001</v>
      </c>
      <c r="C3629" s="179">
        <v>16.64</v>
      </c>
      <c r="D3629" s="179">
        <v>14.65</v>
      </c>
      <c r="E3629" s="179">
        <v>14.94</v>
      </c>
    </row>
    <row r="3630" spans="1:5">
      <c r="A3630" s="180">
        <v>43251</v>
      </c>
      <c r="B3630" s="179">
        <v>14.93</v>
      </c>
      <c r="C3630" s="179">
        <v>16.29</v>
      </c>
      <c r="D3630" s="179">
        <v>14.2</v>
      </c>
      <c r="E3630" s="179">
        <v>15.43</v>
      </c>
    </row>
    <row r="3631" spans="1:5">
      <c r="A3631" s="180">
        <v>43252</v>
      </c>
      <c r="B3631" s="179">
        <v>14.92</v>
      </c>
      <c r="C3631" s="179">
        <v>14.93</v>
      </c>
      <c r="D3631" s="179">
        <v>13.37</v>
      </c>
      <c r="E3631" s="179">
        <v>13.46</v>
      </c>
    </row>
    <row r="3632" spans="1:5">
      <c r="A3632" s="180">
        <v>43255</v>
      </c>
      <c r="B3632" s="179">
        <v>13.91</v>
      </c>
      <c r="C3632" s="179">
        <v>13.91</v>
      </c>
      <c r="D3632" s="179">
        <v>12.69</v>
      </c>
      <c r="E3632" s="179">
        <v>12.74</v>
      </c>
    </row>
    <row r="3633" spans="1:5">
      <c r="A3633" s="180">
        <v>43256</v>
      </c>
      <c r="B3633" s="179">
        <v>12.91</v>
      </c>
      <c r="C3633" s="179">
        <v>13.34</v>
      </c>
      <c r="D3633" s="179">
        <v>12.3</v>
      </c>
      <c r="E3633" s="179">
        <v>12.4</v>
      </c>
    </row>
    <row r="3634" spans="1:5">
      <c r="A3634" s="180">
        <v>43257</v>
      </c>
      <c r="B3634" s="179">
        <v>12.1</v>
      </c>
      <c r="C3634" s="179">
        <v>12.56</v>
      </c>
      <c r="D3634" s="179">
        <v>11.62</v>
      </c>
      <c r="E3634" s="179">
        <v>11.64</v>
      </c>
    </row>
    <row r="3635" spans="1:5">
      <c r="A3635" s="180">
        <v>43258</v>
      </c>
      <c r="B3635" s="179">
        <v>11.66</v>
      </c>
      <c r="C3635" s="179">
        <v>13.28</v>
      </c>
      <c r="D3635" s="179">
        <v>11.22</v>
      </c>
      <c r="E3635" s="179">
        <v>12.13</v>
      </c>
    </row>
    <row r="3636" spans="1:5">
      <c r="A3636" s="180">
        <v>43259</v>
      </c>
      <c r="B3636" s="179">
        <v>12.54</v>
      </c>
      <c r="C3636" s="179">
        <v>13.31</v>
      </c>
      <c r="D3636" s="179">
        <v>12.09</v>
      </c>
      <c r="E3636" s="179">
        <v>12.18</v>
      </c>
    </row>
    <row r="3637" spans="1:5">
      <c r="A3637" s="180">
        <v>43262</v>
      </c>
      <c r="B3637" s="179">
        <v>12.52</v>
      </c>
      <c r="C3637" s="179">
        <v>12.69</v>
      </c>
      <c r="D3637" s="179">
        <v>12.14</v>
      </c>
      <c r="E3637" s="179">
        <v>12.35</v>
      </c>
    </row>
    <row r="3638" spans="1:5">
      <c r="A3638" s="180">
        <v>43263</v>
      </c>
      <c r="B3638" s="179">
        <v>12.29</v>
      </c>
      <c r="C3638" s="179">
        <v>12.6</v>
      </c>
      <c r="D3638" s="179">
        <v>11.88</v>
      </c>
      <c r="E3638" s="179">
        <v>12.34</v>
      </c>
    </row>
    <row r="3639" spans="1:5">
      <c r="A3639" s="180">
        <v>43264</v>
      </c>
      <c r="B3639" s="179">
        <v>12.13</v>
      </c>
      <c r="C3639" s="179">
        <v>12.95</v>
      </c>
      <c r="D3639" s="179">
        <v>11.98</v>
      </c>
      <c r="E3639" s="179">
        <v>12.94</v>
      </c>
    </row>
    <row r="3640" spans="1:5">
      <c r="A3640" s="180">
        <v>43265</v>
      </c>
      <c r="B3640" s="179">
        <v>12.98</v>
      </c>
      <c r="C3640" s="179">
        <v>13.07</v>
      </c>
      <c r="D3640" s="179">
        <v>11.88</v>
      </c>
      <c r="E3640" s="179">
        <v>12.12</v>
      </c>
    </row>
    <row r="3641" spans="1:5">
      <c r="A3641" s="180">
        <v>43266</v>
      </c>
      <c r="B3641" s="179">
        <v>12.19</v>
      </c>
      <c r="C3641" s="179">
        <v>13.16</v>
      </c>
      <c r="D3641" s="179">
        <v>11.93</v>
      </c>
      <c r="E3641" s="179">
        <v>11.98</v>
      </c>
    </row>
    <row r="3642" spans="1:5">
      <c r="A3642" s="180">
        <v>43269</v>
      </c>
      <c r="B3642" s="179">
        <v>12.79</v>
      </c>
      <c r="C3642" s="179">
        <v>13.74</v>
      </c>
      <c r="D3642" s="179">
        <v>12.28</v>
      </c>
      <c r="E3642" s="179">
        <v>12.31</v>
      </c>
    </row>
    <row r="3643" spans="1:5">
      <c r="A3643" s="180">
        <v>43270</v>
      </c>
      <c r="B3643" s="179">
        <v>14.61</v>
      </c>
      <c r="C3643" s="179">
        <v>14.68</v>
      </c>
      <c r="D3643" s="179">
        <v>13.21</v>
      </c>
      <c r="E3643" s="179">
        <v>13.35</v>
      </c>
    </row>
    <row r="3644" spans="1:5">
      <c r="A3644" s="180">
        <v>43271</v>
      </c>
      <c r="B3644" s="179">
        <v>12.9</v>
      </c>
      <c r="C3644" s="179">
        <v>13.02</v>
      </c>
      <c r="D3644" s="179">
        <v>12.25</v>
      </c>
      <c r="E3644" s="179">
        <v>12.79</v>
      </c>
    </row>
    <row r="3645" spans="1:5">
      <c r="A3645" s="180">
        <v>43272</v>
      </c>
      <c r="B3645" s="179">
        <v>12.54</v>
      </c>
      <c r="C3645" s="179">
        <v>15.18</v>
      </c>
      <c r="D3645" s="179">
        <v>12.18</v>
      </c>
      <c r="E3645" s="179">
        <v>14.64</v>
      </c>
    </row>
    <row r="3646" spans="1:5">
      <c r="A3646" s="180">
        <v>43273</v>
      </c>
      <c r="B3646" s="179">
        <v>14.6</v>
      </c>
      <c r="C3646" s="179">
        <v>14.6</v>
      </c>
      <c r="D3646" s="179">
        <v>13.11</v>
      </c>
      <c r="E3646" s="179">
        <v>13.77</v>
      </c>
    </row>
    <row r="3647" spans="1:5">
      <c r="A3647" s="180">
        <v>43276</v>
      </c>
      <c r="B3647" s="179">
        <v>15.07</v>
      </c>
      <c r="C3647" s="179">
        <v>19.61</v>
      </c>
      <c r="D3647" s="179">
        <v>14.56</v>
      </c>
      <c r="E3647" s="179">
        <v>17.329999999999998</v>
      </c>
    </row>
    <row r="3648" spans="1:5">
      <c r="A3648" s="180">
        <v>43277</v>
      </c>
      <c r="B3648" s="179">
        <v>16.71</v>
      </c>
      <c r="C3648" s="179">
        <v>17.54</v>
      </c>
      <c r="D3648" s="179">
        <v>15.1</v>
      </c>
      <c r="E3648" s="179">
        <v>15.92</v>
      </c>
    </row>
    <row r="3649" spans="1:5">
      <c r="A3649" s="180">
        <v>43278</v>
      </c>
      <c r="B3649" s="179">
        <v>16.52</v>
      </c>
      <c r="C3649" s="179">
        <v>18.190000000000001</v>
      </c>
      <c r="D3649" s="179">
        <v>14.76</v>
      </c>
      <c r="E3649" s="179">
        <v>17.91</v>
      </c>
    </row>
    <row r="3650" spans="1:5">
      <c r="A3650" s="180">
        <v>43279</v>
      </c>
      <c r="B3650" s="179">
        <v>17.54</v>
      </c>
      <c r="C3650" s="179">
        <v>18.989999999999998</v>
      </c>
      <c r="D3650" s="179">
        <v>16.399999999999999</v>
      </c>
      <c r="E3650" s="179">
        <v>16.850000000000001</v>
      </c>
    </row>
    <row r="3651" spans="1:5">
      <c r="A3651" s="180">
        <v>43280</v>
      </c>
      <c r="B3651" s="179">
        <v>15.73</v>
      </c>
      <c r="C3651" s="179">
        <v>16.510000000000002</v>
      </c>
      <c r="D3651" s="179">
        <v>14.66</v>
      </c>
      <c r="E3651" s="179">
        <v>16.09</v>
      </c>
    </row>
    <row r="3652" spans="1:5">
      <c r="A3652" s="180">
        <v>43283</v>
      </c>
      <c r="B3652" s="179">
        <v>17.7</v>
      </c>
      <c r="C3652" s="179">
        <v>18.079999999999998</v>
      </c>
      <c r="D3652" s="179">
        <v>15.54</v>
      </c>
      <c r="E3652" s="179">
        <v>15.6</v>
      </c>
    </row>
    <row r="3653" spans="1:5">
      <c r="A3653" s="180">
        <v>43284</v>
      </c>
      <c r="B3653" s="179">
        <v>15.37</v>
      </c>
      <c r="C3653" s="179">
        <v>16.45</v>
      </c>
      <c r="D3653" s="179">
        <v>14.68</v>
      </c>
      <c r="E3653" s="179">
        <v>16.14</v>
      </c>
    </row>
    <row r="3654" spans="1:5">
      <c r="A3654" s="180">
        <v>43286</v>
      </c>
      <c r="B3654" s="179">
        <v>15.62</v>
      </c>
      <c r="C3654" s="179">
        <v>16.22</v>
      </c>
      <c r="D3654" s="179">
        <v>14.47</v>
      </c>
      <c r="E3654" s="179">
        <v>14.97</v>
      </c>
    </row>
    <row r="3655" spans="1:5">
      <c r="A3655" s="180">
        <v>43287</v>
      </c>
      <c r="B3655" s="179">
        <v>14.99</v>
      </c>
      <c r="C3655" s="179">
        <v>15.45</v>
      </c>
      <c r="D3655" s="179">
        <v>13.34</v>
      </c>
      <c r="E3655" s="179">
        <v>13.37</v>
      </c>
    </row>
    <row r="3656" spans="1:5">
      <c r="A3656" s="180">
        <v>43290</v>
      </c>
      <c r="B3656" s="179">
        <v>13.42</v>
      </c>
      <c r="C3656" s="179">
        <v>13.45</v>
      </c>
      <c r="D3656" s="179">
        <v>12.6</v>
      </c>
      <c r="E3656" s="179">
        <v>12.69</v>
      </c>
    </row>
    <row r="3657" spans="1:5">
      <c r="A3657" s="180">
        <v>43291</v>
      </c>
      <c r="B3657" s="179">
        <v>12.52</v>
      </c>
      <c r="C3657" s="179">
        <v>13.21</v>
      </c>
      <c r="D3657" s="179">
        <v>11.93</v>
      </c>
      <c r="E3657" s="179">
        <v>12.64</v>
      </c>
    </row>
    <row r="3658" spans="1:5">
      <c r="A3658" s="180">
        <v>43292</v>
      </c>
      <c r="B3658" s="179">
        <v>14.05</v>
      </c>
      <c r="C3658" s="179">
        <v>14.15</v>
      </c>
      <c r="D3658" s="179">
        <v>13.09</v>
      </c>
      <c r="E3658" s="179">
        <v>13.63</v>
      </c>
    </row>
    <row r="3659" spans="1:5">
      <c r="A3659" s="180">
        <v>43293</v>
      </c>
      <c r="B3659" s="179">
        <v>13.07</v>
      </c>
      <c r="C3659" s="179">
        <v>13.33</v>
      </c>
      <c r="D3659" s="179">
        <v>12.42</v>
      </c>
      <c r="E3659" s="179">
        <v>12.58</v>
      </c>
    </row>
    <row r="3660" spans="1:5">
      <c r="A3660" s="180">
        <v>43294</v>
      </c>
      <c r="B3660" s="179">
        <v>12.39</v>
      </c>
      <c r="C3660" s="179">
        <v>12.97</v>
      </c>
      <c r="D3660" s="179">
        <v>11.62</v>
      </c>
      <c r="E3660" s="179">
        <v>12.18</v>
      </c>
    </row>
    <row r="3661" spans="1:5">
      <c r="A3661" s="180">
        <v>43297</v>
      </c>
      <c r="B3661" s="179">
        <v>12.46</v>
      </c>
      <c r="C3661" s="179">
        <v>12.97</v>
      </c>
      <c r="D3661" s="179">
        <v>12.13</v>
      </c>
      <c r="E3661" s="179">
        <v>12.83</v>
      </c>
    </row>
    <row r="3662" spans="1:5">
      <c r="A3662" s="180">
        <v>43298</v>
      </c>
      <c r="B3662" s="179">
        <v>12.91</v>
      </c>
      <c r="C3662" s="179">
        <v>13.18</v>
      </c>
      <c r="D3662" s="179">
        <v>11.85</v>
      </c>
      <c r="E3662" s="179">
        <v>12.06</v>
      </c>
    </row>
    <row r="3663" spans="1:5">
      <c r="A3663" s="180">
        <v>43299</v>
      </c>
      <c r="B3663" s="179">
        <v>11.87</v>
      </c>
      <c r="C3663" s="179">
        <v>12.47</v>
      </c>
      <c r="D3663" s="179">
        <v>11.44</v>
      </c>
      <c r="E3663" s="179">
        <v>12.1</v>
      </c>
    </row>
    <row r="3664" spans="1:5">
      <c r="A3664" s="180">
        <v>43300</v>
      </c>
      <c r="B3664" s="179">
        <v>12.2</v>
      </c>
      <c r="C3664" s="179">
        <v>13.09</v>
      </c>
      <c r="D3664" s="179">
        <v>11.79</v>
      </c>
      <c r="E3664" s="179">
        <v>12.87</v>
      </c>
    </row>
    <row r="3665" spans="1:5">
      <c r="A3665" s="180">
        <v>43301</v>
      </c>
      <c r="B3665" s="179">
        <v>13</v>
      </c>
      <c r="C3665" s="179">
        <v>13.58</v>
      </c>
      <c r="D3665" s="179">
        <v>12.49</v>
      </c>
      <c r="E3665" s="179">
        <v>12.86</v>
      </c>
    </row>
    <row r="3666" spans="1:5">
      <c r="A3666" s="180">
        <v>43304</v>
      </c>
      <c r="B3666" s="179">
        <v>13.47</v>
      </c>
      <c r="C3666" s="179">
        <v>13.55</v>
      </c>
      <c r="D3666" s="179">
        <v>12.58</v>
      </c>
      <c r="E3666" s="179">
        <v>12.62</v>
      </c>
    </row>
    <row r="3667" spans="1:5">
      <c r="A3667" s="180">
        <v>43305</v>
      </c>
      <c r="B3667" s="179">
        <v>12.61</v>
      </c>
      <c r="C3667" s="179">
        <v>13.21</v>
      </c>
      <c r="D3667" s="179">
        <v>11.66</v>
      </c>
      <c r="E3667" s="179">
        <v>12.41</v>
      </c>
    </row>
    <row r="3668" spans="1:5">
      <c r="A3668" s="180">
        <v>43306</v>
      </c>
      <c r="B3668" s="179">
        <v>12.37</v>
      </c>
      <c r="C3668" s="179">
        <v>12.82</v>
      </c>
      <c r="D3668" s="179">
        <v>11.8</v>
      </c>
      <c r="E3668" s="179">
        <v>12.29</v>
      </c>
    </row>
    <row r="3669" spans="1:5">
      <c r="A3669" s="180">
        <v>43307</v>
      </c>
      <c r="B3669" s="179">
        <v>12.45</v>
      </c>
      <c r="C3669" s="179">
        <v>12.53</v>
      </c>
      <c r="D3669" s="179">
        <v>11.78</v>
      </c>
      <c r="E3669" s="179">
        <v>12.14</v>
      </c>
    </row>
    <row r="3670" spans="1:5">
      <c r="A3670" s="180">
        <v>43308</v>
      </c>
      <c r="B3670" s="179">
        <v>12.17</v>
      </c>
      <c r="C3670" s="179">
        <v>14.26</v>
      </c>
      <c r="D3670" s="179">
        <v>11.6</v>
      </c>
      <c r="E3670" s="179">
        <v>13.03</v>
      </c>
    </row>
    <row r="3671" spans="1:5">
      <c r="A3671" s="180">
        <v>43311</v>
      </c>
      <c r="B3671" s="179">
        <v>13.63</v>
      </c>
      <c r="C3671" s="179">
        <v>14.46</v>
      </c>
      <c r="D3671" s="179">
        <v>12.98</v>
      </c>
      <c r="E3671" s="179">
        <v>14.26</v>
      </c>
    </row>
    <row r="3672" spans="1:5">
      <c r="A3672" s="180">
        <v>43312</v>
      </c>
      <c r="B3672" s="179">
        <v>13.98</v>
      </c>
      <c r="C3672" s="179">
        <v>14.12</v>
      </c>
      <c r="D3672" s="179">
        <v>12.81</v>
      </c>
      <c r="E3672" s="179">
        <v>12.83</v>
      </c>
    </row>
    <row r="3673" spans="1:5">
      <c r="A3673" s="180">
        <v>43313</v>
      </c>
      <c r="B3673" s="179">
        <v>13.09</v>
      </c>
      <c r="C3673" s="179">
        <v>13.63</v>
      </c>
      <c r="D3673" s="179">
        <v>12.45</v>
      </c>
      <c r="E3673" s="179">
        <v>13.15</v>
      </c>
    </row>
    <row r="3674" spans="1:5">
      <c r="A3674" s="180">
        <v>43314</v>
      </c>
      <c r="B3674" s="179">
        <v>13.57</v>
      </c>
      <c r="C3674" s="179">
        <v>14.53</v>
      </c>
      <c r="D3674" s="179">
        <v>12.17</v>
      </c>
      <c r="E3674" s="179">
        <v>12.19</v>
      </c>
    </row>
    <row r="3675" spans="1:5">
      <c r="A3675" s="180">
        <v>43315</v>
      </c>
      <c r="B3675" s="179">
        <v>12.43</v>
      </c>
      <c r="C3675" s="179">
        <v>12.46</v>
      </c>
      <c r="D3675" s="179">
        <v>11.07</v>
      </c>
      <c r="E3675" s="179">
        <v>11.64</v>
      </c>
    </row>
    <row r="3676" spans="1:5">
      <c r="A3676" s="180">
        <v>43318</v>
      </c>
      <c r="B3676" s="179">
        <v>11.91</v>
      </c>
      <c r="C3676" s="179">
        <v>12.15</v>
      </c>
      <c r="D3676" s="179">
        <v>11.17</v>
      </c>
      <c r="E3676" s="179">
        <v>11.27</v>
      </c>
    </row>
    <row r="3677" spans="1:5">
      <c r="A3677" s="180">
        <v>43319</v>
      </c>
      <c r="B3677" s="179">
        <v>11.12</v>
      </c>
      <c r="C3677" s="179">
        <v>11.24</v>
      </c>
      <c r="D3677" s="179">
        <v>10.52</v>
      </c>
      <c r="E3677" s="179">
        <v>10.93</v>
      </c>
    </row>
    <row r="3678" spans="1:5">
      <c r="A3678" s="180">
        <v>43320</v>
      </c>
      <c r="B3678" s="179">
        <v>10.93</v>
      </c>
      <c r="C3678" s="179">
        <v>11.18</v>
      </c>
      <c r="D3678" s="179">
        <v>10.52</v>
      </c>
      <c r="E3678" s="179">
        <v>10.85</v>
      </c>
    </row>
    <row r="3679" spans="1:5">
      <c r="A3679" s="180">
        <v>43321</v>
      </c>
      <c r="B3679" s="179">
        <v>10.94</v>
      </c>
      <c r="C3679" s="179">
        <v>11.31</v>
      </c>
      <c r="D3679" s="179">
        <v>10.17</v>
      </c>
      <c r="E3679" s="179">
        <v>11.27</v>
      </c>
    </row>
    <row r="3680" spans="1:5">
      <c r="A3680" s="180">
        <v>43322</v>
      </c>
      <c r="B3680" s="179">
        <v>11.82</v>
      </c>
      <c r="C3680" s="179">
        <v>13.82</v>
      </c>
      <c r="D3680" s="179">
        <v>11.59</v>
      </c>
      <c r="E3680" s="179">
        <v>13.16</v>
      </c>
    </row>
    <row r="3681" spans="1:5">
      <c r="A3681" s="180">
        <v>43325</v>
      </c>
      <c r="B3681" s="179">
        <v>14.5</v>
      </c>
      <c r="C3681" s="179">
        <v>15.02</v>
      </c>
      <c r="D3681" s="179">
        <v>12.95</v>
      </c>
      <c r="E3681" s="179">
        <v>14.78</v>
      </c>
    </row>
    <row r="3682" spans="1:5">
      <c r="A3682" s="180">
        <v>43326</v>
      </c>
      <c r="B3682" s="179">
        <v>13.93</v>
      </c>
      <c r="C3682" s="179">
        <v>14.22</v>
      </c>
      <c r="D3682" s="179">
        <v>13.11</v>
      </c>
      <c r="E3682" s="179">
        <v>13.31</v>
      </c>
    </row>
    <row r="3683" spans="1:5">
      <c r="A3683" s="180">
        <v>43327</v>
      </c>
      <c r="B3683" s="179">
        <v>13.52</v>
      </c>
      <c r="C3683" s="179">
        <v>16.86</v>
      </c>
      <c r="D3683" s="179">
        <v>13.44</v>
      </c>
      <c r="E3683" s="179">
        <v>14.64</v>
      </c>
    </row>
    <row r="3684" spans="1:5">
      <c r="A3684" s="180">
        <v>43328</v>
      </c>
      <c r="B3684" s="179">
        <v>14.18</v>
      </c>
      <c r="C3684" s="179">
        <v>14.36</v>
      </c>
      <c r="D3684" s="179">
        <v>12.82</v>
      </c>
      <c r="E3684" s="179">
        <v>13.45</v>
      </c>
    </row>
    <row r="3685" spans="1:5">
      <c r="A3685" s="180">
        <v>43329</v>
      </c>
      <c r="B3685" s="179">
        <v>13.18</v>
      </c>
      <c r="C3685" s="179">
        <v>13.96</v>
      </c>
      <c r="D3685" s="179">
        <v>12.4</v>
      </c>
      <c r="E3685" s="179">
        <v>12.64</v>
      </c>
    </row>
    <row r="3686" spans="1:5">
      <c r="A3686" s="180">
        <v>43332</v>
      </c>
      <c r="B3686" s="179">
        <v>12.57</v>
      </c>
      <c r="C3686" s="179">
        <v>12.79</v>
      </c>
      <c r="D3686" s="179">
        <v>12.26</v>
      </c>
      <c r="E3686" s="179">
        <v>12.49</v>
      </c>
    </row>
    <row r="3687" spans="1:5">
      <c r="A3687" s="180">
        <v>43333</v>
      </c>
      <c r="B3687" s="179">
        <v>12.47</v>
      </c>
      <c r="C3687" s="179">
        <v>12.89</v>
      </c>
      <c r="D3687" s="179">
        <v>12.09</v>
      </c>
      <c r="E3687" s="179">
        <v>12.86</v>
      </c>
    </row>
    <row r="3688" spans="1:5">
      <c r="A3688" s="180">
        <v>43334</v>
      </c>
      <c r="B3688" s="179">
        <v>13.09</v>
      </c>
      <c r="C3688" s="179">
        <v>13.29</v>
      </c>
      <c r="D3688" s="179">
        <v>11.97</v>
      </c>
      <c r="E3688" s="179">
        <v>12.25</v>
      </c>
    </row>
    <row r="3689" spans="1:5">
      <c r="A3689" s="180">
        <v>43335</v>
      </c>
      <c r="B3689" s="179">
        <v>12.03</v>
      </c>
      <c r="C3689" s="179">
        <v>12.68</v>
      </c>
      <c r="D3689" s="179">
        <v>11.65</v>
      </c>
      <c r="E3689" s="179">
        <v>12.41</v>
      </c>
    </row>
    <row r="3690" spans="1:5">
      <c r="A3690" s="180">
        <v>43336</v>
      </c>
      <c r="B3690" s="179">
        <v>12.13</v>
      </c>
      <c r="C3690" s="179">
        <v>12.17</v>
      </c>
      <c r="D3690" s="179">
        <v>11.83</v>
      </c>
      <c r="E3690" s="179">
        <v>11.99</v>
      </c>
    </row>
    <row r="3691" spans="1:5">
      <c r="A3691" s="180">
        <v>43339</v>
      </c>
      <c r="B3691" s="179">
        <v>12.37</v>
      </c>
      <c r="C3691" s="179">
        <v>12.48</v>
      </c>
      <c r="D3691" s="179">
        <v>12.02</v>
      </c>
      <c r="E3691" s="179">
        <v>12.16</v>
      </c>
    </row>
    <row r="3692" spans="1:5">
      <c r="A3692" s="180">
        <v>43340</v>
      </c>
      <c r="B3692" s="179">
        <v>12.01</v>
      </c>
      <c r="C3692" s="179">
        <v>12.5</v>
      </c>
      <c r="D3692" s="179">
        <v>11.87</v>
      </c>
      <c r="E3692" s="179">
        <v>12.5</v>
      </c>
    </row>
    <row r="3693" spans="1:5">
      <c r="A3693" s="180">
        <v>43341</v>
      </c>
      <c r="B3693" s="179">
        <v>12.34</v>
      </c>
      <c r="C3693" s="179">
        <v>12.55</v>
      </c>
      <c r="D3693" s="179">
        <v>12.09</v>
      </c>
      <c r="E3693" s="179">
        <v>12.25</v>
      </c>
    </row>
    <row r="3694" spans="1:5">
      <c r="A3694" s="180">
        <v>43342</v>
      </c>
      <c r="B3694" s="179">
        <v>12.25</v>
      </c>
      <c r="C3694" s="179">
        <v>13.95</v>
      </c>
      <c r="D3694" s="179">
        <v>12.24</v>
      </c>
      <c r="E3694" s="179">
        <v>13.53</v>
      </c>
    </row>
    <row r="3695" spans="1:5">
      <c r="A3695" s="180">
        <v>43343</v>
      </c>
      <c r="B3695" s="179">
        <v>13.54</v>
      </c>
      <c r="C3695" s="179">
        <v>14.03</v>
      </c>
      <c r="D3695" s="179">
        <v>12.82</v>
      </c>
      <c r="E3695" s="179">
        <v>12.86</v>
      </c>
    </row>
    <row r="3696" spans="1:5">
      <c r="A3696" s="180">
        <v>43347</v>
      </c>
      <c r="B3696" s="179">
        <v>13.13</v>
      </c>
      <c r="C3696" s="179">
        <v>14.35</v>
      </c>
      <c r="D3696" s="179">
        <v>13.12</v>
      </c>
      <c r="E3696" s="179">
        <v>13.16</v>
      </c>
    </row>
    <row r="3697" spans="1:5">
      <c r="A3697" s="180">
        <v>43348</v>
      </c>
      <c r="B3697" s="179">
        <v>13.69</v>
      </c>
      <c r="C3697" s="179">
        <v>14.3</v>
      </c>
      <c r="D3697" s="179">
        <v>13.23</v>
      </c>
      <c r="E3697" s="179">
        <v>13.91</v>
      </c>
    </row>
    <row r="3698" spans="1:5">
      <c r="A3698" s="180">
        <v>43349</v>
      </c>
      <c r="B3698" s="179">
        <v>14.21</v>
      </c>
      <c r="C3698" s="179">
        <v>15.41</v>
      </c>
      <c r="D3698" s="179">
        <v>13.72</v>
      </c>
      <c r="E3698" s="179">
        <v>14.65</v>
      </c>
    </row>
    <row r="3699" spans="1:5">
      <c r="A3699" s="180">
        <v>43350</v>
      </c>
      <c r="B3699" s="179">
        <v>14.72</v>
      </c>
      <c r="C3699" s="179">
        <v>15.63</v>
      </c>
      <c r="D3699" s="179">
        <v>14.31</v>
      </c>
      <c r="E3699" s="179">
        <v>14.88</v>
      </c>
    </row>
    <row r="3700" spans="1:5">
      <c r="A3700" s="180">
        <v>43353</v>
      </c>
      <c r="B3700" s="179">
        <v>15.09</v>
      </c>
      <c r="C3700" s="179">
        <v>15.2</v>
      </c>
      <c r="D3700" s="179">
        <v>13.93</v>
      </c>
      <c r="E3700" s="179">
        <v>14.16</v>
      </c>
    </row>
    <row r="3701" spans="1:5">
      <c r="A3701" s="180">
        <v>43354</v>
      </c>
      <c r="B3701" s="179">
        <v>13.96</v>
      </c>
      <c r="C3701" s="179">
        <v>14.92</v>
      </c>
      <c r="D3701" s="179">
        <v>13.21</v>
      </c>
      <c r="E3701" s="179">
        <v>13.22</v>
      </c>
    </row>
    <row r="3702" spans="1:5">
      <c r="A3702" s="180">
        <v>43355</v>
      </c>
      <c r="B3702" s="179">
        <v>13.07</v>
      </c>
      <c r="C3702" s="179">
        <v>13.86</v>
      </c>
      <c r="D3702" s="179">
        <v>12.91</v>
      </c>
      <c r="E3702" s="179">
        <v>13.14</v>
      </c>
    </row>
    <row r="3703" spans="1:5">
      <c r="A3703" s="180">
        <v>43356</v>
      </c>
      <c r="B3703" s="179">
        <v>12.91</v>
      </c>
      <c r="C3703" s="179">
        <v>12.91</v>
      </c>
      <c r="D3703" s="179">
        <v>12.3</v>
      </c>
      <c r="E3703" s="179">
        <v>12.37</v>
      </c>
    </row>
    <row r="3704" spans="1:5">
      <c r="A3704" s="180">
        <v>43357</v>
      </c>
      <c r="B3704" s="179">
        <v>12.13</v>
      </c>
      <c r="C3704" s="179">
        <v>13.15</v>
      </c>
      <c r="D3704" s="179">
        <v>11.93</v>
      </c>
      <c r="E3704" s="179">
        <v>12.07</v>
      </c>
    </row>
    <row r="3705" spans="1:5">
      <c r="A3705" s="180">
        <v>43360</v>
      </c>
      <c r="B3705" s="179">
        <v>12.72</v>
      </c>
      <c r="C3705" s="179">
        <v>13.75</v>
      </c>
      <c r="D3705" s="179">
        <v>12.32</v>
      </c>
      <c r="E3705" s="179">
        <v>13.68</v>
      </c>
    </row>
    <row r="3706" spans="1:5">
      <c r="A3706" s="180">
        <v>43361</v>
      </c>
      <c r="B3706" s="179">
        <v>13.48</v>
      </c>
      <c r="C3706" s="179">
        <v>13.48</v>
      </c>
      <c r="D3706" s="179">
        <v>12.56</v>
      </c>
      <c r="E3706" s="179">
        <v>12.79</v>
      </c>
    </row>
    <row r="3707" spans="1:5">
      <c r="A3707" s="180">
        <v>43362</v>
      </c>
      <c r="B3707" s="179">
        <v>12.61</v>
      </c>
      <c r="C3707" s="179">
        <v>12.77</v>
      </c>
      <c r="D3707" s="179">
        <v>11.66</v>
      </c>
      <c r="E3707" s="179">
        <v>11.75</v>
      </c>
    </row>
    <row r="3708" spans="1:5">
      <c r="A3708" s="180">
        <v>43363</v>
      </c>
      <c r="B3708" s="179">
        <v>11.82</v>
      </c>
      <c r="C3708" s="179">
        <v>11.96</v>
      </c>
      <c r="D3708" s="179">
        <v>11.31</v>
      </c>
      <c r="E3708" s="179">
        <v>11.8</v>
      </c>
    </row>
    <row r="3709" spans="1:5">
      <c r="A3709" s="180">
        <v>43364</v>
      </c>
      <c r="B3709" s="179">
        <v>11.76</v>
      </c>
      <c r="C3709" s="179">
        <v>12.03</v>
      </c>
      <c r="D3709" s="179">
        <v>11.1</v>
      </c>
      <c r="E3709" s="179">
        <v>11.68</v>
      </c>
    </row>
    <row r="3710" spans="1:5">
      <c r="A3710" s="180">
        <v>43367</v>
      </c>
      <c r="B3710" s="179">
        <v>12.46</v>
      </c>
      <c r="C3710" s="179">
        <v>12.92</v>
      </c>
      <c r="D3710" s="179">
        <v>12.18</v>
      </c>
      <c r="E3710" s="179">
        <v>12.2</v>
      </c>
    </row>
    <row r="3711" spans="1:5">
      <c r="A3711" s="180">
        <v>43368</v>
      </c>
      <c r="B3711" s="179">
        <v>12.28</v>
      </c>
      <c r="C3711" s="179">
        <v>12.6</v>
      </c>
      <c r="D3711" s="179">
        <v>11.8</v>
      </c>
      <c r="E3711" s="179">
        <v>12.42</v>
      </c>
    </row>
    <row r="3712" spans="1:5">
      <c r="A3712" s="180">
        <v>43369</v>
      </c>
      <c r="B3712" s="179">
        <v>12.21</v>
      </c>
      <c r="C3712" s="179">
        <v>13.13</v>
      </c>
      <c r="D3712" s="179">
        <v>11.55</v>
      </c>
      <c r="E3712" s="179">
        <v>12.89</v>
      </c>
    </row>
    <row r="3713" spans="1:5">
      <c r="A3713" s="180">
        <v>43370</v>
      </c>
      <c r="B3713" s="179">
        <v>12.77</v>
      </c>
      <c r="C3713" s="179">
        <v>13</v>
      </c>
      <c r="D3713" s="179">
        <v>11.94</v>
      </c>
      <c r="E3713" s="179">
        <v>12.41</v>
      </c>
    </row>
    <row r="3714" spans="1:5">
      <c r="A3714" s="180">
        <v>43371</v>
      </c>
      <c r="B3714" s="179">
        <v>12.59</v>
      </c>
      <c r="C3714" s="179">
        <v>13.22</v>
      </c>
      <c r="D3714" s="179">
        <v>12.09</v>
      </c>
      <c r="E3714" s="179">
        <v>12.12</v>
      </c>
    </row>
    <row r="3715" spans="1:5">
      <c r="A3715" s="180">
        <v>43374</v>
      </c>
      <c r="B3715" s="179">
        <v>11.99</v>
      </c>
      <c r="C3715" s="179">
        <v>12.4</v>
      </c>
      <c r="D3715" s="179">
        <v>11.57</v>
      </c>
      <c r="E3715" s="179">
        <v>12</v>
      </c>
    </row>
    <row r="3716" spans="1:5">
      <c r="A3716" s="180">
        <v>43375</v>
      </c>
      <c r="B3716" s="179">
        <v>12.47</v>
      </c>
      <c r="C3716" s="179">
        <v>12.69</v>
      </c>
      <c r="D3716" s="179">
        <v>11.61</v>
      </c>
      <c r="E3716" s="179">
        <v>12.05</v>
      </c>
    </row>
    <row r="3717" spans="1:5">
      <c r="A3717" s="180">
        <v>43376</v>
      </c>
      <c r="B3717" s="179">
        <v>11.66</v>
      </c>
      <c r="C3717" s="179">
        <v>12.14</v>
      </c>
      <c r="D3717" s="179">
        <v>11.34</v>
      </c>
      <c r="E3717" s="179">
        <v>11.61</v>
      </c>
    </row>
    <row r="3718" spans="1:5">
      <c r="A3718" s="180">
        <v>43377</v>
      </c>
      <c r="B3718" s="179">
        <v>12.84</v>
      </c>
      <c r="C3718" s="179">
        <v>15.84</v>
      </c>
      <c r="D3718" s="179">
        <v>12.42</v>
      </c>
      <c r="E3718" s="179">
        <v>14.22</v>
      </c>
    </row>
    <row r="3719" spans="1:5">
      <c r="A3719" s="180">
        <v>43378</v>
      </c>
      <c r="B3719" s="179">
        <v>14.29</v>
      </c>
      <c r="C3719" s="179">
        <v>17.36</v>
      </c>
      <c r="D3719" s="179">
        <v>11.72</v>
      </c>
      <c r="E3719" s="179">
        <v>14.82</v>
      </c>
    </row>
    <row r="3720" spans="1:5">
      <c r="A3720" s="180">
        <v>43381</v>
      </c>
      <c r="B3720" s="179">
        <v>16.05</v>
      </c>
      <c r="C3720" s="179">
        <v>18.38</v>
      </c>
      <c r="D3720" s="179">
        <v>15.69</v>
      </c>
      <c r="E3720" s="179">
        <v>15.69</v>
      </c>
    </row>
    <row r="3721" spans="1:5">
      <c r="A3721" s="180">
        <v>43382</v>
      </c>
      <c r="B3721" s="179">
        <v>16.12</v>
      </c>
      <c r="C3721" s="179">
        <v>17.489999999999998</v>
      </c>
      <c r="D3721" s="179">
        <v>15.27</v>
      </c>
      <c r="E3721" s="179">
        <v>15.95</v>
      </c>
    </row>
    <row r="3722" spans="1:5">
      <c r="A3722" s="180">
        <v>43383</v>
      </c>
      <c r="B3722" s="179">
        <v>16.03</v>
      </c>
      <c r="C3722" s="179">
        <v>22.96</v>
      </c>
      <c r="D3722" s="179">
        <v>15.83</v>
      </c>
      <c r="E3722" s="179">
        <v>22.96</v>
      </c>
    </row>
    <row r="3723" spans="1:5">
      <c r="A3723" s="180">
        <v>43384</v>
      </c>
      <c r="B3723" s="179">
        <v>23.07</v>
      </c>
      <c r="C3723" s="179">
        <v>28.84</v>
      </c>
      <c r="D3723" s="179">
        <v>20.65</v>
      </c>
      <c r="E3723" s="179">
        <v>24.98</v>
      </c>
    </row>
    <row r="3724" spans="1:5">
      <c r="A3724" s="180">
        <v>43385</v>
      </c>
      <c r="B3724" s="179">
        <v>21.63</v>
      </c>
      <c r="C3724" s="179">
        <v>26.8</v>
      </c>
      <c r="D3724" s="179">
        <v>20.88</v>
      </c>
      <c r="E3724" s="179">
        <v>21.31</v>
      </c>
    </row>
    <row r="3725" spans="1:5">
      <c r="A3725" s="180">
        <v>43388</v>
      </c>
      <c r="B3725" s="179">
        <v>21.97</v>
      </c>
      <c r="C3725" s="179">
        <v>22.89</v>
      </c>
      <c r="D3725" s="179">
        <v>19.47</v>
      </c>
      <c r="E3725" s="179">
        <v>21.3</v>
      </c>
    </row>
    <row r="3726" spans="1:5">
      <c r="A3726" s="180">
        <v>43389</v>
      </c>
      <c r="B3726" s="179">
        <v>20.28</v>
      </c>
      <c r="C3726" s="179">
        <v>20.56</v>
      </c>
      <c r="D3726" s="179">
        <v>17.55</v>
      </c>
      <c r="E3726" s="179">
        <v>17.62</v>
      </c>
    </row>
    <row r="3727" spans="1:5">
      <c r="A3727" s="180">
        <v>43390</v>
      </c>
      <c r="B3727" s="179">
        <v>17.059999999999999</v>
      </c>
      <c r="C3727" s="179">
        <v>19.55</v>
      </c>
      <c r="D3727" s="179">
        <v>17.059999999999999</v>
      </c>
      <c r="E3727" s="179">
        <v>17.399999999999999</v>
      </c>
    </row>
    <row r="3728" spans="1:5">
      <c r="A3728" s="180">
        <v>43391</v>
      </c>
      <c r="B3728" s="179">
        <v>18.02</v>
      </c>
      <c r="C3728" s="179">
        <v>21.57</v>
      </c>
      <c r="D3728" s="179">
        <v>17.510000000000002</v>
      </c>
      <c r="E3728" s="179">
        <v>20.059999999999999</v>
      </c>
    </row>
    <row r="3729" spans="1:5">
      <c r="A3729" s="180">
        <v>43392</v>
      </c>
      <c r="B3729" s="179">
        <v>19.239999999999998</v>
      </c>
      <c r="C3729" s="179">
        <v>21.08</v>
      </c>
      <c r="D3729" s="179">
        <v>18.39</v>
      </c>
      <c r="E3729" s="179">
        <v>19.89</v>
      </c>
    </row>
    <row r="3730" spans="1:5">
      <c r="A3730" s="180">
        <v>43395</v>
      </c>
      <c r="B3730" s="179">
        <v>19.38</v>
      </c>
      <c r="C3730" s="179">
        <v>20.89</v>
      </c>
      <c r="D3730" s="179">
        <v>18.82</v>
      </c>
      <c r="E3730" s="179">
        <v>19.64</v>
      </c>
    </row>
    <row r="3731" spans="1:5">
      <c r="A3731" s="180">
        <v>43396</v>
      </c>
      <c r="B3731" s="179">
        <v>22.18</v>
      </c>
      <c r="C3731" s="179">
        <v>24.66</v>
      </c>
      <c r="D3731" s="179">
        <v>20.18</v>
      </c>
      <c r="E3731" s="179">
        <v>20.71</v>
      </c>
    </row>
    <row r="3732" spans="1:5">
      <c r="A3732" s="180">
        <v>43397</v>
      </c>
      <c r="B3732" s="179">
        <v>21.6</v>
      </c>
      <c r="C3732" s="179">
        <v>26.38</v>
      </c>
      <c r="D3732" s="179">
        <v>20.399999999999999</v>
      </c>
      <c r="E3732" s="179">
        <v>25.23</v>
      </c>
    </row>
    <row r="3733" spans="1:5">
      <c r="A3733" s="180">
        <v>43398</v>
      </c>
      <c r="B3733" s="179">
        <v>24.78</v>
      </c>
      <c r="C3733" s="179">
        <v>24.78</v>
      </c>
      <c r="D3733" s="179">
        <v>22.06</v>
      </c>
      <c r="E3733" s="179">
        <v>24.22</v>
      </c>
    </row>
    <row r="3734" spans="1:5">
      <c r="A3734" s="180">
        <v>43399</v>
      </c>
      <c r="B3734" s="179">
        <v>24.51</v>
      </c>
      <c r="C3734" s="179">
        <v>27.52</v>
      </c>
      <c r="D3734" s="179">
        <v>23.33</v>
      </c>
      <c r="E3734" s="179">
        <v>24.16</v>
      </c>
    </row>
    <row r="3735" spans="1:5">
      <c r="A3735" s="180">
        <v>43402</v>
      </c>
      <c r="B3735" s="179">
        <v>24.48</v>
      </c>
      <c r="C3735" s="179">
        <v>27.86</v>
      </c>
      <c r="D3735" s="179">
        <v>22.01</v>
      </c>
      <c r="E3735" s="179">
        <v>24.7</v>
      </c>
    </row>
    <row r="3736" spans="1:5">
      <c r="A3736" s="180">
        <v>43403</v>
      </c>
      <c r="B3736" s="179">
        <v>23.94</v>
      </c>
      <c r="C3736" s="179">
        <v>25.55</v>
      </c>
      <c r="D3736" s="179">
        <v>23.11</v>
      </c>
      <c r="E3736" s="179">
        <v>23.35</v>
      </c>
    </row>
    <row r="3737" spans="1:5">
      <c r="A3737" s="180">
        <v>43404</v>
      </c>
      <c r="B3737" s="179">
        <v>22.72</v>
      </c>
      <c r="C3737" s="179">
        <v>22.8</v>
      </c>
      <c r="D3737" s="179">
        <v>20.39</v>
      </c>
      <c r="E3737" s="179">
        <v>21.23</v>
      </c>
    </row>
    <row r="3738" spans="1:5">
      <c r="A3738" s="180">
        <v>43405</v>
      </c>
      <c r="B3738" s="179">
        <v>20.96</v>
      </c>
      <c r="C3738" s="179">
        <v>21.21</v>
      </c>
      <c r="D3738" s="179">
        <v>19.03</v>
      </c>
      <c r="E3738" s="179">
        <v>19.34</v>
      </c>
    </row>
    <row r="3739" spans="1:5">
      <c r="A3739" s="180">
        <v>43406</v>
      </c>
      <c r="B3739" s="179">
        <v>18.52</v>
      </c>
      <c r="C3739" s="179">
        <v>21.61</v>
      </c>
      <c r="D3739" s="179">
        <v>18.05</v>
      </c>
      <c r="E3739" s="179">
        <v>19.510000000000002</v>
      </c>
    </row>
    <row r="3740" spans="1:5">
      <c r="A3740" s="180">
        <v>43409</v>
      </c>
      <c r="B3740" s="179">
        <v>20.58</v>
      </c>
      <c r="C3740" s="179">
        <v>20.87</v>
      </c>
      <c r="D3740" s="179">
        <v>19.64</v>
      </c>
      <c r="E3740" s="179">
        <v>19.96</v>
      </c>
    </row>
    <row r="3741" spans="1:5">
      <c r="A3741" s="180">
        <v>43410</v>
      </c>
      <c r="B3741" s="179">
        <v>19.84</v>
      </c>
      <c r="C3741" s="179">
        <v>20.6</v>
      </c>
      <c r="D3741" s="179">
        <v>19.690000000000001</v>
      </c>
      <c r="E3741" s="179">
        <v>19.91</v>
      </c>
    </row>
    <row r="3742" spans="1:5">
      <c r="A3742" s="180">
        <v>43411</v>
      </c>
      <c r="B3742" s="179">
        <v>18.03</v>
      </c>
      <c r="C3742" s="179">
        <v>18.05</v>
      </c>
      <c r="D3742" s="179">
        <v>16.329999999999998</v>
      </c>
      <c r="E3742" s="179">
        <v>16.36</v>
      </c>
    </row>
    <row r="3743" spans="1:5">
      <c r="A3743" s="180">
        <v>43412</v>
      </c>
      <c r="B3743" s="179">
        <v>16.18</v>
      </c>
      <c r="C3743" s="179">
        <v>17.2</v>
      </c>
      <c r="D3743" s="179">
        <v>16.09</v>
      </c>
      <c r="E3743" s="179">
        <v>16.72</v>
      </c>
    </row>
    <row r="3744" spans="1:5">
      <c r="A3744" s="180">
        <v>43413</v>
      </c>
      <c r="B3744" s="179">
        <v>16.87</v>
      </c>
      <c r="C3744" s="179">
        <v>18.41</v>
      </c>
      <c r="D3744" s="179">
        <v>16.84</v>
      </c>
      <c r="E3744" s="179">
        <v>17.36</v>
      </c>
    </row>
    <row r="3745" spans="1:5">
      <c r="A3745" s="180">
        <v>43416</v>
      </c>
      <c r="B3745" s="179">
        <v>17.260000000000002</v>
      </c>
      <c r="C3745" s="179">
        <v>20.71</v>
      </c>
      <c r="D3745" s="179">
        <v>17.25</v>
      </c>
      <c r="E3745" s="179">
        <v>20.45</v>
      </c>
    </row>
    <row r="3746" spans="1:5">
      <c r="A3746" s="180">
        <v>43417</v>
      </c>
      <c r="B3746" s="179">
        <v>19.45</v>
      </c>
      <c r="C3746" s="179">
        <v>21.25</v>
      </c>
      <c r="D3746" s="179">
        <v>19.11</v>
      </c>
      <c r="E3746" s="179">
        <v>20.02</v>
      </c>
    </row>
    <row r="3747" spans="1:5">
      <c r="A3747" s="180">
        <v>43418</v>
      </c>
      <c r="B3747" s="179">
        <v>20.52</v>
      </c>
      <c r="C3747" s="179">
        <v>22.36</v>
      </c>
      <c r="D3747" s="179">
        <v>19.3</v>
      </c>
      <c r="E3747" s="179">
        <v>21.25</v>
      </c>
    </row>
    <row r="3748" spans="1:5">
      <c r="A3748" s="180">
        <v>43419</v>
      </c>
      <c r="B3748" s="179">
        <v>20.41</v>
      </c>
      <c r="C3748" s="179">
        <v>22.97</v>
      </c>
      <c r="D3748" s="179">
        <v>19.940000000000001</v>
      </c>
      <c r="E3748" s="179">
        <v>19.98</v>
      </c>
    </row>
    <row r="3749" spans="1:5">
      <c r="A3749" s="180">
        <v>43420</v>
      </c>
      <c r="B3749" s="179">
        <v>20.04</v>
      </c>
      <c r="C3749" s="179">
        <v>21.36</v>
      </c>
      <c r="D3749" s="179">
        <v>18.100000000000001</v>
      </c>
      <c r="E3749" s="179">
        <v>18.14</v>
      </c>
    </row>
    <row r="3750" spans="1:5">
      <c r="A3750" s="180">
        <v>43423</v>
      </c>
      <c r="B3750" s="179">
        <v>18.78</v>
      </c>
      <c r="C3750" s="179">
        <v>20.99</v>
      </c>
      <c r="D3750" s="179">
        <v>18.52</v>
      </c>
      <c r="E3750" s="179">
        <v>20.100000000000001</v>
      </c>
    </row>
    <row r="3751" spans="1:5">
      <c r="A3751" s="180">
        <v>43424</v>
      </c>
      <c r="B3751" s="179">
        <v>20.76</v>
      </c>
      <c r="C3751" s="179">
        <v>23.81</v>
      </c>
      <c r="D3751" s="179">
        <v>20.37</v>
      </c>
      <c r="E3751" s="179">
        <v>22.48</v>
      </c>
    </row>
    <row r="3752" spans="1:5">
      <c r="A3752" s="180">
        <v>43425</v>
      </c>
      <c r="B3752" s="179">
        <v>21.66</v>
      </c>
      <c r="C3752" s="179">
        <v>22.31</v>
      </c>
      <c r="D3752" s="179">
        <v>20.11</v>
      </c>
      <c r="E3752" s="179">
        <v>20.8</v>
      </c>
    </row>
    <row r="3753" spans="1:5">
      <c r="A3753" s="180">
        <v>43427</v>
      </c>
      <c r="B3753" s="179">
        <v>21.23</v>
      </c>
      <c r="C3753" s="179">
        <v>22.65</v>
      </c>
      <c r="D3753" s="179">
        <v>20.65</v>
      </c>
      <c r="E3753" s="179">
        <v>21.52</v>
      </c>
    </row>
    <row r="3754" spans="1:5">
      <c r="A3754" s="180">
        <v>43430</v>
      </c>
      <c r="B3754" s="179">
        <v>20.78</v>
      </c>
      <c r="C3754" s="179">
        <v>20.8</v>
      </c>
      <c r="D3754" s="179">
        <v>18.670000000000002</v>
      </c>
      <c r="E3754" s="179">
        <v>18.899999999999999</v>
      </c>
    </row>
    <row r="3755" spans="1:5">
      <c r="A3755" s="180">
        <v>43431</v>
      </c>
      <c r="B3755" s="179">
        <v>19.41</v>
      </c>
      <c r="C3755" s="179">
        <v>19.93</v>
      </c>
      <c r="D3755" s="179">
        <v>18.7</v>
      </c>
      <c r="E3755" s="179">
        <v>19.02</v>
      </c>
    </row>
    <row r="3756" spans="1:5">
      <c r="A3756" s="180">
        <v>43432</v>
      </c>
      <c r="B3756" s="179">
        <v>18.87</v>
      </c>
      <c r="C3756" s="179">
        <v>19.38</v>
      </c>
      <c r="D3756" s="179">
        <v>18.18</v>
      </c>
      <c r="E3756" s="179">
        <v>18.489999999999998</v>
      </c>
    </row>
    <row r="3757" spans="1:5">
      <c r="A3757" s="180">
        <v>43433</v>
      </c>
      <c r="B3757" s="179">
        <v>18.649999999999999</v>
      </c>
      <c r="C3757" s="179">
        <v>20.48</v>
      </c>
      <c r="D3757" s="179">
        <v>18.59</v>
      </c>
      <c r="E3757" s="179">
        <v>18.79</v>
      </c>
    </row>
    <row r="3758" spans="1:5">
      <c r="A3758" s="180">
        <v>43434</v>
      </c>
      <c r="B3758" s="179">
        <v>19.18</v>
      </c>
      <c r="C3758" s="179">
        <v>19.91</v>
      </c>
      <c r="D3758" s="179">
        <v>18.03</v>
      </c>
      <c r="E3758" s="179">
        <v>18.07</v>
      </c>
    </row>
    <row r="3759" spans="1:5">
      <c r="A3759" s="180">
        <v>43437</v>
      </c>
      <c r="B3759" s="179">
        <v>16.04</v>
      </c>
      <c r="C3759" s="179">
        <v>17.28</v>
      </c>
      <c r="D3759" s="179">
        <v>15.94</v>
      </c>
      <c r="E3759" s="179">
        <v>16.440000000000001</v>
      </c>
    </row>
    <row r="3760" spans="1:5">
      <c r="A3760" s="180">
        <v>43438</v>
      </c>
      <c r="B3760" s="179">
        <v>16.84</v>
      </c>
      <c r="C3760" s="179">
        <v>21.94</v>
      </c>
      <c r="D3760" s="179">
        <v>16.260000000000002</v>
      </c>
      <c r="E3760" s="179">
        <v>20.74</v>
      </c>
    </row>
    <row r="3761" spans="1:5">
      <c r="A3761" s="180">
        <v>43440</v>
      </c>
      <c r="B3761" s="179">
        <v>23.53</v>
      </c>
      <c r="C3761" s="179">
        <v>25.94</v>
      </c>
      <c r="D3761" s="179">
        <v>20.94</v>
      </c>
      <c r="E3761" s="179">
        <v>21.19</v>
      </c>
    </row>
    <row r="3762" spans="1:5">
      <c r="A3762" s="180">
        <v>43441</v>
      </c>
      <c r="B3762" s="179">
        <v>22.42</v>
      </c>
      <c r="C3762" s="179">
        <v>24.71</v>
      </c>
      <c r="D3762" s="179">
        <v>19.899999999999999</v>
      </c>
      <c r="E3762" s="179">
        <v>23.23</v>
      </c>
    </row>
    <row r="3763" spans="1:5">
      <c r="A3763" s="180">
        <v>43444</v>
      </c>
      <c r="B3763" s="179">
        <v>23.95</v>
      </c>
      <c r="C3763" s="179">
        <v>25.94</v>
      </c>
      <c r="D3763" s="179">
        <v>22.5</v>
      </c>
      <c r="E3763" s="179">
        <v>22.64</v>
      </c>
    </row>
    <row r="3764" spans="1:5">
      <c r="A3764" s="180">
        <v>43445</v>
      </c>
      <c r="B3764" s="179">
        <v>22.96</v>
      </c>
      <c r="C3764" s="179">
        <v>23.6</v>
      </c>
      <c r="D3764" s="179">
        <v>21.39</v>
      </c>
      <c r="E3764" s="179">
        <v>21.76</v>
      </c>
    </row>
    <row r="3765" spans="1:5">
      <c r="A3765" s="180">
        <v>43446</v>
      </c>
      <c r="B3765" s="179">
        <v>21.91</v>
      </c>
      <c r="C3765" s="179">
        <v>21.91</v>
      </c>
      <c r="D3765" s="179">
        <v>20.5</v>
      </c>
      <c r="E3765" s="179">
        <v>21.46</v>
      </c>
    </row>
    <row r="3766" spans="1:5">
      <c r="A3766" s="180">
        <v>43447</v>
      </c>
      <c r="B3766" s="179">
        <v>21</v>
      </c>
      <c r="C3766" s="179">
        <v>21.57</v>
      </c>
      <c r="D3766" s="179">
        <v>20.34</v>
      </c>
      <c r="E3766" s="179">
        <v>20.65</v>
      </c>
    </row>
    <row r="3767" spans="1:5">
      <c r="A3767" s="180">
        <v>43448</v>
      </c>
      <c r="B3767" s="179">
        <v>21.57</v>
      </c>
      <c r="C3767" s="179">
        <v>22.47</v>
      </c>
      <c r="D3767" s="179">
        <v>20.95</v>
      </c>
      <c r="E3767" s="179">
        <v>21.63</v>
      </c>
    </row>
    <row r="3768" spans="1:5">
      <c r="A3768" s="180">
        <v>43451</v>
      </c>
      <c r="B3768" s="179">
        <v>22.36</v>
      </c>
      <c r="C3768" s="179">
        <v>25.88</v>
      </c>
      <c r="D3768" s="179">
        <v>21.97</v>
      </c>
      <c r="E3768" s="179">
        <v>24.52</v>
      </c>
    </row>
    <row r="3769" spans="1:5">
      <c r="A3769" s="180">
        <v>43452</v>
      </c>
      <c r="B3769" s="179">
        <v>24.68</v>
      </c>
      <c r="C3769" s="179">
        <v>26.14</v>
      </c>
      <c r="D3769" s="179">
        <v>23.64</v>
      </c>
      <c r="E3769" s="179">
        <v>25.58</v>
      </c>
    </row>
    <row r="3770" spans="1:5">
      <c r="A3770" s="180">
        <v>43453</v>
      </c>
      <c r="B3770" s="179">
        <v>25.15</v>
      </c>
      <c r="C3770" s="179">
        <v>26.64</v>
      </c>
      <c r="D3770" s="179">
        <v>22.5</v>
      </c>
      <c r="E3770" s="179">
        <v>25.58</v>
      </c>
    </row>
    <row r="3771" spans="1:5">
      <c r="A3771" s="180">
        <v>43454</v>
      </c>
      <c r="B3771" s="179">
        <v>26.09</v>
      </c>
      <c r="C3771" s="179">
        <v>30.3</v>
      </c>
      <c r="D3771" s="179">
        <v>24.68</v>
      </c>
      <c r="E3771" s="179">
        <v>28.38</v>
      </c>
    </row>
    <row r="3772" spans="1:5">
      <c r="A3772" s="180">
        <v>43455</v>
      </c>
      <c r="B3772" s="179">
        <v>28.24</v>
      </c>
      <c r="C3772" s="179">
        <v>31.35</v>
      </c>
      <c r="D3772" s="179">
        <v>25.71</v>
      </c>
      <c r="E3772" s="179">
        <v>30.11</v>
      </c>
    </row>
    <row r="3773" spans="1:5">
      <c r="A3773" s="180">
        <v>43458</v>
      </c>
      <c r="B3773" s="179">
        <v>29.29</v>
      </c>
      <c r="C3773" s="179">
        <v>36.1</v>
      </c>
      <c r="D3773" s="179">
        <v>29.16</v>
      </c>
      <c r="E3773" s="179">
        <v>36.07</v>
      </c>
    </row>
    <row r="3774" spans="1:5">
      <c r="A3774" s="180">
        <v>43460</v>
      </c>
      <c r="B3774" s="179">
        <v>35.5</v>
      </c>
      <c r="C3774" s="179">
        <v>36.200000000000003</v>
      </c>
      <c r="D3774" s="179">
        <v>29.59</v>
      </c>
      <c r="E3774" s="179">
        <v>30.41</v>
      </c>
    </row>
    <row r="3775" spans="1:5">
      <c r="A3775" s="180">
        <v>43461</v>
      </c>
      <c r="B3775" s="179">
        <v>31.2</v>
      </c>
      <c r="C3775" s="179">
        <v>33.799999999999997</v>
      </c>
      <c r="D3775" s="179">
        <v>29.66</v>
      </c>
      <c r="E3775" s="179">
        <v>29.96</v>
      </c>
    </row>
    <row r="3776" spans="1:5">
      <c r="A3776" s="180">
        <v>43462</v>
      </c>
      <c r="B3776" s="179">
        <v>29.97</v>
      </c>
      <c r="C3776" s="179">
        <v>31.05</v>
      </c>
      <c r="D3776" s="179">
        <v>27.43</v>
      </c>
      <c r="E3776" s="179">
        <v>28.34</v>
      </c>
    </row>
    <row r="3777" spans="1:5">
      <c r="A3777" s="180">
        <v>43465</v>
      </c>
      <c r="B3777" s="179">
        <v>27.59</v>
      </c>
      <c r="C3777" s="179">
        <v>27.64</v>
      </c>
      <c r="D3777" s="179">
        <v>25.33</v>
      </c>
      <c r="E3777" s="179">
        <v>25.42</v>
      </c>
    </row>
    <row r="3778" spans="1:5">
      <c r="A3778" s="180">
        <v>43467</v>
      </c>
      <c r="B3778" s="179">
        <v>27.54</v>
      </c>
      <c r="C3778" s="179">
        <v>28.53</v>
      </c>
      <c r="D3778" s="179">
        <v>23.05</v>
      </c>
      <c r="E3778" s="179">
        <v>23.22</v>
      </c>
    </row>
    <row r="3779" spans="1:5">
      <c r="A3779" s="180">
        <v>43468</v>
      </c>
      <c r="B3779" s="179">
        <v>25.68</v>
      </c>
      <c r="C3779" s="179">
        <v>26.6</v>
      </c>
      <c r="D3779" s="179">
        <v>24.05</v>
      </c>
      <c r="E3779" s="179">
        <v>25.45</v>
      </c>
    </row>
    <row r="3780" spans="1:5">
      <c r="A3780" s="180">
        <v>43469</v>
      </c>
      <c r="B3780" s="179">
        <v>24.36</v>
      </c>
      <c r="C3780" s="179">
        <v>24.48</v>
      </c>
      <c r="D3780" s="179">
        <v>21.19</v>
      </c>
      <c r="E3780" s="179">
        <v>21.38</v>
      </c>
    </row>
    <row r="3781" spans="1:5">
      <c r="A3781" s="180">
        <v>43472</v>
      </c>
      <c r="B3781" s="179">
        <v>22.06</v>
      </c>
      <c r="C3781" s="179">
        <v>22.71</v>
      </c>
      <c r="D3781" s="179">
        <v>20.91</v>
      </c>
      <c r="E3781" s="179">
        <v>21.4</v>
      </c>
    </row>
    <row r="3782" spans="1:5">
      <c r="A3782" s="180">
        <v>43473</v>
      </c>
      <c r="B3782" s="179">
        <v>20.96</v>
      </c>
      <c r="C3782" s="179">
        <v>22.03</v>
      </c>
      <c r="D3782" s="179">
        <v>20.09</v>
      </c>
      <c r="E3782" s="179">
        <v>20.47</v>
      </c>
    </row>
    <row r="3783" spans="1:5">
      <c r="A3783" s="180">
        <v>43474</v>
      </c>
      <c r="B3783" s="179">
        <v>20.440000000000001</v>
      </c>
      <c r="C3783" s="179">
        <v>22.8</v>
      </c>
      <c r="D3783" s="179">
        <v>19.48</v>
      </c>
      <c r="E3783" s="179">
        <v>19.98</v>
      </c>
    </row>
    <row r="3784" spans="1:5">
      <c r="A3784" s="180">
        <v>43475</v>
      </c>
      <c r="B3784" s="179">
        <v>20.98</v>
      </c>
      <c r="C3784" s="179">
        <v>21.32</v>
      </c>
      <c r="D3784" s="179">
        <v>19.29</v>
      </c>
      <c r="E3784" s="179">
        <v>19.5</v>
      </c>
    </row>
    <row r="3785" spans="1:5">
      <c r="A3785" s="180">
        <v>43476</v>
      </c>
      <c r="B3785" s="179">
        <v>19.68</v>
      </c>
      <c r="C3785" s="179">
        <v>20.16</v>
      </c>
      <c r="D3785" s="179">
        <v>18.12</v>
      </c>
      <c r="E3785" s="179">
        <v>18.190000000000001</v>
      </c>
    </row>
    <row r="3786" spans="1:5">
      <c r="A3786" s="180">
        <v>43479</v>
      </c>
      <c r="B3786" s="179">
        <v>19.84</v>
      </c>
      <c r="C3786" s="179">
        <v>20.27</v>
      </c>
      <c r="D3786" s="179">
        <v>18.7</v>
      </c>
      <c r="E3786" s="179">
        <v>19.07</v>
      </c>
    </row>
    <row r="3787" spans="1:5">
      <c r="A3787" s="180">
        <v>43480</v>
      </c>
      <c r="B3787" s="179">
        <v>18.53</v>
      </c>
      <c r="C3787" s="179">
        <v>19.2</v>
      </c>
      <c r="D3787" s="179">
        <v>17.98</v>
      </c>
      <c r="E3787" s="179">
        <v>18.600000000000001</v>
      </c>
    </row>
    <row r="3788" spans="1:5">
      <c r="A3788" s="180">
        <v>43481</v>
      </c>
      <c r="B3788" s="179">
        <v>18.079999999999998</v>
      </c>
      <c r="C3788" s="179">
        <v>19.04</v>
      </c>
      <c r="D3788" s="179">
        <v>17.760000000000002</v>
      </c>
      <c r="E3788" s="179">
        <v>19.04</v>
      </c>
    </row>
    <row r="3789" spans="1:5">
      <c r="A3789" s="180">
        <v>43482</v>
      </c>
      <c r="B3789" s="179">
        <v>19.510000000000002</v>
      </c>
      <c r="C3789" s="179">
        <v>19.72</v>
      </c>
      <c r="D3789" s="179">
        <v>17.850000000000001</v>
      </c>
      <c r="E3789" s="179">
        <v>18.059999999999999</v>
      </c>
    </row>
    <row r="3790" spans="1:5">
      <c r="A3790" s="180">
        <v>43483</v>
      </c>
      <c r="B3790" s="179">
        <v>17.8</v>
      </c>
      <c r="C3790" s="179">
        <v>18.18</v>
      </c>
      <c r="D3790" s="179">
        <v>17.170000000000002</v>
      </c>
      <c r="E3790" s="179">
        <v>17.8</v>
      </c>
    </row>
    <row r="3791" spans="1:5">
      <c r="A3791" s="180">
        <v>43487</v>
      </c>
      <c r="B3791" s="179">
        <v>18.53</v>
      </c>
      <c r="C3791" s="179">
        <v>21.15</v>
      </c>
      <c r="D3791" s="179">
        <v>18.2</v>
      </c>
      <c r="E3791" s="179">
        <v>20.8</v>
      </c>
    </row>
    <row r="3792" spans="1:5">
      <c r="A3792" s="180">
        <v>43488</v>
      </c>
      <c r="B3792" s="179">
        <v>20.85</v>
      </c>
      <c r="C3792" s="179">
        <v>22.02</v>
      </c>
      <c r="D3792" s="179">
        <v>19.47</v>
      </c>
      <c r="E3792" s="179">
        <v>19.52</v>
      </c>
    </row>
    <row r="3793" spans="1:5">
      <c r="A3793" s="180">
        <v>43489</v>
      </c>
      <c r="B3793" s="179">
        <v>19.690000000000001</v>
      </c>
      <c r="C3793" s="179">
        <v>20.25</v>
      </c>
      <c r="D3793" s="179">
        <v>18.63</v>
      </c>
      <c r="E3793" s="179">
        <v>18.89</v>
      </c>
    </row>
    <row r="3794" spans="1:5">
      <c r="A3794" s="180">
        <v>43490</v>
      </c>
      <c r="B3794" s="179">
        <v>18.43</v>
      </c>
      <c r="C3794" s="179">
        <v>18.46</v>
      </c>
      <c r="D3794" s="179">
        <v>17.309999999999999</v>
      </c>
      <c r="E3794" s="179">
        <v>17.420000000000002</v>
      </c>
    </row>
    <row r="3795" spans="1:5">
      <c r="A3795" s="180">
        <v>43493</v>
      </c>
      <c r="B3795" s="179">
        <v>18.559999999999999</v>
      </c>
      <c r="C3795" s="179">
        <v>20.420000000000002</v>
      </c>
      <c r="D3795" s="179">
        <v>18.420000000000002</v>
      </c>
      <c r="E3795" s="179">
        <v>18.87</v>
      </c>
    </row>
    <row r="3796" spans="1:5">
      <c r="A3796" s="180">
        <v>43494</v>
      </c>
      <c r="B3796" s="179">
        <v>19.45</v>
      </c>
      <c r="C3796" s="179">
        <v>19.93</v>
      </c>
      <c r="D3796" s="179">
        <v>18.420000000000002</v>
      </c>
      <c r="E3796" s="179">
        <v>19.13</v>
      </c>
    </row>
    <row r="3797" spans="1:5">
      <c r="A3797" s="180">
        <v>43495</v>
      </c>
      <c r="B3797" s="179">
        <v>19.149999999999999</v>
      </c>
      <c r="C3797" s="179">
        <v>19.309999999999999</v>
      </c>
      <c r="D3797" s="179">
        <v>17.54</v>
      </c>
      <c r="E3797" s="179">
        <v>17.66</v>
      </c>
    </row>
    <row r="3798" spans="1:5">
      <c r="A3798" s="180">
        <v>43496</v>
      </c>
      <c r="B3798" s="179">
        <v>17.39</v>
      </c>
      <c r="C3798" s="179">
        <v>17.72</v>
      </c>
      <c r="D3798" s="179">
        <v>16.54</v>
      </c>
      <c r="E3798" s="179">
        <v>16.57</v>
      </c>
    </row>
    <row r="3799" spans="1:5">
      <c r="A3799" s="180">
        <v>43497</v>
      </c>
      <c r="B3799" s="179">
        <v>16.63</v>
      </c>
      <c r="C3799" s="179">
        <v>16.829999999999998</v>
      </c>
      <c r="D3799" s="179">
        <v>16.079999999999998</v>
      </c>
      <c r="E3799" s="179">
        <v>16.14</v>
      </c>
    </row>
    <row r="3800" spans="1:5">
      <c r="A3800" s="180">
        <v>43500</v>
      </c>
      <c r="B3800" s="179">
        <v>16.72</v>
      </c>
      <c r="C3800" s="179">
        <v>16.73</v>
      </c>
      <c r="D3800" s="179">
        <v>15.6</v>
      </c>
      <c r="E3800" s="179">
        <v>15.73</v>
      </c>
    </row>
    <row r="3801" spans="1:5">
      <c r="A3801" s="180">
        <v>43501</v>
      </c>
      <c r="B3801" s="179">
        <v>15.79</v>
      </c>
      <c r="C3801" s="179">
        <v>15.94</v>
      </c>
      <c r="D3801" s="179">
        <v>15.04</v>
      </c>
      <c r="E3801" s="179">
        <v>15.57</v>
      </c>
    </row>
    <row r="3802" spans="1:5">
      <c r="A3802" s="180">
        <v>43502</v>
      </c>
      <c r="B3802" s="179">
        <v>15.44</v>
      </c>
      <c r="C3802" s="179">
        <v>15.87</v>
      </c>
      <c r="D3802" s="179">
        <v>15.09</v>
      </c>
      <c r="E3802" s="179">
        <v>15.38</v>
      </c>
    </row>
    <row r="3803" spans="1:5">
      <c r="A3803" s="180">
        <v>43503</v>
      </c>
      <c r="B3803" s="179">
        <v>15.66</v>
      </c>
      <c r="C3803" s="179">
        <v>17.89</v>
      </c>
      <c r="D3803" s="179">
        <v>15.51</v>
      </c>
      <c r="E3803" s="179">
        <v>16.37</v>
      </c>
    </row>
    <row r="3804" spans="1:5">
      <c r="A3804" s="180">
        <v>43504</v>
      </c>
      <c r="B3804" s="179">
        <v>16.809999999999999</v>
      </c>
      <c r="C3804" s="179">
        <v>17.63</v>
      </c>
      <c r="D3804" s="179">
        <v>15.62</v>
      </c>
      <c r="E3804" s="179">
        <v>15.72</v>
      </c>
    </row>
    <row r="3805" spans="1:5">
      <c r="A3805" s="180">
        <v>43507</v>
      </c>
      <c r="B3805" s="179">
        <v>16.170000000000002</v>
      </c>
      <c r="C3805" s="179">
        <v>16.5</v>
      </c>
      <c r="D3805" s="179">
        <v>15.34</v>
      </c>
      <c r="E3805" s="179">
        <v>15.97</v>
      </c>
    </row>
    <row r="3806" spans="1:5">
      <c r="A3806" s="180">
        <v>43508</v>
      </c>
      <c r="B3806" s="179">
        <v>15.23</v>
      </c>
      <c r="C3806" s="179">
        <v>15.65</v>
      </c>
      <c r="D3806" s="179">
        <v>14.95</v>
      </c>
      <c r="E3806" s="179">
        <v>15.43</v>
      </c>
    </row>
    <row r="3807" spans="1:5">
      <c r="A3807" s="180">
        <v>43509</v>
      </c>
      <c r="B3807" s="179">
        <v>15.46</v>
      </c>
      <c r="C3807" s="179">
        <v>15.91</v>
      </c>
      <c r="D3807" s="179">
        <v>15</v>
      </c>
      <c r="E3807" s="179">
        <v>15.65</v>
      </c>
    </row>
    <row r="3808" spans="1:5">
      <c r="A3808" s="180">
        <v>43510</v>
      </c>
      <c r="B3808" s="179">
        <v>15.61</v>
      </c>
      <c r="C3808" s="179">
        <v>17.27</v>
      </c>
      <c r="D3808" s="179">
        <v>15.3</v>
      </c>
      <c r="E3808" s="179">
        <v>16.22</v>
      </c>
    </row>
    <row r="3809" spans="1:5">
      <c r="A3809" s="180">
        <v>43511</v>
      </c>
      <c r="B3809" s="179">
        <v>16.82</v>
      </c>
      <c r="C3809" s="179">
        <v>16.82</v>
      </c>
      <c r="D3809" s="179">
        <v>14.79</v>
      </c>
      <c r="E3809" s="179">
        <v>14.91</v>
      </c>
    </row>
    <row r="3810" spans="1:5">
      <c r="A3810" s="180">
        <v>43515</v>
      </c>
      <c r="B3810" s="179">
        <v>15.65</v>
      </c>
      <c r="C3810" s="179">
        <v>16.16</v>
      </c>
      <c r="D3810" s="179">
        <v>14.64</v>
      </c>
      <c r="E3810" s="179">
        <v>14.88</v>
      </c>
    </row>
    <row r="3811" spans="1:5">
      <c r="A3811" s="180">
        <v>43516</v>
      </c>
      <c r="B3811" s="179">
        <v>14.92</v>
      </c>
      <c r="C3811" s="179">
        <v>15.19</v>
      </c>
      <c r="D3811" s="179">
        <v>13.99</v>
      </c>
      <c r="E3811" s="179">
        <v>14.02</v>
      </c>
    </row>
    <row r="3812" spans="1:5">
      <c r="A3812" s="180">
        <v>43517</v>
      </c>
      <c r="B3812" s="179">
        <v>14</v>
      </c>
      <c r="C3812" s="179">
        <v>15.17</v>
      </c>
      <c r="D3812" s="179">
        <v>13.85</v>
      </c>
      <c r="E3812" s="179">
        <v>14.46</v>
      </c>
    </row>
    <row r="3813" spans="1:5">
      <c r="A3813" s="180">
        <v>43518</v>
      </c>
      <c r="B3813" s="179">
        <v>14.46</v>
      </c>
      <c r="C3813" s="179">
        <v>14.47</v>
      </c>
      <c r="D3813" s="179">
        <v>13.51</v>
      </c>
      <c r="E3813" s="179">
        <v>13.51</v>
      </c>
    </row>
    <row r="3814" spans="1:5">
      <c r="A3814" s="180">
        <v>43521</v>
      </c>
      <c r="B3814" s="179">
        <v>13.91</v>
      </c>
      <c r="C3814" s="179">
        <v>14.9</v>
      </c>
      <c r="D3814" s="179">
        <v>13.44</v>
      </c>
      <c r="E3814" s="179">
        <v>14.85</v>
      </c>
    </row>
    <row r="3815" spans="1:5">
      <c r="A3815" s="180">
        <v>43522</v>
      </c>
      <c r="B3815" s="179">
        <v>15.16</v>
      </c>
      <c r="C3815" s="179">
        <v>15.28</v>
      </c>
      <c r="D3815" s="179">
        <v>14.52</v>
      </c>
      <c r="E3815" s="179">
        <v>15.17</v>
      </c>
    </row>
    <row r="3816" spans="1:5">
      <c r="A3816" s="180">
        <v>43523</v>
      </c>
      <c r="B3816" s="179">
        <v>15.53</v>
      </c>
      <c r="C3816" s="179">
        <v>16.170000000000002</v>
      </c>
      <c r="D3816" s="179">
        <v>14.7</v>
      </c>
      <c r="E3816" s="179">
        <v>14.7</v>
      </c>
    </row>
    <row r="3817" spans="1:5">
      <c r="A3817" s="180">
        <v>43524</v>
      </c>
      <c r="B3817" s="179">
        <v>15.17</v>
      </c>
      <c r="C3817" s="179">
        <v>15.24</v>
      </c>
      <c r="D3817" s="179">
        <v>14.39</v>
      </c>
      <c r="E3817" s="179">
        <v>14.78</v>
      </c>
    </row>
    <row r="3818" spans="1:5">
      <c r="A3818" s="180">
        <v>43525</v>
      </c>
      <c r="B3818" s="179">
        <v>14.57</v>
      </c>
      <c r="C3818" s="179">
        <v>14.84</v>
      </c>
      <c r="D3818" s="179">
        <v>13.41</v>
      </c>
      <c r="E3818" s="179">
        <v>13.57</v>
      </c>
    </row>
    <row r="3819" spans="1:5">
      <c r="A3819" s="180">
        <v>43528</v>
      </c>
      <c r="B3819" s="179">
        <v>13.77</v>
      </c>
      <c r="C3819" s="179">
        <v>16.98</v>
      </c>
      <c r="D3819" s="179">
        <v>13.38</v>
      </c>
      <c r="E3819" s="179">
        <v>14.63</v>
      </c>
    </row>
    <row r="3820" spans="1:5">
      <c r="A3820" s="180">
        <v>43529</v>
      </c>
      <c r="B3820" s="179">
        <v>14.52</v>
      </c>
      <c r="C3820" s="179">
        <v>15.39</v>
      </c>
      <c r="D3820" s="179">
        <v>14.26</v>
      </c>
      <c r="E3820" s="179">
        <v>14.74</v>
      </c>
    </row>
    <row r="3821" spans="1:5">
      <c r="A3821" s="180">
        <v>43530</v>
      </c>
      <c r="B3821" s="179">
        <v>14.91</v>
      </c>
      <c r="C3821" s="179">
        <v>16.11</v>
      </c>
      <c r="D3821" s="179">
        <v>14.74</v>
      </c>
      <c r="E3821" s="179">
        <v>15.74</v>
      </c>
    </row>
    <row r="3822" spans="1:5">
      <c r="A3822" s="180">
        <v>43531</v>
      </c>
      <c r="B3822" s="179">
        <v>16.329999999999998</v>
      </c>
      <c r="C3822" s="179">
        <v>17.809999999999999</v>
      </c>
      <c r="D3822" s="179">
        <v>15.54</v>
      </c>
      <c r="E3822" s="179">
        <v>16.59</v>
      </c>
    </row>
    <row r="3823" spans="1:5">
      <c r="A3823" s="180">
        <v>43532</v>
      </c>
      <c r="B3823" s="179">
        <v>17.38</v>
      </c>
      <c r="C3823" s="179">
        <v>18.329999999999998</v>
      </c>
      <c r="D3823" s="179">
        <v>16.02</v>
      </c>
      <c r="E3823" s="179">
        <v>16.05</v>
      </c>
    </row>
    <row r="3824" spans="1:5">
      <c r="A3824" s="180">
        <v>43535</v>
      </c>
      <c r="B3824" s="179">
        <v>16.28</v>
      </c>
      <c r="C3824" s="179">
        <v>16.43</v>
      </c>
      <c r="D3824" s="179">
        <v>14.33</v>
      </c>
      <c r="E3824" s="179">
        <v>14.33</v>
      </c>
    </row>
    <row r="3825" spans="1:5">
      <c r="A3825" s="180">
        <v>43536</v>
      </c>
      <c r="B3825" s="179">
        <v>13.97</v>
      </c>
      <c r="C3825" s="179">
        <v>14.7</v>
      </c>
      <c r="D3825" s="179">
        <v>13.61</v>
      </c>
      <c r="E3825" s="179">
        <v>13.77</v>
      </c>
    </row>
    <row r="3826" spans="1:5">
      <c r="A3826" s="180">
        <v>43537</v>
      </c>
      <c r="B3826" s="179">
        <v>14</v>
      </c>
      <c r="C3826" s="179">
        <v>14.05</v>
      </c>
      <c r="D3826" s="179">
        <v>13.25</v>
      </c>
      <c r="E3826" s="179">
        <v>13.41</v>
      </c>
    </row>
    <row r="3827" spans="1:5">
      <c r="A3827" s="180">
        <v>43538</v>
      </c>
      <c r="B3827" s="179">
        <v>13.35</v>
      </c>
      <c r="C3827" s="179">
        <v>13.84</v>
      </c>
      <c r="D3827" s="179">
        <v>13.16</v>
      </c>
      <c r="E3827" s="179">
        <v>13.5</v>
      </c>
    </row>
    <row r="3828" spans="1:5">
      <c r="A3828" s="180">
        <v>43539</v>
      </c>
      <c r="B3828" s="179">
        <v>13.21</v>
      </c>
      <c r="C3828" s="179">
        <v>13.28</v>
      </c>
      <c r="D3828" s="179">
        <v>12.5</v>
      </c>
      <c r="E3828" s="179">
        <v>12.88</v>
      </c>
    </row>
    <row r="3829" spans="1:5">
      <c r="A3829" s="180">
        <v>43542</v>
      </c>
      <c r="B3829" s="179">
        <v>13.13</v>
      </c>
      <c r="C3829" s="179">
        <v>13.8</v>
      </c>
      <c r="D3829" s="179">
        <v>13</v>
      </c>
      <c r="E3829" s="179">
        <v>13.1</v>
      </c>
    </row>
    <row r="3830" spans="1:5">
      <c r="A3830" s="180">
        <v>43543</v>
      </c>
      <c r="B3830" s="179">
        <v>12.89</v>
      </c>
      <c r="C3830" s="179">
        <v>13.77</v>
      </c>
      <c r="D3830" s="179">
        <v>12.37</v>
      </c>
      <c r="E3830" s="179">
        <v>13.56</v>
      </c>
    </row>
    <row r="3831" spans="1:5">
      <c r="A3831" s="180">
        <v>43544</v>
      </c>
      <c r="B3831" s="179">
        <v>13.54</v>
      </c>
      <c r="C3831" s="179">
        <v>14.3</v>
      </c>
      <c r="D3831" s="179">
        <v>13.05</v>
      </c>
      <c r="E3831" s="179">
        <v>13.91</v>
      </c>
    </row>
    <row r="3832" spans="1:5">
      <c r="A3832" s="180">
        <v>43545</v>
      </c>
      <c r="B3832" s="179">
        <v>14.11</v>
      </c>
      <c r="C3832" s="179">
        <v>14.56</v>
      </c>
      <c r="D3832" s="179">
        <v>13.26</v>
      </c>
      <c r="E3832" s="179">
        <v>13.63</v>
      </c>
    </row>
    <row r="3833" spans="1:5">
      <c r="A3833" s="180">
        <v>43546</v>
      </c>
      <c r="B3833" s="179">
        <v>13.77</v>
      </c>
      <c r="C3833" s="179">
        <v>17.52</v>
      </c>
      <c r="D3833" s="179">
        <v>13.62</v>
      </c>
      <c r="E3833" s="179">
        <v>16.48</v>
      </c>
    </row>
    <row r="3834" spans="1:5">
      <c r="A3834" s="180">
        <v>43549</v>
      </c>
      <c r="B3834" s="179">
        <v>17.760000000000002</v>
      </c>
      <c r="C3834" s="179">
        <v>17.850000000000001</v>
      </c>
      <c r="D3834" s="179">
        <v>16.260000000000002</v>
      </c>
      <c r="E3834" s="179">
        <v>16.329999999999998</v>
      </c>
    </row>
    <row r="3835" spans="1:5">
      <c r="A3835" s="180">
        <v>43550</v>
      </c>
      <c r="B3835" s="179">
        <v>16.22</v>
      </c>
      <c r="C3835" s="179">
        <v>16.3</v>
      </c>
      <c r="D3835" s="179">
        <v>14.67</v>
      </c>
      <c r="E3835" s="179">
        <v>14.68</v>
      </c>
    </row>
    <row r="3836" spans="1:5">
      <c r="A3836" s="180">
        <v>43551</v>
      </c>
      <c r="B3836" s="179">
        <v>14.52</v>
      </c>
      <c r="C3836" s="179">
        <v>16.71</v>
      </c>
      <c r="D3836" s="179">
        <v>14.51</v>
      </c>
      <c r="E3836" s="179">
        <v>15.15</v>
      </c>
    </row>
    <row r="3837" spans="1:5">
      <c r="A3837" s="180">
        <v>43552</v>
      </c>
      <c r="B3837" s="179">
        <v>15.38</v>
      </c>
      <c r="C3837" s="179">
        <v>15.62</v>
      </c>
      <c r="D3837" s="179">
        <v>14.41</v>
      </c>
      <c r="E3837" s="179">
        <v>14.43</v>
      </c>
    </row>
    <row r="3838" spans="1:5">
      <c r="A3838" s="180">
        <v>43553</v>
      </c>
      <c r="B3838" s="179">
        <v>14.19</v>
      </c>
      <c r="C3838" s="179">
        <v>14.43</v>
      </c>
      <c r="D3838" s="179">
        <v>13.64</v>
      </c>
      <c r="E3838" s="179">
        <v>13.71</v>
      </c>
    </row>
    <row r="3839" spans="1:5">
      <c r="A3839" s="180">
        <v>43556</v>
      </c>
      <c r="B3839" s="179">
        <v>13.9</v>
      </c>
      <c r="C3839" s="179">
        <v>14.01</v>
      </c>
      <c r="D3839" s="179">
        <v>13.32</v>
      </c>
      <c r="E3839" s="179">
        <v>13.4</v>
      </c>
    </row>
    <row r="3840" spans="1:5">
      <c r="A3840" s="180">
        <v>43557</v>
      </c>
      <c r="B3840" s="179">
        <v>13.62</v>
      </c>
      <c r="C3840" s="179">
        <v>13.68</v>
      </c>
      <c r="D3840" s="179">
        <v>13.13</v>
      </c>
      <c r="E3840" s="179">
        <v>13.36</v>
      </c>
    </row>
    <row r="3841" spans="1:5">
      <c r="A3841" s="180">
        <v>43558</v>
      </c>
      <c r="B3841" s="179">
        <v>13.06</v>
      </c>
      <c r="C3841" s="179">
        <v>14.27</v>
      </c>
      <c r="D3841" s="179">
        <v>12.85</v>
      </c>
      <c r="E3841" s="179">
        <v>13.74</v>
      </c>
    </row>
    <row r="3842" spans="1:5">
      <c r="A3842" s="180">
        <v>43559</v>
      </c>
      <c r="B3842" s="179">
        <v>13.84</v>
      </c>
      <c r="C3842" s="179">
        <v>14.03</v>
      </c>
      <c r="D3842" s="179">
        <v>13.4</v>
      </c>
      <c r="E3842" s="179">
        <v>13.58</v>
      </c>
    </row>
    <row r="3843" spans="1:5">
      <c r="A3843" s="180">
        <v>43560</v>
      </c>
      <c r="B3843" s="179">
        <v>13.46</v>
      </c>
      <c r="C3843" s="179">
        <v>13.47</v>
      </c>
      <c r="D3843" s="179">
        <v>12.17</v>
      </c>
      <c r="E3843" s="179">
        <v>12.82</v>
      </c>
    </row>
    <row r="3844" spans="1:5">
      <c r="A3844" s="180">
        <v>43563</v>
      </c>
      <c r="B3844" s="179">
        <v>13.55</v>
      </c>
      <c r="C3844" s="179">
        <v>13.77</v>
      </c>
      <c r="D3844" s="179">
        <v>13.1</v>
      </c>
      <c r="E3844" s="179">
        <v>13.18</v>
      </c>
    </row>
    <row r="3845" spans="1:5">
      <c r="A3845" s="180">
        <v>43564</v>
      </c>
      <c r="B3845" s="179">
        <v>13.46</v>
      </c>
      <c r="C3845" s="179">
        <v>14.39</v>
      </c>
      <c r="D3845" s="179">
        <v>13.31</v>
      </c>
      <c r="E3845" s="179">
        <v>14.28</v>
      </c>
    </row>
    <row r="3846" spans="1:5">
      <c r="A3846" s="180">
        <v>43565</v>
      </c>
      <c r="B3846" s="179">
        <v>14.09</v>
      </c>
      <c r="C3846" s="179">
        <v>14.29</v>
      </c>
      <c r="D3846" s="179">
        <v>13.27</v>
      </c>
      <c r="E3846" s="179">
        <v>13.3</v>
      </c>
    </row>
    <row r="3847" spans="1:5">
      <c r="A3847" s="180">
        <v>43566</v>
      </c>
      <c r="B3847" s="179">
        <v>13.37</v>
      </c>
      <c r="C3847" s="179">
        <v>13.58</v>
      </c>
      <c r="D3847" s="179">
        <v>12.91</v>
      </c>
      <c r="E3847" s="179">
        <v>13.02</v>
      </c>
    </row>
    <row r="3848" spans="1:5">
      <c r="A3848" s="180">
        <v>43567</v>
      </c>
      <c r="B3848" s="179">
        <v>12.96</v>
      </c>
      <c r="C3848" s="179">
        <v>12.96</v>
      </c>
      <c r="D3848" s="179">
        <v>11.95</v>
      </c>
      <c r="E3848" s="179">
        <v>12.01</v>
      </c>
    </row>
    <row r="3849" spans="1:5">
      <c r="A3849" s="180">
        <v>43570</v>
      </c>
      <c r="B3849" s="179">
        <v>12.46</v>
      </c>
      <c r="C3849" s="179">
        <v>13.14</v>
      </c>
      <c r="D3849" s="179">
        <v>12.24</v>
      </c>
      <c r="E3849" s="179">
        <v>12.32</v>
      </c>
    </row>
    <row r="3850" spans="1:5">
      <c r="A3850" s="180">
        <v>43571</v>
      </c>
      <c r="B3850" s="179">
        <v>12.26</v>
      </c>
      <c r="C3850" s="179">
        <v>12.47</v>
      </c>
      <c r="D3850" s="179">
        <v>11.85</v>
      </c>
      <c r="E3850" s="179">
        <v>12.18</v>
      </c>
    </row>
    <row r="3851" spans="1:5">
      <c r="A3851" s="180">
        <v>43572</v>
      </c>
      <c r="B3851" s="179">
        <v>12.12</v>
      </c>
      <c r="C3851" s="179">
        <v>13.02</v>
      </c>
      <c r="D3851" s="179">
        <v>11.03</v>
      </c>
      <c r="E3851" s="179">
        <v>12.6</v>
      </c>
    </row>
    <row r="3852" spans="1:5">
      <c r="A3852" s="180">
        <v>43573</v>
      </c>
      <c r="B3852" s="179">
        <v>12.8</v>
      </c>
      <c r="C3852" s="179">
        <v>13.12</v>
      </c>
      <c r="D3852" s="179">
        <v>12.02</v>
      </c>
      <c r="E3852" s="179">
        <v>12.09</v>
      </c>
    </row>
    <row r="3853" spans="1:5">
      <c r="A3853" s="180">
        <v>43577</v>
      </c>
      <c r="B3853" s="179">
        <v>13.21</v>
      </c>
      <c r="C3853" s="179">
        <v>13.36</v>
      </c>
      <c r="D3853" s="179">
        <v>12.38</v>
      </c>
      <c r="E3853" s="179">
        <v>12.42</v>
      </c>
    </row>
    <row r="3854" spans="1:5">
      <c r="A3854" s="180">
        <v>43578</v>
      </c>
      <c r="B3854" s="179">
        <v>12.66</v>
      </c>
      <c r="C3854" s="179">
        <v>12.69</v>
      </c>
      <c r="D3854" s="179">
        <v>12.08</v>
      </c>
      <c r="E3854" s="179">
        <v>12.28</v>
      </c>
    </row>
    <row r="3855" spans="1:5">
      <c r="A3855" s="180">
        <v>43579</v>
      </c>
      <c r="B3855" s="179">
        <v>12.53</v>
      </c>
      <c r="C3855" s="179">
        <v>13.23</v>
      </c>
      <c r="D3855" s="179">
        <v>12.26</v>
      </c>
      <c r="E3855" s="179">
        <v>13.14</v>
      </c>
    </row>
    <row r="3856" spans="1:5">
      <c r="A3856" s="180">
        <v>43580</v>
      </c>
      <c r="B3856" s="179">
        <v>13.29</v>
      </c>
      <c r="C3856" s="179">
        <v>14.3</v>
      </c>
      <c r="D3856" s="179">
        <v>12.81</v>
      </c>
      <c r="E3856" s="179">
        <v>13.25</v>
      </c>
    </row>
    <row r="3857" spans="1:5">
      <c r="A3857" s="180">
        <v>43581</v>
      </c>
      <c r="B3857" s="179">
        <v>13.44</v>
      </c>
      <c r="C3857" s="179">
        <v>13.62</v>
      </c>
      <c r="D3857" s="179">
        <v>12.49</v>
      </c>
      <c r="E3857" s="179">
        <v>12.73</v>
      </c>
    </row>
    <row r="3858" spans="1:5">
      <c r="A3858" s="180">
        <v>43584</v>
      </c>
      <c r="B3858" s="179">
        <v>13.04</v>
      </c>
      <c r="C3858" s="179">
        <v>13.27</v>
      </c>
      <c r="D3858" s="179">
        <v>12.65</v>
      </c>
      <c r="E3858" s="179">
        <v>13.11</v>
      </c>
    </row>
    <row r="3859" spans="1:5">
      <c r="A3859" s="180">
        <v>43585</v>
      </c>
      <c r="B3859" s="179">
        <v>13.11</v>
      </c>
      <c r="C3859" s="179">
        <v>14.05</v>
      </c>
      <c r="D3859" s="179">
        <v>12.88</v>
      </c>
      <c r="E3859" s="179">
        <v>13.12</v>
      </c>
    </row>
    <row r="3860" spans="1:5">
      <c r="A3860" s="180">
        <v>43586</v>
      </c>
      <c r="B3860" s="179">
        <v>12.86</v>
      </c>
      <c r="C3860" s="179">
        <v>14.83</v>
      </c>
      <c r="D3860" s="179">
        <v>12.74</v>
      </c>
      <c r="E3860" s="179">
        <v>14.8</v>
      </c>
    </row>
    <row r="3861" spans="1:5">
      <c r="A3861" s="180">
        <v>43587</v>
      </c>
      <c r="B3861" s="179">
        <v>14.35</v>
      </c>
      <c r="C3861" s="179">
        <v>15.92</v>
      </c>
      <c r="D3861" s="179">
        <v>13.8</v>
      </c>
      <c r="E3861" s="179">
        <v>14.42</v>
      </c>
    </row>
    <row r="3862" spans="1:5">
      <c r="A3862" s="180">
        <v>43588</v>
      </c>
      <c r="B3862" s="179">
        <v>14.11</v>
      </c>
      <c r="C3862" s="179">
        <v>14.15</v>
      </c>
      <c r="D3862" s="179">
        <v>12.8</v>
      </c>
      <c r="E3862" s="179">
        <v>12.87</v>
      </c>
    </row>
    <row r="3863" spans="1:5">
      <c r="A3863" s="180">
        <v>43591</v>
      </c>
      <c r="B3863" s="179">
        <v>12.89</v>
      </c>
      <c r="C3863" s="179">
        <v>18.8</v>
      </c>
      <c r="D3863" s="179">
        <v>12.89</v>
      </c>
      <c r="E3863" s="179">
        <v>15.44</v>
      </c>
    </row>
    <row r="3864" spans="1:5">
      <c r="A3864" s="180">
        <v>43592</v>
      </c>
      <c r="B3864" s="179">
        <v>15.9</v>
      </c>
      <c r="C3864" s="179">
        <v>21.84</v>
      </c>
      <c r="D3864" s="179">
        <v>15.8</v>
      </c>
      <c r="E3864" s="179">
        <v>19.32</v>
      </c>
    </row>
    <row r="3865" spans="1:5">
      <c r="A3865" s="180">
        <v>43593</v>
      </c>
      <c r="B3865" s="179">
        <v>18.95</v>
      </c>
      <c r="C3865" s="179">
        <v>21.74</v>
      </c>
      <c r="D3865" s="179">
        <v>18.29</v>
      </c>
      <c r="E3865" s="179">
        <v>19.399999999999999</v>
      </c>
    </row>
    <row r="3866" spans="1:5">
      <c r="A3866" s="180">
        <v>43594</v>
      </c>
      <c r="B3866" s="179">
        <v>21.4</v>
      </c>
      <c r="C3866" s="179">
        <v>23.38</v>
      </c>
      <c r="D3866" s="179">
        <v>18.87</v>
      </c>
      <c r="E3866" s="179">
        <v>19.100000000000001</v>
      </c>
    </row>
    <row r="3867" spans="1:5">
      <c r="A3867" s="180">
        <v>43595</v>
      </c>
      <c r="B3867" s="179">
        <v>18.79</v>
      </c>
      <c r="C3867" s="179">
        <v>20.190000000000001</v>
      </c>
      <c r="D3867" s="179">
        <v>15.57</v>
      </c>
      <c r="E3867" s="179">
        <v>16.04</v>
      </c>
    </row>
    <row r="3868" spans="1:5">
      <c r="A3868" s="180">
        <v>43598</v>
      </c>
      <c r="B3868" s="179">
        <v>18.62</v>
      </c>
      <c r="C3868" s="179">
        <v>21.32</v>
      </c>
      <c r="D3868" s="179">
        <v>18.350000000000001</v>
      </c>
      <c r="E3868" s="179">
        <v>20.55</v>
      </c>
    </row>
    <row r="3869" spans="1:5">
      <c r="A3869" s="180">
        <v>43599</v>
      </c>
      <c r="B3869" s="179">
        <v>19.399999999999999</v>
      </c>
      <c r="C3869" s="179">
        <v>19.649999999999999</v>
      </c>
      <c r="D3869" s="179">
        <v>17.45</v>
      </c>
      <c r="E3869" s="179">
        <v>18.059999999999999</v>
      </c>
    </row>
    <row r="3870" spans="1:5">
      <c r="A3870" s="180">
        <v>43600</v>
      </c>
      <c r="B3870" s="179">
        <v>17.57</v>
      </c>
      <c r="C3870" s="179">
        <v>19.149999999999999</v>
      </c>
      <c r="D3870" s="179">
        <v>16.41</v>
      </c>
      <c r="E3870" s="179">
        <v>16.440000000000001</v>
      </c>
    </row>
    <row r="3871" spans="1:5">
      <c r="A3871" s="180">
        <v>43601</v>
      </c>
      <c r="B3871" s="179">
        <v>16.690000000000001</v>
      </c>
      <c r="C3871" s="179">
        <v>17.13</v>
      </c>
      <c r="D3871" s="179">
        <v>15.16</v>
      </c>
      <c r="E3871" s="179">
        <v>15.29</v>
      </c>
    </row>
    <row r="3872" spans="1:5">
      <c r="A3872" s="180">
        <v>43602</v>
      </c>
      <c r="B3872" s="179">
        <v>15.89</v>
      </c>
      <c r="C3872" s="179">
        <v>16.809999999999999</v>
      </c>
      <c r="D3872" s="179">
        <v>14.86</v>
      </c>
      <c r="E3872" s="179">
        <v>15.96</v>
      </c>
    </row>
    <row r="3873" spans="1:5">
      <c r="A3873" s="180">
        <v>43605</v>
      </c>
      <c r="B3873" s="179">
        <v>15.88</v>
      </c>
      <c r="C3873" s="179">
        <v>17.63</v>
      </c>
      <c r="D3873" s="179">
        <v>15.46</v>
      </c>
      <c r="E3873" s="179">
        <v>16.309999999999999</v>
      </c>
    </row>
    <row r="3874" spans="1:5">
      <c r="A3874" s="180">
        <v>43606</v>
      </c>
      <c r="B3874" s="179">
        <v>15.86</v>
      </c>
      <c r="C3874" s="179">
        <v>16.22</v>
      </c>
      <c r="D3874" s="179">
        <v>14.79</v>
      </c>
      <c r="E3874" s="179">
        <v>14.95</v>
      </c>
    </row>
    <row r="3875" spans="1:5">
      <c r="A3875" s="180">
        <v>43607</v>
      </c>
      <c r="B3875" s="179">
        <v>15.06</v>
      </c>
      <c r="C3875" s="179">
        <v>15.44</v>
      </c>
      <c r="D3875" s="179">
        <v>14.42</v>
      </c>
      <c r="E3875" s="179">
        <v>14.75</v>
      </c>
    </row>
    <row r="3876" spans="1:5">
      <c r="A3876" s="180">
        <v>43608</v>
      </c>
      <c r="B3876" s="179">
        <v>15.93</v>
      </c>
      <c r="C3876" s="179">
        <v>18.05</v>
      </c>
      <c r="D3876" s="179">
        <v>15.28</v>
      </c>
      <c r="E3876" s="179">
        <v>16.920000000000002</v>
      </c>
    </row>
    <row r="3877" spans="1:5">
      <c r="A3877" s="180">
        <v>43609</v>
      </c>
      <c r="B3877" s="179">
        <v>16.34</v>
      </c>
      <c r="C3877" s="179">
        <v>16.52</v>
      </c>
      <c r="D3877" s="179">
        <v>15.52</v>
      </c>
      <c r="E3877" s="179">
        <v>15.85</v>
      </c>
    </row>
    <row r="3878" spans="1:5">
      <c r="A3878" s="180">
        <v>43613</v>
      </c>
      <c r="B3878" s="179">
        <v>16.55</v>
      </c>
      <c r="C3878" s="179">
        <v>17.7</v>
      </c>
      <c r="D3878" s="179">
        <v>15.9</v>
      </c>
      <c r="E3878" s="179">
        <v>17.5</v>
      </c>
    </row>
    <row r="3879" spans="1:5">
      <c r="A3879" s="180">
        <v>43614</v>
      </c>
      <c r="B3879" s="179">
        <v>18.55</v>
      </c>
      <c r="C3879" s="179">
        <v>19.04</v>
      </c>
      <c r="D3879" s="179">
        <v>17.62</v>
      </c>
      <c r="E3879" s="179">
        <v>17.899999999999999</v>
      </c>
    </row>
    <row r="3880" spans="1:5">
      <c r="A3880" s="180">
        <v>43615</v>
      </c>
      <c r="B3880" s="179">
        <v>17.47</v>
      </c>
      <c r="C3880" s="179">
        <v>18.11</v>
      </c>
      <c r="D3880" s="179">
        <v>16.72</v>
      </c>
      <c r="E3880" s="179">
        <v>17.3</v>
      </c>
    </row>
    <row r="3881" spans="1:5">
      <c r="A3881" s="180">
        <v>43616</v>
      </c>
      <c r="B3881" s="179">
        <v>19.05</v>
      </c>
      <c r="C3881" s="179">
        <v>19.72</v>
      </c>
      <c r="D3881" s="179">
        <v>18.010000000000002</v>
      </c>
      <c r="E3881" s="179">
        <v>18.71</v>
      </c>
    </row>
    <row r="3882" spans="1:5">
      <c r="A3882" s="180">
        <v>43619</v>
      </c>
      <c r="B3882" s="179">
        <v>19.41</v>
      </c>
      <c r="C3882" s="179">
        <v>19.75</v>
      </c>
      <c r="D3882" s="179">
        <v>18.16</v>
      </c>
      <c r="E3882" s="179">
        <v>18.86</v>
      </c>
    </row>
    <row r="3883" spans="1:5">
      <c r="A3883" s="180">
        <v>43620</v>
      </c>
      <c r="B3883" s="179">
        <v>18.739999999999998</v>
      </c>
      <c r="C3883" s="179">
        <v>18.739999999999998</v>
      </c>
      <c r="D3883" s="179">
        <v>16.97</v>
      </c>
      <c r="E3883" s="179">
        <v>16.97</v>
      </c>
    </row>
    <row r="3884" spans="1:5">
      <c r="A3884" s="180">
        <v>43621</v>
      </c>
      <c r="B3884" s="179">
        <v>17.059999999999999</v>
      </c>
      <c r="C3884" s="179">
        <v>17.489999999999998</v>
      </c>
      <c r="D3884" s="179">
        <v>16.04</v>
      </c>
      <c r="E3884" s="179">
        <v>16.09</v>
      </c>
    </row>
    <row r="3885" spans="1:5">
      <c r="A3885" s="180">
        <v>43622</v>
      </c>
      <c r="B3885" s="179">
        <v>16.25</v>
      </c>
      <c r="C3885" s="179">
        <v>16.54</v>
      </c>
      <c r="D3885" s="179">
        <v>15.36</v>
      </c>
      <c r="E3885" s="179">
        <v>15.93</v>
      </c>
    </row>
    <row r="3886" spans="1:5">
      <c r="A3886" s="180">
        <v>43623</v>
      </c>
      <c r="B3886" s="179">
        <v>15.65</v>
      </c>
      <c r="C3886" s="179">
        <v>16.440000000000001</v>
      </c>
      <c r="D3886" s="179">
        <v>15.33</v>
      </c>
      <c r="E3886" s="179">
        <v>16.3</v>
      </c>
    </row>
    <row r="3887" spans="1:5">
      <c r="A3887" s="180">
        <v>43626</v>
      </c>
      <c r="B3887" s="179">
        <v>16.3</v>
      </c>
      <c r="C3887" s="179">
        <v>16.47</v>
      </c>
      <c r="D3887" s="179">
        <v>15.84</v>
      </c>
      <c r="E3887" s="179">
        <v>15.94</v>
      </c>
    </row>
    <row r="3888" spans="1:5">
      <c r="A3888" s="180">
        <v>43627</v>
      </c>
      <c r="B3888" s="179">
        <v>15.84</v>
      </c>
      <c r="C3888" s="179">
        <v>16.7</v>
      </c>
      <c r="D3888" s="179">
        <v>15.5</v>
      </c>
      <c r="E3888" s="179">
        <v>15.99</v>
      </c>
    </row>
    <row r="3889" spans="1:5">
      <c r="A3889" s="180">
        <v>43628</v>
      </c>
      <c r="B3889" s="179">
        <v>16.260000000000002</v>
      </c>
      <c r="C3889" s="179">
        <v>16.43</v>
      </c>
      <c r="D3889" s="179">
        <v>15.78</v>
      </c>
      <c r="E3889" s="179">
        <v>15.91</v>
      </c>
    </row>
    <row r="3890" spans="1:5">
      <c r="A3890" s="180">
        <v>43629</v>
      </c>
      <c r="B3890" s="179">
        <v>16.16</v>
      </c>
      <c r="C3890" s="179">
        <v>16.21</v>
      </c>
      <c r="D3890" s="179">
        <v>15.61</v>
      </c>
      <c r="E3890" s="179">
        <v>15.82</v>
      </c>
    </row>
    <row r="3891" spans="1:5">
      <c r="A3891" s="180">
        <v>43630</v>
      </c>
      <c r="B3891" s="179">
        <v>16</v>
      </c>
      <c r="C3891" s="179">
        <v>16.399999999999999</v>
      </c>
      <c r="D3891" s="179">
        <v>15.21</v>
      </c>
      <c r="E3891" s="179">
        <v>15.28</v>
      </c>
    </row>
    <row r="3892" spans="1:5">
      <c r="A3892" s="180">
        <v>43633</v>
      </c>
      <c r="B3892" s="179">
        <v>15.65</v>
      </c>
      <c r="C3892" s="179">
        <v>15.76</v>
      </c>
      <c r="D3892" s="179">
        <v>15.24</v>
      </c>
      <c r="E3892" s="179">
        <v>15.35</v>
      </c>
    </row>
    <row r="3893" spans="1:5">
      <c r="A3893" s="180">
        <v>43634</v>
      </c>
      <c r="B3893" s="179">
        <v>14.89</v>
      </c>
      <c r="C3893" s="179">
        <v>15.54</v>
      </c>
      <c r="D3893" s="179">
        <v>14.62</v>
      </c>
      <c r="E3893" s="179">
        <v>15.15</v>
      </c>
    </row>
    <row r="3894" spans="1:5">
      <c r="A3894" s="180">
        <v>43635</v>
      </c>
      <c r="B3894" s="179">
        <v>15.05</v>
      </c>
      <c r="C3894" s="179">
        <v>15.71</v>
      </c>
      <c r="D3894" s="179">
        <v>14.15</v>
      </c>
      <c r="E3894" s="179">
        <v>14.33</v>
      </c>
    </row>
    <row r="3895" spans="1:5">
      <c r="A3895" s="180">
        <v>43636</v>
      </c>
      <c r="B3895" s="179">
        <v>14.04</v>
      </c>
      <c r="C3895" s="179">
        <v>16.03</v>
      </c>
      <c r="D3895" s="179">
        <v>13.19</v>
      </c>
      <c r="E3895" s="179">
        <v>14.75</v>
      </c>
    </row>
    <row r="3896" spans="1:5">
      <c r="A3896" s="180">
        <v>43637</v>
      </c>
      <c r="B3896" s="179">
        <v>14.74</v>
      </c>
      <c r="C3896" s="179">
        <v>15.48</v>
      </c>
      <c r="D3896" s="179">
        <v>14.42</v>
      </c>
      <c r="E3896" s="179">
        <v>15.4</v>
      </c>
    </row>
    <row r="3897" spans="1:5">
      <c r="A3897" s="180">
        <v>43640</v>
      </c>
      <c r="B3897" s="179">
        <v>15.46</v>
      </c>
      <c r="C3897" s="179">
        <v>15.56</v>
      </c>
      <c r="D3897" s="179">
        <v>15.23</v>
      </c>
      <c r="E3897" s="179">
        <v>15.26</v>
      </c>
    </row>
    <row r="3898" spans="1:5">
      <c r="A3898" s="180">
        <v>43641</v>
      </c>
      <c r="B3898" s="179">
        <v>15.43</v>
      </c>
      <c r="C3898" s="179">
        <v>16.68</v>
      </c>
      <c r="D3898" s="179">
        <v>15.1</v>
      </c>
      <c r="E3898" s="179">
        <v>16.28</v>
      </c>
    </row>
    <row r="3899" spans="1:5">
      <c r="A3899" s="180">
        <v>43642</v>
      </c>
      <c r="B3899" s="179">
        <v>16.100000000000001</v>
      </c>
      <c r="C3899" s="179">
        <v>16.600000000000001</v>
      </c>
      <c r="D3899" s="179">
        <v>15.47</v>
      </c>
      <c r="E3899" s="179">
        <v>16.21</v>
      </c>
    </row>
    <row r="3900" spans="1:5">
      <c r="A3900" s="180">
        <v>43643</v>
      </c>
      <c r="B3900" s="179">
        <v>15.66</v>
      </c>
      <c r="C3900" s="179">
        <v>16.399999999999999</v>
      </c>
      <c r="D3900" s="179">
        <v>15.66</v>
      </c>
      <c r="E3900" s="179">
        <v>15.82</v>
      </c>
    </row>
    <row r="3901" spans="1:5">
      <c r="A3901" s="180">
        <v>43644</v>
      </c>
      <c r="B3901" s="179">
        <v>15.7</v>
      </c>
      <c r="C3901" s="179">
        <v>16.13</v>
      </c>
      <c r="D3901" s="179">
        <v>15.08</v>
      </c>
      <c r="E3901" s="179">
        <v>15.08</v>
      </c>
    </row>
    <row r="3902" spans="1:5">
      <c r="A3902" s="180">
        <v>43647</v>
      </c>
      <c r="B3902" s="179">
        <v>13.85</v>
      </c>
      <c r="C3902" s="179">
        <v>14.64</v>
      </c>
      <c r="D3902" s="179">
        <v>13.8</v>
      </c>
      <c r="E3902" s="179">
        <v>14.06</v>
      </c>
    </row>
    <row r="3903" spans="1:5">
      <c r="A3903" s="180">
        <v>43648</v>
      </c>
      <c r="B3903" s="179">
        <v>14.16</v>
      </c>
      <c r="C3903" s="179">
        <v>14.3</v>
      </c>
      <c r="D3903" s="179">
        <v>12.9</v>
      </c>
      <c r="E3903" s="179">
        <v>12.93</v>
      </c>
    </row>
    <row r="3904" spans="1:5">
      <c r="A3904" s="180">
        <v>43649</v>
      </c>
      <c r="B3904" s="179">
        <v>13.18</v>
      </c>
      <c r="C3904" s="179">
        <v>13.19</v>
      </c>
      <c r="D3904" s="179">
        <v>12.56</v>
      </c>
      <c r="E3904" s="179">
        <v>12.57</v>
      </c>
    </row>
    <row r="3905" spans="1:5">
      <c r="A3905" s="180">
        <v>43651</v>
      </c>
      <c r="B3905" s="179">
        <v>13</v>
      </c>
      <c r="C3905" s="179">
        <v>14.47</v>
      </c>
      <c r="D3905" s="179">
        <v>12.04</v>
      </c>
      <c r="E3905" s="179">
        <v>13.28</v>
      </c>
    </row>
    <row r="3906" spans="1:5">
      <c r="A3906" s="180">
        <v>43654</v>
      </c>
      <c r="B3906" s="179">
        <v>13.73</v>
      </c>
      <c r="C3906" s="179">
        <v>14.44</v>
      </c>
      <c r="D3906" s="179">
        <v>13.64</v>
      </c>
      <c r="E3906" s="179">
        <v>13.96</v>
      </c>
    </row>
    <row r="3907" spans="1:5">
      <c r="A3907" s="180">
        <v>43655</v>
      </c>
      <c r="B3907" s="179">
        <v>14.47</v>
      </c>
      <c r="C3907" s="179">
        <v>14.71</v>
      </c>
      <c r="D3907" s="179">
        <v>13.99</v>
      </c>
      <c r="E3907" s="179">
        <v>14.09</v>
      </c>
    </row>
    <row r="3908" spans="1:5">
      <c r="A3908" s="180">
        <v>43656</v>
      </c>
      <c r="B3908" s="179">
        <v>14.38</v>
      </c>
      <c r="C3908" s="179">
        <v>14.69</v>
      </c>
      <c r="D3908" s="179">
        <v>12.98</v>
      </c>
      <c r="E3908" s="179">
        <v>13.03</v>
      </c>
    </row>
    <row r="3909" spans="1:5">
      <c r="A3909" s="180">
        <v>43657</v>
      </c>
      <c r="B3909" s="179">
        <v>13.01</v>
      </c>
      <c r="C3909" s="179">
        <v>13.33</v>
      </c>
      <c r="D3909" s="179">
        <v>12.39</v>
      </c>
      <c r="E3909" s="179">
        <v>12.93</v>
      </c>
    </row>
    <row r="3910" spans="1:5">
      <c r="A3910" s="180">
        <v>43658</v>
      </c>
      <c r="B3910" s="179">
        <v>12.76</v>
      </c>
      <c r="C3910" s="179">
        <v>12.82</v>
      </c>
      <c r="D3910" s="179">
        <v>12.28</v>
      </c>
      <c r="E3910" s="179">
        <v>12.39</v>
      </c>
    </row>
    <row r="3911" spans="1:5">
      <c r="A3911" s="180">
        <v>43661</v>
      </c>
      <c r="B3911" s="179">
        <v>12.58</v>
      </c>
      <c r="C3911" s="179">
        <v>13.02</v>
      </c>
      <c r="D3911" s="179">
        <v>12.49</v>
      </c>
      <c r="E3911" s="179">
        <v>12.68</v>
      </c>
    </row>
    <row r="3912" spans="1:5">
      <c r="A3912" s="180">
        <v>43662</v>
      </c>
      <c r="B3912" s="179">
        <v>12.61</v>
      </c>
      <c r="C3912" s="179">
        <v>13.14</v>
      </c>
      <c r="D3912" s="179">
        <v>12.28</v>
      </c>
      <c r="E3912" s="179">
        <v>12.86</v>
      </c>
    </row>
    <row r="3913" spans="1:5">
      <c r="A3913" s="180">
        <v>43663</v>
      </c>
      <c r="B3913" s="179">
        <v>12.62</v>
      </c>
      <c r="C3913" s="179">
        <v>13.97</v>
      </c>
      <c r="D3913" s="179">
        <v>12.24</v>
      </c>
      <c r="E3913" s="179">
        <v>13.97</v>
      </c>
    </row>
    <row r="3914" spans="1:5">
      <c r="A3914" s="180">
        <v>43664</v>
      </c>
      <c r="B3914" s="179">
        <v>14.45</v>
      </c>
      <c r="C3914" s="179">
        <v>14.5</v>
      </c>
      <c r="D3914" s="179">
        <v>13.19</v>
      </c>
      <c r="E3914" s="179">
        <v>13.53</v>
      </c>
    </row>
    <row r="3915" spans="1:5">
      <c r="A3915" s="180">
        <v>43665</v>
      </c>
      <c r="B3915" s="179">
        <v>13.31</v>
      </c>
      <c r="C3915" s="179">
        <v>14.45</v>
      </c>
      <c r="D3915" s="179">
        <v>13.09</v>
      </c>
      <c r="E3915" s="179">
        <v>14.45</v>
      </c>
    </row>
    <row r="3916" spans="1:5">
      <c r="A3916" s="180">
        <v>43668</v>
      </c>
      <c r="B3916" s="179">
        <v>14.55</v>
      </c>
      <c r="C3916" s="179">
        <v>14.7</v>
      </c>
      <c r="D3916" s="179">
        <v>13.42</v>
      </c>
      <c r="E3916" s="179">
        <v>13.53</v>
      </c>
    </row>
    <row r="3917" spans="1:5">
      <c r="A3917" s="180">
        <v>43669</v>
      </c>
      <c r="B3917" s="179">
        <v>13.42</v>
      </c>
      <c r="C3917" s="179">
        <v>13.52</v>
      </c>
      <c r="D3917" s="179">
        <v>12.55</v>
      </c>
      <c r="E3917" s="179">
        <v>12.61</v>
      </c>
    </row>
    <row r="3918" spans="1:5">
      <c r="A3918" s="180">
        <v>43670</v>
      </c>
      <c r="B3918" s="179">
        <v>12.8</v>
      </c>
      <c r="C3918" s="179">
        <v>13.1</v>
      </c>
      <c r="D3918" s="179">
        <v>11.98</v>
      </c>
      <c r="E3918" s="179">
        <v>12.07</v>
      </c>
    </row>
    <row r="3919" spans="1:5">
      <c r="A3919" s="180">
        <v>43671</v>
      </c>
      <c r="B3919" s="179">
        <v>12.24</v>
      </c>
      <c r="C3919" s="179">
        <v>13.54</v>
      </c>
      <c r="D3919" s="179">
        <v>11.69</v>
      </c>
      <c r="E3919" s="179">
        <v>12.74</v>
      </c>
    </row>
    <row r="3920" spans="1:5">
      <c r="A3920" s="180">
        <v>43672</v>
      </c>
      <c r="B3920" s="179">
        <v>12.58</v>
      </c>
      <c r="C3920" s="179">
        <v>12.72</v>
      </c>
      <c r="D3920" s="179">
        <v>12.01</v>
      </c>
      <c r="E3920" s="179">
        <v>12.16</v>
      </c>
    </row>
    <row r="3921" spans="1:5">
      <c r="A3921" s="180">
        <v>43675</v>
      </c>
      <c r="B3921" s="179">
        <v>12.7</v>
      </c>
      <c r="C3921" s="179">
        <v>13.17</v>
      </c>
      <c r="D3921" s="179">
        <v>12.58</v>
      </c>
      <c r="E3921" s="179">
        <v>12.83</v>
      </c>
    </row>
    <row r="3922" spans="1:5">
      <c r="A3922" s="180">
        <v>43676</v>
      </c>
      <c r="B3922" s="179">
        <v>12.87</v>
      </c>
      <c r="C3922" s="179">
        <v>14.18</v>
      </c>
      <c r="D3922" s="179">
        <v>12.87</v>
      </c>
      <c r="E3922" s="179">
        <v>13.94</v>
      </c>
    </row>
    <row r="3923" spans="1:5">
      <c r="A3923" s="180">
        <v>43677</v>
      </c>
      <c r="B3923" s="179">
        <v>13.83</v>
      </c>
      <c r="C3923" s="179">
        <v>16.55</v>
      </c>
      <c r="D3923" s="179">
        <v>13.46</v>
      </c>
      <c r="E3923" s="179">
        <v>16.12</v>
      </c>
    </row>
    <row r="3924" spans="1:5">
      <c r="A3924" s="180">
        <v>43678</v>
      </c>
      <c r="B3924" s="179">
        <v>15.41</v>
      </c>
      <c r="C3924" s="179">
        <v>19.46</v>
      </c>
      <c r="D3924" s="179">
        <v>13.73</v>
      </c>
      <c r="E3924" s="179">
        <v>17.87</v>
      </c>
    </row>
    <row r="3925" spans="1:5">
      <c r="A3925" s="180">
        <v>43679</v>
      </c>
      <c r="B3925" s="179">
        <v>17.690000000000001</v>
      </c>
      <c r="C3925" s="179">
        <v>20.11</v>
      </c>
      <c r="D3925" s="179">
        <v>17.04</v>
      </c>
      <c r="E3925" s="179">
        <v>17.61</v>
      </c>
    </row>
    <row r="3926" spans="1:5">
      <c r="A3926" s="180">
        <v>43682</v>
      </c>
      <c r="B3926" s="179">
        <v>19.96</v>
      </c>
      <c r="C3926" s="179">
        <v>24.81</v>
      </c>
      <c r="D3926" s="179">
        <v>19.91</v>
      </c>
      <c r="E3926" s="179">
        <v>24.59</v>
      </c>
    </row>
    <row r="3927" spans="1:5">
      <c r="A3927" s="180">
        <v>43683</v>
      </c>
      <c r="B3927" s="179">
        <v>22.29</v>
      </c>
      <c r="C3927" s="179">
        <v>22.87</v>
      </c>
      <c r="D3927" s="179">
        <v>19.77</v>
      </c>
      <c r="E3927" s="179">
        <v>20.170000000000002</v>
      </c>
    </row>
    <row r="3928" spans="1:5">
      <c r="A3928" s="180">
        <v>43684</v>
      </c>
      <c r="B3928" s="179">
        <v>20.7</v>
      </c>
      <c r="C3928" s="179">
        <v>23.67</v>
      </c>
      <c r="D3928" s="179">
        <v>18.940000000000001</v>
      </c>
      <c r="E3928" s="179">
        <v>19.489999999999998</v>
      </c>
    </row>
    <row r="3929" spans="1:5">
      <c r="A3929" s="180">
        <v>43685</v>
      </c>
      <c r="B3929" s="179">
        <v>19.36</v>
      </c>
      <c r="C3929" s="179">
        <v>19.89</v>
      </c>
      <c r="D3929" s="179">
        <v>16.82</v>
      </c>
      <c r="E3929" s="179">
        <v>16.91</v>
      </c>
    </row>
    <row r="3930" spans="1:5">
      <c r="A3930" s="180">
        <v>43686</v>
      </c>
      <c r="B3930" s="179">
        <v>18.14</v>
      </c>
      <c r="C3930" s="179">
        <v>19.440000000000001</v>
      </c>
      <c r="D3930" s="179">
        <v>17.309999999999999</v>
      </c>
      <c r="E3930" s="179">
        <v>17.97</v>
      </c>
    </row>
    <row r="3931" spans="1:5">
      <c r="A3931" s="180">
        <v>43689</v>
      </c>
      <c r="B3931" s="179">
        <v>17.87</v>
      </c>
      <c r="C3931" s="179">
        <v>21.26</v>
      </c>
      <c r="D3931" s="179">
        <v>17.77</v>
      </c>
      <c r="E3931" s="179">
        <v>21.09</v>
      </c>
    </row>
    <row r="3932" spans="1:5">
      <c r="A3932" s="180">
        <v>43690</v>
      </c>
      <c r="B3932" s="179">
        <v>21.28</v>
      </c>
      <c r="C3932" s="179">
        <v>21.64</v>
      </c>
      <c r="D3932" s="179">
        <v>17.52</v>
      </c>
      <c r="E3932" s="179">
        <v>17.52</v>
      </c>
    </row>
    <row r="3933" spans="1:5">
      <c r="A3933" s="180">
        <v>43691</v>
      </c>
      <c r="B3933" s="179">
        <v>17.809999999999999</v>
      </c>
      <c r="C3933" s="179">
        <v>22.71</v>
      </c>
      <c r="D3933" s="179">
        <v>17.75</v>
      </c>
      <c r="E3933" s="179">
        <v>22.1</v>
      </c>
    </row>
    <row r="3934" spans="1:5">
      <c r="A3934" s="180">
        <v>43692</v>
      </c>
      <c r="B3934" s="179">
        <v>21.58</v>
      </c>
      <c r="C3934" s="179">
        <v>24.1</v>
      </c>
      <c r="D3934" s="179">
        <v>20.78</v>
      </c>
      <c r="E3934" s="179">
        <v>21.18</v>
      </c>
    </row>
    <row r="3935" spans="1:5">
      <c r="A3935" s="180">
        <v>43693</v>
      </c>
      <c r="B3935" s="179">
        <v>20.48</v>
      </c>
      <c r="C3935" s="179">
        <v>20.5</v>
      </c>
      <c r="D3935" s="179">
        <v>18.41</v>
      </c>
      <c r="E3935" s="179">
        <v>18.47</v>
      </c>
    </row>
    <row r="3936" spans="1:5">
      <c r="A3936" s="180">
        <v>43696</v>
      </c>
      <c r="B3936" s="179">
        <v>17.93</v>
      </c>
      <c r="C3936" s="179">
        <v>18.22</v>
      </c>
      <c r="D3936" s="179">
        <v>16.52</v>
      </c>
      <c r="E3936" s="179">
        <v>16.88</v>
      </c>
    </row>
    <row r="3937" spans="1:5">
      <c r="A3937" s="180">
        <v>43697</v>
      </c>
      <c r="B3937" s="179">
        <v>16.78</v>
      </c>
      <c r="C3937" s="179">
        <v>17.7</v>
      </c>
      <c r="D3937" s="179">
        <v>16.45</v>
      </c>
      <c r="E3937" s="179">
        <v>17.5</v>
      </c>
    </row>
    <row r="3938" spans="1:5">
      <c r="A3938" s="180">
        <v>43698</v>
      </c>
      <c r="B3938" s="179">
        <v>17.010000000000002</v>
      </c>
      <c r="C3938" s="179">
        <v>17.04</v>
      </c>
      <c r="D3938" s="179">
        <v>15.51</v>
      </c>
      <c r="E3938" s="179">
        <v>15.8</v>
      </c>
    </row>
    <row r="3939" spans="1:5">
      <c r="A3939" s="180">
        <v>43699</v>
      </c>
      <c r="B3939" s="179">
        <v>16.12</v>
      </c>
      <c r="C3939" s="179">
        <v>17.68</v>
      </c>
      <c r="D3939" s="179">
        <v>15.63</v>
      </c>
      <c r="E3939" s="179">
        <v>16.68</v>
      </c>
    </row>
    <row r="3940" spans="1:5">
      <c r="A3940" s="180">
        <v>43700</v>
      </c>
      <c r="B3940" s="179">
        <v>16.149999999999999</v>
      </c>
      <c r="C3940" s="179">
        <v>21.07</v>
      </c>
      <c r="D3940" s="179">
        <v>16.04</v>
      </c>
      <c r="E3940" s="179">
        <v>19.87</v>
      </c>
    </row>
    <row r="3941" spans="1:5">
      <c r="A3941" s="180">
        <v>43703</v>
      </c>
      <c r="B3941" s="179">
        <v>20.34</v>
      </c>
      <c r="C3941" s="179">
        <v>21.33</v>
      </c>
      <c r="D3941" s="179">
        <v>19.059999999999999</v>
      </c>
      <c r="E3941" s="179">
        <v>19.32</v>
      </c>
    </row>
    <row r="3942" spans="1:5">
      <c r="A3942" s="180">
        <v>43704</v>
      </c>
      <c r="B3942" s="179">
        <v>20.18</v>
      </c>
      <c r="C3942" s="179">
        <v>21.04</v>
      </c>
      <c r="D3942" s="179">
        <v>18.489999999999998</v>
      </c>
      <c r="E3942" s="179">
        <v>20.309999999999999</v>
      </c>
    </row>
    <row r="3943" spans="1:5">
      <c r="A3943" s="180">
        <v>43705</v>
      </c>
      <c r="B3943" s="179">
        <v>20.55</v>
      </c>
      <c r="C3943" s="179">
        <v>21.64</v>
      </c>
      <c r="D3943" s="179">
        <v>19.100000000000001</v>
      </c>
      <c r="E3943" s="179">
        <v>19.350000000000001</v>
      </c>
    </row>
    <row r="3944" spans="1:5">
      <c r="A3944" s="180">
        <v>43706</v>
      </c>
      <c r="B3944" s="179">
        <v>19.02</v>
      </c>
      <c r="C3944" s="179">
        <v>19.2</v>
      </c>
      <c r="D3944" s="179">
        <v>17.600000000000001</v>
      </c>
      <c r="E3944" s="179">
        <v>17.88</v>
      </c>
    </row>
    <row r="3945" spans="1:5">
      <c r="A3945" s="180">
        <v>43707</v>
      </c>
      <c r="B3945" s="179">
        <v>17.940000000000001</v>
      </c>
      <c r="C3945" s="179">
        <v>19.18</v>
      </c>
      <c r="D3945" s="179">
        <v>17.09</v>
      </c>
      <c r="E3945" s="179">
        <v>18.98</v>
      </c>
    </row>
    <row r="3946" spans="1:5">
      <c r="A3946" s="180">
        <v>43711</v>
      </c>
      <c r="B3946" s="179">
        <v>20.96</v>
      </c>
      <c r="C3946" s="179">
        <v>21.15</v>
      </c>
      <c r="D3946" s="179">
        <v>19.41</v>
      </c>
      <c r="E3946" s="179">
        <v>19.66</v>
      </c>
    </row>
    <row r="3947" spans="1:5">
      <c r="A3947" s="180">
        <v>43712</v>
      </c>
      <c r="B3947" s="179">
        <v>18.23</v>
      </c>
      <c r="C3947" s="179">
        <v>18.829999999999998</v>
      </c>
      <c r="D3947" s="179">
        <v>17.260000000000002</v>
      </c>
      <c r="E3947" s="179">
        <v>17.329999999999998</v>
      </c>
    </row>
    <row r="3948" spans="1:5">
      <c r="A3948" s="180">
        <v>43713</v>
      </c>
      <c r="B3948" s="179">
        <v>16.920000000000002</v>
      </c>
      <c r="C3948" s="179">
        <v>17.05</v>
      </c>
      <c r="D3948" s="179">
        <v>15.45</v>
      </c>
      <c r="E3948" s="179">
        <v>16.27</v>
      </c>
    </row>
    <row r="3949" spans="1:5">
      <c r="A3949" s="180">
        <v>43714</v>
      </c>
      <c r="B3949" s="179">
        <v>15.92</v>
      </c>
      <c r="C3949" s="179">
        <v>16.059999999999999</v>
      </c>
      <c r="D3949" s="179">
        <v>14.91</v>
      </c>
      <c r="E3949" s="179">
        <v>15</v>
      </c>
    </row>
    <row r="3950" spans="1:5">
      <c r="A3950" s="180">
        <v>43717</v>
      </c>
      <c r="B3950" s="179">
        <v>15.26</v>
      </c>
      <c r="C3950" s="179">
        <v>16.13</v>
      </c>
      <c r="D3950" s="179">
        <v>14.95</v>
      </c>
      <c r="E3950" s="179">
        <v>15.27</v>
      </c>
    </row>
    <row r="3951" spans="1:5">
      <c r="A3951" s="180">
        <v>43718</v>
      </c>
      <c r="B3951" s="179">
        <v>15.53</v>
      </c>
      <c r="C3951" s="179">
        <v>16.52</v>
      </c>
      <c r="D3951" s="179">
        <v>15.11</v>
      </c>
      <c r="E3951" s="179">
        <v>15.2</v>
      </c>
    </row>
    <row r="3952" spans="1:5">
      <c r="A3952" s="180">
        <v>43719</v>
      </c>
      <c r="B3952" s="179">
        <v>15.33</v>
      </c>
      <c r="C3952" s="179">
        <v>15.52</v>
      </c>
      <c r="D3952" s="179">
        <v>14.55</v>
      </c>
      <c r="E3952" s="179">
        <v>14.61</v>
      </c>
    </row>
    <row r="3953" spans="1:5">
      <c r="A3953" s="180">
        <v>43720</v>
      </c>
      <c r="B3953" s="179">
        <v>14.69</v>
      </c>
      <c r="C3953" s="179">
        <v>14.94</v>
      </c>
      <c r="D3953" s="179">
        <v>13.85</v>
      </c>
      <c r="E3953" s="179">
        <v>14.22</v>
      </c>
    </row>
    <row r="3954" spans="1:5">
      <c r="A3954" s="180">
        <v>43721</v>
      </c>
      <c r="B3954" s="179">
        <v>14.16</v>
      </c>
      <c r="C3954" s="179">
        <v>14.31</v>
      </c>
      <c r="D3954" s="179">
        <v>13.51</v>
      </c>
      <c r="E3954" s="179">
        <v>13.74</v>
      </c>
    </row>
    <row r="3955" spans="1:5">
      <c r="A3955" s="180">
        <v>43724</v>
      </c>
      <c r="B3955" s="179">
        <v>14.89</v>
      </c>
      <c r="C3955" s="179">
        <v>15.29</v>
      </c>
      <c r="D3955" s="179">
        <v>14.5</v>
      </c>
      <c r="E3955" s="179">
        <v>14.67</v>
      </c>
    </row>
    <row r="3956" spans="1:5">
      <c r="A3956" s="180">
        <v>43725</v>
      </c>
      <c r="B3956" s="179">
        <v>14.92</v>
      </c>
      <c r="C3956" s="179">
        <v>15.03</v>
      </c>
      <c r="D3956" s="179">
        <v>14.4</v>
      </c>
      <c r="E3956" s="179">
        <v>14.44</v>
      </c>
    </row>
    <row r="3957" spans="1:5">
      <c r="A3957" s="180">
        <v>43726</v>
      </c>
      <c r="B3957" s="179">
        <v>14.61</v>
      </c>
      <c r="C3957" s="179">
        <v>15.8</v>
      </c>
      <c r="D3957" s="179">
        <v>13.8</v>
      </c>
      <c r="E3957" s="179">
        <v>13.95</v>
      </c>
    </row>
    <row r="3958" spans="1:5">
      <c r="A3958" s="180">
        <v>43727</v>
      </c>
      <c r="B3958" s="179">
        <v>14.66</v>
      </c>
      <c r="C3958" s="179">
        <v>14.66</v>
      </c>
      <c r="D3958" s="179">
        <v>13.31</v>
      </c>
      <c r="E3958" s="179">
        <v>14.05</v>
      </c>
    </row>
    <row r="3959" spans="1:5">
      <c r="A3959" s="180">
        <v>43728</v>
      </c>
      <c r="B3959" s="179">
        <v>13.94</v>
      </c>
      <c r="C3959" s="179">
        <v>15.84</v>
      </c>
      <c r="D3959" s="179">
        <v>13.35</v>
      </c>
      <c r="E3959" s="179">
        <v>15.32</v>
      </c>
    </row>
    <row r="3960" spans="1:5">
      <c r="A3960" s="180">
        <v>43731</v>
      </c>
      <c r="B3960" s="179">
        <v>15.35</v>
      </c>
      <c r="C3960" s="179">
        <v>16</v>
      </c>
      <c r="D3960" s="179">
        <v>14.71</v>
      </c>
      <c r="E3960" s="179">
        <v>14.91</v>
      </c>
    </row>
    <row r="3961" spans="1:5">
      <c r="A3961" s="180">
        <v>43732</v>
      </c>
      <c r="B3961" s="179">
        <v>14.77</v>
      </c>
      <c r="C3961" s="179">
        <v>17.62</v>
      </c>
      <c r="D3961" s="179">
        <v>14.33</v>
      </c>
      <c r="E3961" s="179">
        <v>17.05</v>
      </c>
    </row>
    <row r="3962" spans="1:5">
      <c r="A3962" s="180">
        <v>43733</v>
      </c>
      <c r="B3962" s="179">
        <v>17.05</v>
      </c>
      <c r="C3962" s="179">
        <v>18.45</v>
      </c>
      <c r="D3962" s="179">
        <v>15.69</v>
      </c>
      <c r="E3962" s="179">
        <v>15.96</v>
      </c>
    </row>
    <row r="3963" spans="1:5">
      <c r="A3963" s="180">
        <v>43734</v>
      </c>
      <c r="B3963" s="179">
        <v>16.23</v>
      </c>
      <c r="C3963" s="179">
        <v>17.09</v>
      </c>
      <c r="D3963" s="179">
        <v>15.35</v>
      </c>
      <c r="E3963" s="179">
        <v>16.07</v>
      </c>
    </row>
    <row r="3964" spans="1:5">
      <c r="A3964" s="180">
        <v>43735</v>
      </c>
      <c r="B3964" s="179">
        <v>15.77</v>
      </c>
      <c r="C3964" s="179">
        <v>18.690000000000001</v>
      </c>
      <c r="D3964" s="179">
        <v>15.15</v>
      </c>
      <c r="E3964" s="179">
        <v>17.22</v>
      </c>
    </row>
    <row r="3965" spans="1:5">
      <c r="A3965" s="180">
        <v>43738</v>
      </c>
      <c r="B3965" s="179">
        <v>17.23</v>
      </c>
      <c r="C3965" s="179">
        <v>17.350000000000001</v>
      </c>
      <c r="D3965" s="179">
        <v>16.2</v>
      </c>
      <c r="E3965" s="179">
        <v>16.239999999999998</v>
      </c>
    </row>
    <row r="3966" spans="1:5">
      <c r="A3966" s="180">
        <v>43739</v>
      </c>
      <c r="B3966" s="179">
        <v>16.02</v>
      </c>
      <c r="C3966" s="179">
        <v>18.62</v>
      </c>
      <c r="D3966" s="179">
        <v>15.79</v>
      </c>
      <c r="E3966" s="179">
        <v>18.559999999999999</v>
      </c>
    </row>
    <row r="3967" spans="1:5">
      <c r="A3967" s="180">
        <v>43740</v>
      </c>
      <c r="B3967" s="179">
        <v>18.75</v>
      </c>
      <c r="C3967" s="179">
        <v>21.46</v>
      </c>
      <c r="D3967" s="179">
        <v>18.75</v>
      </c>
      <c r="E3967" s="179">
        <v>20.56</v>
      </c>
    </row>
    <row r="3968" spans="1:5">
      <c r="A3968" s="180">
        <v>43741</v>
      </c>
      <c r="B3968" s="179">
        <v>20.11</v>
      </c>
      <c r="C3968" s="179">
        <v>21.44</v>
      </c>
      <c r="D3968" s="179">
        <v>19.03</v>
      </c>
      <c r="E3968" s="179">
        <v>19.12</v>
      </c>
    </row>
    <row r="3969" spans="1:5">
      <c r="A3969" s="180">
        <v>43742</v>
      </c>
      <c r="B3969" s="179">
        <v>19.420000000000002</v>
      </c>
      <c r="C3969" s="179">
        <v>19.97</v>
      </c>
      <c r="D3969" s="179">
        <v>16.97</v>
      </c>
      <c r="E3969" s="179">
        <v>17.04</v>
      </c>
    </row>
    <row r="3970" spans="1:5">
      <c r="A3970" s="180">
        <v>43745</v>
      </c>
      <c r="B3970" s="179">
        <v>18.27</v>
      </c>
      <c r="C3970" s="179">
        <v>18.52</v>
      </c>
      <c r="D3970" s="179">
        <v>16.440000000000001</v>
      </c>
      <c r="E3970" s="179">
        <v>17.86</v>
      </c>
    </row>
    <row r="3971" spans="1:5">
      <c r="A3971" s="180">
        <v>43746</v>
      </c>
      <c r="B3971" s="179">
        <v>17.61</v>
      </c>
      <c r="C3971" s="179">
        <v>20.38</v>
      </c>
      <c r="D3971" s="179">
        <v>17.420000000000002</v>
      </c>
      <c r="E3971" s="179">
        <v>20.28</v>
      </c>
    </row>
    <row r="3972" spans="1:5">
      <c r="A3972" s="180">
        <v>43747</v>
      </c>
      <c r="B3972" s="179">
        <v>19.940000000000001</v>
      </c>
      <c r="C3972" s="179">
        <v>20</v>
      </c>
      <c r="D3972" s="179">
        <v>17.77</v>
      </c>
      <c r="E3972" s="179">
        <v>18.64</v>
      </c>
    </row>
    <row r="3973" spans="1:5">
      <c r="A3973" s="180">
        <v>43748</v>
      </c>
      <c r="B3973" s="179">
        <v>19.28</v>
      </c>
      <c r="C3973" s="179">
        <v>19.8</v>
      </c>
      <c r="D3973" s="179">
        <v>17.559999999999999</v>
      </c>
      <c r="E3973" s="179">
        <v>17.57</v>
      </c>
    </row>
    <row r="3974" spans="1:5">
      <c r="A3974" s="180">
        <v>43749</v>
      </c>
      <c r="B3974" s="179">
        <v>17.350000000000001</v>
      </c>
      <c r="C3974" s="179">
        <v>17.440000000000001</v>
      </c>
      <c r="D3974" s="179">
        <v>15.11</v>
      </c>
      <c r="E3974" s="179">
        <v>15.58</v>
      </c>
    </row>
    <row r="3975" spans="1:5">
      <c r="A3975" s="180">
        <v>43752</v>
      </c>
      <c r="B3975" s="179">
        <v>15.66</v>
      </c>
      <c r="C3975" s="179">
        <v>16.5</v>
      </c>
      <c r="D3975" s="179">
        <v>14.51</v>
      </c>
      <c r="E3975" s="179">
        <v>14.57</v>
      </c>
    </row>
    <row r="3976" spans="1:5">
      <c r="A3976" s="180">
        <v>43753</v>
      </c>
      <c r="B3976" s="179">
        <v>13.94</v>
      </c>
      <c r="C3976" s="179">
        <v>14.43</v>
      </c>
      <c r="D3976" s="179">
        <v>13.39</v>
      </c>
      <c r="E3976" s="179">
        <v>13.54</v>
      </c>
    </row>
    <row r="3977" spans="1:5">
      <c r="A3977" s="180">
        <v>43754</v>
      </c>
      <c r="B3977" s="179">
        <v>13.94</v>
      </c>
      <c r="C3977" s="179">
        <v>14.26</v>
      </c>
      <c r="D3977" s="179">
        <v>13.6</v>
      </c>
      <c r="E3977" s="179">
        <v>13.68</v>
      </c>
    </row>
    <row r="3978" spans="1:5">
      <c r="A3978" s="180">
        <v>43755</v>
      </c>
      <c r="B3978" s="179">
        <v>13.79</v>
      </c>
      <c r="C3978" s="179">
        <v>14.18</v>
      </c>
      <c r="D3978" s="179">
        <v>13.31</v>
      </c>
      <c r="E3978" s="179">
        <v>13.79</v>
      </c>
    </row>
    <row r="3979" spans="1:5">
      <c r="A3979" s="180">
        <v>43756</v>
      </c>
      <c r="B3979" s="179">
        <v>14.2</v>
      </c>
      <c r="C3979" s="179">
        <v>15.16</v>
      </c>
      <c r="D3979" s="179">
        <v>13.78</v>
      </c>
      <c r="E3979" s="179">
        <v>14.25</v>
      </c>
    </row>
    <row r="3980" spans="1:5">
      <c r="A3980" s="180">
        <v>43759</v>
      </c>
      <c r="B3980" s="179">
        <v>14.24</v>
      </c>
      <c r="C3980" s="179">
        <v>14.63</v>
      </c>
      <c r="D3980" s="179">
        <v>14</v>
      </c>
      <c r="E3980" s="179">
        <v>14</v>
      </c>
    </row>
    <row r="3981" spans="1:5">
      <c r="A3981" s="180">
        <v>43760</v>
      </c>
      <c r="B3981" s="179">
        <v>13.99</v>
      </c>
      <c r="C3981" s="179">
        <v>14.61</v>
      </c>
      <c r="D3981" s="179">
        <v>13.7</v>
      </c>
      <c r="E3981" s="179">
        <v>14.46</v>
      </c>
    </row>
    <row r="3982" spans="1:5">
      <c r="A3982" s="180">
        <v>43761</v>
      </c>
      <c r="B3982" s="179">
        <v>14.83</v>
      </c>
      <c r="C3982" s="179">
        <v>15.12</v>
      </c>
      <c r="D3982" s="179">
        <v>14.01</v>
      </c>
      <c r="E3982" s="179">
        <v>14.01</v>
      </c>
    </row>
    <row r="3983" spans="1:5">
      <c r="A3983" s="180">
        <v>43762</v>
      </c>
      <c r="B3983" s="179">
        <v>13.98</v>
      </c>
      <c r="C3983" s="179">
        <v>14.34</v>
      </c>
      <c r="D3983" s="179">
        <v>13.4</v>
      </c>
      <c r="E3983" s="179">
        <v>13.71</v>
      </c>
    </row>
    <row r="3984" spans="1:5">
      <c r="A3984" s="180">
        <v>43763</v>
      </c>
      <c r="B3984" s="179">
        <v>13.53</v>
      </c>
      <c r="C3984" s="179">
        <v>13.79</v>
      </c>
      <c r="D3984" s="179">
        <v>12.62</v>
      </c>
      <c r="E3984" s="179">
        <v>12.65</v>
      </c>
    </row>
    <row r="3985" spans="1:5">
      <c r="A3985" s="180">
        <v>43766</v>
      </c>
      <c r="B3985" s="179">
        <v>13.01</v>
      </c>
      <c r="C3985" s="179">
        <v>13.14</v>
      </c>
      <c r="D3985" s="179">
        <v>12.66</v>
      </c>
      <c r="E3985" s="179">
        <v>13.11</v>
      </c>
    </row>
    <row r="3986" spans="1:5">
      <c r="A3986" s="180">
        <v>43767</v>
      </c>
      <c r="B3986" s="179">
        <v>13.16</v>
      </c>
      <c r="C3986" s="179">
        <v>13.52</v>
      </c>
      <c r="D3986" s="179">
        <v>13.07</v>
      </c>
      <c r="E3986" s="179">
        <v>13.2</v>
      </c>
    </row>
    <row r="3987" spans="1:5">
      <c r="A3987" s="180">
        <v>43768</v>
      </c>
      <c r="B3987" s="179">
        <v>13.23</v>
      </c>
      <c r="C3987" s="179">
        <v>13.77</v>
      </c>
      <c r="D3987" s="179">
        <v>12.27</v>
      </c>
      <c r="E3987" s="179">
        <v>12.33</v>
      </c>
    </row>
    <row r="3988" spans="1:5">
      <c r="A3988" s="180">
        <v>43769</v>
      </c>
      <c r="B3988" s="179">
        <v>12.21</v>
      </c>
      <c r="C3988" s="179">
        <v>13.95</v>
      </c>
      <c r="D3988" s="179">
        <v>12.19</v>
      </c>
      <c r="E3988" s="179">
        <v>13.22</v>
      </c>
    </row>
    <row r="3989" spans="1:5">
      <c r="A3989" s="180">
        <v>43770</v>
      </c>
      <c r="B3989" s="179">
        <v>12.99</v>
      </c>
      <c r="C3989" s="179">
        <v>13.12</v>
      </c>
      <c r="D3989" s="179">
        <v>12.25</v>
      </c>
      <c r="E3989" s="179">
        <v>12.3</v>
      </c>
    </row>
    <row r="3990" spans="1:5">
      <c r="A3990" s="180">
        <v>43773</v>
      </c>
      <c r="B3990" s="179">
        <v>12.68</v>
      </c>
      <c r="C3990" s="179">
        <v>13.13</v>
      </c>
      <c r="D3990" s="179">
        <v>12.44</v>
      </c>
      <c r="E3990" s="179">
        <v>12.83</v>
      </c>
    </row>
    <row r="3991" spans="1:5">
      <c r="A3991" s="180">
        <v>43774</v>
      </c>
      <c r="B3991" s="179">
        <v>12.85</v>
      </c>
      <c r="C3991" s="179">
        <v>13.28</v>
      </c>
      <c r="D3991" s="179">
        <v>12.25</v>
      </c>
      <c r="E3991" s="179">
        <v>13.1</v>
      </c>
    </row>
    <row r="3992" spans="1:5">
      <c r="A3992" s="180">
        <v>43775</v>
      </c>
      <c r="B3992" s="179">
        <v>13.18</v>
      </c>
      <c r="C3992" s="179">
        <v>13.39</v>
      </c>
      <c r="D3992" s="179">
        <v>12.6</v>
      </c>
      <c r="E3992" s="179">
        <v>12.62</v>
      </c>
    </row>
    <row r="3993" spans="1:5">
      <c r="A3993" s="180">
        <v>43776</v>
      </c>
      <c r="B3993" s="179">
        <v>12.59</v>
      </c>
      <c r="C3993" s="179">
        <v>12.89</v>
      </c>
      <c r="D3993" s="179">
        <v>12.26</v>
      </c>
      <c r="E3993" s="179">
        <v>12.73</v>
      </c>
    </row>
    <row r="3994" spans="1:5">
      <c r="A3994" s="180">
        <v>43777</v>
      </c>
      <c r="B3994" s="179">
        <v>12.98</v>
      </c>
      <c r="C3994" s="179">
        <v>13.05</v>
      </c>
      <c r="D3994" s="179">
        <v>12</v>
      </c>
      <c r="E3994" s="179">
        <v>12.07</v>
      </c>
    </row>
    <row r="3995" spans="1:5">
      <c r="A3995" s="180">
        <v>43780</v>
      </c>
      <c r="B3995" s="179">
        <v>13.15</v>
      </c>
      <c r="C3995" s="179">
        <v>13.49</v>
      </c>
      <c r="D3995" s="179">
        <v>12.66</v>
      </c>
      <c r="E3995" s="179">
        <v>12.69</v>
      </c>
    </row>
    <row r="3996" spans="1:5">
      <c r="A3996" s="180">
        <v>43781</v>
      </c>
      <c r="B3996" s="179">
        <v>12.64</v>
      </c>
      <c r="C3996" s="179">
        <v>13.1</v>
      </c>
      <c r="D3996" s="179">
        <v>12.36</v>
      </c>
      <c r="E3996" s="179">
        <v>12.68</v>
      </c>
    </row>
    <row r="3997" spans="1:5">
      <c r="A3997" s="180">
        <v>43782</v>
      </c>
      <c r="B3997" s="179">
        <v>12.91</v>
      </c>
      <c r="C3997" s="179">
        <v>13.9</v>
      </c>
      <c r="D3997" s="179">
        <v>12.88</v>
      </c>
      <c r="E3997" s="179">
        <v>13</v>
      </c>
    </row>
    <row r="3998" spans="1:5">
      <c r="A3998" s="180">
        <v>43783</v>
      </c>
      <c r="B3998" s="179">
        <v>13.16</v>
      </c>
      <c r="C3998" s="179">
        <v>13.81</v>
      </c>
      <c r="D3998" s="179">
        <v>12.93</v>
      </c>
      <c r="E3998" s="179">
        <v>13.05</v>
      </c>
    </row>
    <row r="3999" spans="1:5">
      <c r="A3999" s="180">
        <v>43784</v>
      </c>
      <c r="B3999" s="179">
        <v>12.95</v>
      </c>
      <c r="C3999" s="179">
        <v>12.97</v>
      </c>
      <c r="D3999" s="179">
        <v>11.92</v>
      </c>
      <c r="E3999" s="179">
        <v>12.05</v>
      </c>
    </row>
    <row r="4000" spans="1:5">
      <c r="A4000" s="180">
        <v>43787</v>
      </c>
      <c r="B4000" s="179">
        <v>12.39</v>
      </c>
      <c r="C4000" s="179">
        <v>13.1</v>
      </c>
      <c r="D4000" s="179">
        <v>12.32</v>
      </c>
      <c r="E4000" s="179">
        <v>12.46</v>
      </c>
    </row>
    <row r="4001" spans="1:5">
      <c r="A4001" s="180">
        <v>43788</v>
      </c>
      <c r="B4001" s="179">
        <v>12.33</v>
      </c>
      <c r="C4001" s="179">
        <v>13.01</v>
      </c>
      <c r="D4001" s="179">
        <v>12.16</v>
      </c>
      <c r="E4001" s="179">
        <v>12.86</v>
      </c>
    </row>
    <row r="4002" spans="1:5">
      <c r="A4002" s="180">
        <v>43789</v>
      </c>
      <c r="B4002" s="179">
        <v>13.42</v>
      </c>
      <c r="C4002" s="179">
        <v>14.17</v>
      </c>
      <c r="D4002" s="179">
        <v>12.61</v>
      </c>
      <c r="E4002" s="179">
        <v>12.78</v>
      </c>
    </row>
    <row r="4003" spans="1:5">
      <c r="A4003" s="180">
        <v>43790</v>
      </c>
      <c r="B4003" s="179">
        <v>13.35</v>
      </c>
      <c r="C4003" s="179">
        <v>13.86</v>
      </c>
      <c r="D4003" s="179">
        <v>12.49</v>
      </c>
      <c r="E4003" s="179">
        <v>13.13</v>
      </c>
    </row>
    <row r="4004" spans="1:5">
      <c r="A4004" s="180">
        <v>43791</v>
      </c>
      <c r="B4004" s="179">
        <v>12.82</v>
      </c>
      <c r="C4004" s="179">
        <v>13.25</v>
      </c>
      <c r="D4004" s="179">
        <v>12.33</v>
      </c>
      <c r="E4004" s="179">
        <v>12.34</v>
      </c>
    </row>
    <row r="4005" spans="1:5">
      <c r="A4005" s="180">
        <v>43794</v>
      </c>
      <c r="B4005" s="179">
        <v>12.51</v>
      </c>
      <c r="C4005" s="179">
        <v>12.59</v>
      </c>
      <c r="D4005" s="179">
        <v>11.73</v>
      </c>
      <c r="E4005" s="179">
        <v>11.87</v>
      </c>
    </row>
    <row r="4006" spans="1:5">
      <c r="A4006" s="180">
        <v>43795</v>
      </c>
      <c r="B4006" s="179">
        <v>11.88</v>
      </c>
      <c r="C4006" s="179">
        <v>12.04</v>
      </c>
      <c r="D4006" s="179">
        <v>11.42</v>
      </c>
      <c r="E4006" s="179">
        <v>11.54</v>
      </c>
    </row>
    <row r="4007" spans="1:5">
      <c r="A4007" s="180">
        <v>43796</v>
      </c>
      <c r="B4007" s="179">
        <v>11.55</v>
      </c>
      <c r="C4007" s="179">
        <v>11.79</v>
      </c>
      <c r="D4007" s="179">
        <v>11.44</v>
      </c>
      <c r="E4007" s="179">
        <v>11.75</v>
      </c>
    </row>
    <row r="4008" spans="1:5">
      <c r="A4008" s="180">
        <v>43798</v>
      </c>
      <c r="B4008" s="179">
        <v>12.5</v>
      </c>
      <c r="C4008" s="179">
        <v>12.83</v>
      </c>
      <c r="D4008" s="179">
        <v>12.12</v>
      </c>
      <c r="E4008" s="179">
        <v>12.62</v>
      </c>
    </row>
    <row r="4009" spans="1:5">
      <c r="A4009" s="180">
        <v>43801</v>
      </c>
      <c r="B4009" s="179">
        <v>12.69</v>
      </c>
      <c r="C4009" s="179">
        <v>15.27</v>
      </c>
      <c r="D4009" s="179">
        <v>12.55</v>
      </c>
      <c r="E4009" s="179">
        <v>14.91</v>
      </c>
    </row>
    <row r="4010" spans="1:5">
      <c r="A4010" s="180">
        <v>43802</v>
      </c>
      <c r="B4010" s="179">
        <v>14.68</v>
      </c>
      <c r="C4010" s="179">
        <v>17.989999999999998</v>
      </c>
      <c r="D4010" s="179">
        <v>14.61</v>
      </c>
      <c r="E4010" s="179">
        <v>15.96</v>
      </c>
    </row>
    <row r="4011" spans="1:5">
      <c r="A4011" s="180">
        <v>43803</v>
      </c>
      <c r="B4011" s="179">
        <v>16.38</v>
      </c>
      <c r="C4011" s="179">
        <v>16.399999999999999</v>
      </c>
      <c r="D4011" s="179">
        <v>14.12</v>
      </c>
      <c r="E4011" s="179">
        <v>14.8</v>
      </c>
    </row>
    <row r="4012" spans="1:5">
      <c r="A4012" s="180">
        <v>43804</v>
      </c>
      <c r="B4012" s="179">
        <v>14.46</v>
      </c>
      <c r="C4012" s="179">
        <v>15.37</v>
      </c>
      <c r="D4012" s="179">
        <v>14.17</v>
      </c>
      <c r="E4012" s="179">
        <v>14.52</v>
      </c>
    </row>
    <row r="4013" spans="1:5">
      <c r="A4013" s="180">
        <v>43805</v>
      </c>
      <c r="B4013" s="179">
        <v>14.37</v>
      </c>
      <c r="C4013" s="179">
        <v>14.47</v>
      </c>
      <c r="D4013" s="179">
        <v>13.19</v>
      </c>
      <c r="E4013" s="179">
        <v>13.62</v>
      </c>
    </row>
    <row r="4014" spans="1:5">
      <c r="A4014" s="180">
        <v>43808</v>
      </c>
      <c r="B4014" s="179">
        <v>14.25</v>
      </c>
      <c r="C4014" s="179">
        <v>16.07</v>
      </c>
      <c r="D4014" s="179">
        <v>12.25</v>
      </c>
      <c r="E4014" s="179">
        <v>15.86</v>
      </c>
    </row>
    <row r="4015" spans="1:5">
      <c r="A4015" s="180">
        <v>43809</v>
      </c>
      <c r="B4015" s="179">
        <v>15.8</v>
      </c>
      <c r="C4015" s="179">
        <v>16.899999999999999</v>
      </c>
      <c r="D4015" s="179">
        <v>14.93</v>
      </c>
      <c r="E4015" s="179">
        <v>15.68</v>
      </c>
    </row>
    <row r="4016" spans="1:5">
      <c r="A4016" s="180">
        <v>43810</v>
      </c>
      <c r="B4016" s="179">
        <v>15.57</v>
      </c>
      <c r="C4016" s="179">
        <v>15.97</v>
      </c>
      <c r="D4016" s="179">
        <v>14.98</v>
      </c>
      <c r="E4016" s="179">
        <v>14.99</v>
      </c>
    </row>
    <row r="4017" spans="1:6">
      <c r="A4017" s="180">
        <v>43811</v>
      </c>
      <c r="B4017" s="179">
        <v>14.94</v>
      </c>
      <c r="C4017" s="179">
        <v>15.55</v>
      </c>
      <c r="D4017" s="179">
        <v>13.6</v>
      </c>
      <c r="E4017" s="179">
        <v>13.94</v>
      </c>
    </row>
    <row r="4018" spans="1:6">
      <c r="A4018" s="180">
        <v>43812</v>
      </c>
      <c r="B4018" s="179">
        <v>13.18</v>
      </c>
      <c r="C4018" s="179">
        <v>14.35</v>
      </c>
      <c r="D4018" s="179">
        <v>12.54</v>
      </c>
      <c r="E4018" s="179">
        <v>12.63</v>
      </c>
    </row>
    <row r="4019" spans="1:6">
      <c r="A4019" s="180">
        <v>43815</v>
      </c>
      <c r="B4019" s="179">
        <v>12.47</v>
      </c>
      <c r="C4019" s="179">
        <v>12.53</v>
      </c>
      <c r="D4019" s="179">
        <v>11.71</v>
      </c>
      <c r="E4019" s="179">
        <v>12.14</v>
      </c>
    </row>
    <row r="4020" spans="1:6">
      <c r="A4020" s="180">
        <v>43816</v>
      </c>
      <c r="B4020" s="179">
        <v>12.23</v>
      </c>
      <c r="C4020" s="179">
        <v>12.47</v>
      </c>
      <c r="D4020" s="179">
        <v>11.9</v>
      </c>
      <c r="E4020" s="179">
        <v>12.29</v>
      </c>
    </row>
    <row r="4021" spans="1:6">
      <c r="A4021" s="180">
        <v>43817</v>
      </c>
      <c r="B4021" s="179">
        <v>12.24</v>
      </c>
      <c r="C4021" s="179">
        <v>12.7</v>
      </c>
      <c r="D4021" s="179">
        <v>11.93</v>
      </c>
      <c r="E4021" s="179">
        <v>12.58</v>
      </c>
    </row>
    <row r="4022" spans="1:6">
      <c r="A4022" s="180">
        <v>43818</v>
      </c>
      <c r="B4022" s="179">
        <v>12.55</v>
      </c>
      <c r="C4022" s="179">
        <v>12.78</v>
      </c>
      <c r="D4022" s="179">
        <v>12.43</v>
      </c>
      <c r="E4022" s="179">
        <v>12.5</v>
      </c>
    </row>
    <row r="4023" spans="1:6">
      <c r="A4023" s="180">
        <v>43819</v>
      </c>
      <c r="B4023" s="179">
        <v>12.55</v>
      </c>
      <c r="C4023" s="179">
        <v>12.61</v>
      </c>
      <c r="D4023" s="179">
        <v>12.04</v>
      </c>
      <c r="E4023" s="179">
        <v>12.51</v>
      </c>
    </row>
    <row r="4024" spans="1:6">
      <c r="A4024" s="180">
        <v>43822</v>
      </c>
      <c r="B4024" s="179">
        <v>12.81</v>
      </c>
      <c r="C4024" s="179">
        <v>12.9</v>
      </c>
      <c r="D4024" s="179">
        <v>12.41</v>
      </c>
      <c r="E4024" s="179">
        <v>12.61</v>
      </c>
    </row>
    <row r="4025" spans="1:6">
      <c r="A4025" s="180">
        <v>43823</v>
      </c>
      <c r="B4025" s="179">
        <v>12.65</v>
      </c>
      <c r="C4025" s="179">
        <v>12.84</v>
      </c>
      <c r="D4025" s="179">
        <v>12.56</v>
      </c>
      <c r="E4025" s="179">
        <v>12.67</v>
      </c>
    </row>
    <row r="4026" spans="1:6">
      <c r="A4026" s="180">
        <v>43825</v>
      </c>
      <c r="B4026" s="179">
        <v>12.74</v>
      </c>
      <c r="C4026" s="179">
        <v>12.75</v>
      </c>
      <c r="D4026" s="179">
        <v>11.72</v>
      </c>
      <c r="E4026" s="179">
        <v>12.65</v>
      </c>
    </row>
    <row r="4027" spans="1:6">
      <c r="A4027" s="180">
        <v>43826</v>
      </c>
      <c r="B4027" s="179">
        <v>12.61</v>
      </c>
      <c r="C4027" s="179">
        <v>13.72</v>
      </c>
      <c r="D4027" s="179">
        <v>11.89</v>
      </c>
      <c r="E4027" s="179">
        <v>13.43</v>
      </c>
    </row>
    <row r="4028" spans="1:6">
      <c r="A4028" s="180">
        <v>43829</v>
      </c>
      <c r="B4028" s="179">
        <v>13.74</v>
      </c>
      <c r="C4028" s="179">
        <v>15.14</v>
      </c>
      <c r="D4028" s="179">
        <v>13.44</v>
      </c>
      <c r="E4028" s="179">
        <v>14.82</v>
      </c>
    </row>
    <row r="4029" spans="1:6">
      <c r="A4029" s="180">
        <v>43830</v>
      </c>
      <c r="B4029" s="179">
        <v>14.84</v>
      </c>
      <c r="C4029" s="179">
        <v>15.39</v>
      </c>
      <c r="D4029" s="179">
        <v>13.75</v>
      </c>
      <c r="E4029" s="179">
        <v>13.78</v>
      </c>
      <c r="F4029" s="179">
        <f>AVERAGE(E3778:E4029)</f>
        <v>15.387857142857136</v>
      </c>
    </row>
    <row r="4030" spans="1:6">
      <c r="A4030" s="180">
        <v>43832</v>
      </c>
      <c r="B4030" s="179">
        <v>13.46</v>
      </c>
      <c r="C4030" s="179">
        <v>13.72</v>
      </c>
      <c r="D4030" s="179">
        <v>12.42</v>
      </c>
      <c r="E4030" s="179">
        <v>12.47</v>
      </c>
    </row>
    <row r="4031" spans="1:6">
      <c r="A4031" s="180">
        <v>43833</v>
      </c>
      <c r="B4031" s="179">
        <v>15.01</v>
      </c>
      <c r="C4031" s="179">
        <v>16.2</v>
      </c>
      <c r="D4031" s="179">
        <v>13.13</v>
      </c>
      <c r="E4031" s="179">
        <v>14.02</v>
      </c>
    </row>
    <row r="4032" spans="1:6">
      <c r="A4032" s="180">
        <v>43836</v>
      </c>
      <c r="B4032" s="179">
        <v>15.45</v>
      </c>
      <c r="C4032" s="179">
        <v>16.39</v>
      </c>
      <c r="D4032" s="179">
        <v>13.54</v>
      </c>
      <c r="E4032" s="179">
        <v>13.85</v>
      </c>
    </row>
    <row r="4033" spans="1:5">
      <c r="A4033" s="180">
        <v>43837</v>
      </c>
      <c r="B4033" s="179">
        <v>13.84</v>
      </c>
      <c r="C4033" s="179">
        <v>14.46</v>
      </c>
      <c r="D4033" s="179">
        <v>13.39</v>
      </c>
      <c r="E4033" s="179">
        <v>13.79</v>
      </c>
    </row>
    <row r="4034" spans="1:5">
      <c r="A4034" s="180">
        <v>43838</v>
      </c>
      <c r="B4034" s="179">
        <v>15.16</v>
      </c>
      <c r="C4034" s="179">
        <v>15.24</v>
      </c>
      <c r="D4034" s="179">
        <v>12.83</v>
      </c>
      <c r="E4034" s="179">
        <v>13.45</v>
      </c>
    </row>
    <row r="4035" spans="1:5">
      <c r="A4035" s="180">
        <v>43839</v>
      </c>
      <c r="B4035" s="179">
        <v>12.95</v>
      </c>
      <c r="C4035" s="179">
        <v>13.24</v>
      </c>
      <c r="D4035" s="179">
        <v>12.53</v>
      </c>
      <c r="E4035" s="179">
        <v>12.54</v>
      </c>
    </row>
    <row r="4036" spans="1:5">
      <c r="A4036" s="180">
        <v>43840</v>
      </c>
      <c r="B4036" s="179">
        <v>12.42</v>
      </c>
      <c r="C4036" s="179">
        <v>12.87</v>
      </c>
      <c r="D4036" s="179">
        <v>12.09</v>
      </c>
      <c r="E4036" s="179">
        <v>12.56</v>
      </c>
    </row>
    <row r="4037" spans="1:5">
      <c r="A4037" s="180">
        <v>43843</v>
      </c>
      <c r="B4037" s="179">
        <v>12.84</v>
      </c>
      <c r="C4037" s="179">
        <v>13.09</v>
      </c>
      <c r="D4037" s="179">
        <v>12.32</v>
      </c>
      <c r="E4037" s="179">
        <v>12.32</v>
      </c>
    </row>
    <row r="4038" spans="1:5">
      <c r="A4038" s="180">
        <v>43844</v>
      </c>
      <c r="B4038" s="179">
        <v>12.72</v>
      </c>
      <c r="C4038" s="179">
        <v>13.82</v>
      </c>
      <c r="D4038" s="179">
        <v>12.05</v>
      </c>
      <c r="E4038" s="179">
        <v>12.39</v>
      </c>
    </row>
    <row r="4039" spans="1:5">
      <c r="A4039" s="180">
        <v>43845</v>
      </c>
      <c r="B4039" s="179">
        <v>12.79</v>
      </c>
      <c r="C4039" s="179">
        <v>12.83</v>
      </c>
      <c r="D4039" s="179">
        <v>11.95</v>
      </c>
      <c r="E4039" s="179">
        <v>12.42</v>
      </c>
    </row>
    <row r="4040" spans="1:5">
      <c r="A4040" s="180">
        <v>43846</v>
      </c>
      <c r="B4040" s="179">
        <v>12.2</v>
      </c>
      <c r="C4040" s="179">
        <v>12.42</v>
      </c>
      <c r="D4040" s="179">
        <v>11.78</v>
      </c>
      <c r="E4040" s="179">
        <v>12.32</v>
      </c>
    </row>
    <row r="4041" spans="1:5">
      <c r="A4041" s="180">
        <v>43847</v>
      </c>
      <c r="B4041" s="179">
        <v>12.21</v>
      </c>
      <c r="C4041" s="179">
        <v>12.48</v>
      </c>
      <c r="D4041" s="179">
        <v>11.75</v>
      </c>
      <c r="E4041" s="179">
        <v>12.1</v>
      </c>
    </row>
    <row r="4042" spans="1:5">
      <c r="A4042" s="180">
        <v>43851</v>
      </c>
      <c r="B4042" s="179">
        <v>13.23</v>
      </c>
      <c r="C4042" s="179">
        <v>13.33</v>
      </c>
      <c r="D4042" s="179">
        <v>12.32</v>
      </c>
      <c r="E4042" s="179">
        <v>12.85</v>
      </c>
    </row>
    <row r="4043" spans="1:5">
      <c r="A4043" s="180">
        <v>43852</v>
      </c>
      <c r="B4043" s="179">
        <v>12.45</v>
      </c>
      <c r="C4043" s="179">
        <v>13.01</v>
      </c>
      <c r="D4043" s="179">
        <v>12.31</v>
      </c>
      <c r="E4043" s="179">
        <v>12.91</v>
      </c>
    </row>
    <row r="4044" spans="1:5">
      <c r="A4044" s="180">
        <v>43853</v>
      </c>
      <c r="B4044" s="179">
        <v>13.26</v>
      </c>
      <c r="C4044" s="179">
        <v>14.15</v>
      </c>
      <c r="D4044" s="179">
        <v>12.94</v>
      </c>
      <c r="E4044" s="179">
        <v>12.98</v>
      </c>
    </row>
    <row r="4045" spans="1:5">
      <c r="A4045" s="180">
        <v>43854</v>
      </c>
      <c r="B4045" s="179">
        <v>12.75</v>
      </c>
      <c r="C4045" s="179">
        <v>15.98</v>
      </c>
      <c r="D4045" s="179">
        <v>12.62</v>
      </c>
      <c r="E4045" s="179">
        <v>14.56</v>
      </c>
    </row>
    <row r="4046" spans="1:5">
      <c r="A4046" s="180">
        <v>43857</v>
      </c>
      <c r="B4046" s="179">
        <v>17.420000000000002</v>
      </c>
      <c r="C4046" s="179">
        <v>19.02</v>
      </c>
      <c r="D4046" s="179">
        <v>16.82</v>
      </c>
      <c r="E4046" s="179">
        <v>18.23</v>
      </c>
    </row>
    <row r="4047" spans="1:5">
      <c r="A4047" s="180">
        <v>43858</v>
      </c>
      <c r="B4047" s="179">
        <v>16.940000000000001</v>
      </c>
      <c r="C4047" s="179">
        <v>18.03</v>
      </c>
      <c r="D4047" s="179">
        <v>15.69</v>
      </c>
      <c r="E4047" s="179">
        <v>16.28</v>
      </c>
    </row>
    <row r="4048" spans="1:5">
      <c r="A4048" s="180">
        <v>43859</v>
      </c>
      <c r="B4048" s="179">
        <v>15.68</v>
      </c>
      <c r="C4048" s="179">
        <v>16.649999999999999</v>
      </c>
      <c r="D4048" s="179">
        <v>14.94</v>
      </c>
      <c r="E4048" s="179">
        <v>16.39</v>
      </c>
    </row>
    <row r="4049" spans="1:5">
      <c r="A4049" s="180">
        <v>43860</v>
      </c>
      <c r="B4049" s="179">
        <v>17.82</v>
      </c>
      <c r="C4049" s="179">
        <v>18.39</v>
      </c>
      <c r="D4049" s="179">
        <v>15.3</v>
      </c>
      <c r="E4049" s="179">
        <v>15.49</v>
      </c>
    </row>
    <row r="4050" spans="1:5">
      <c r="A4050" s="180">
        <v>43861</v>
      </c>
      <c r="B4050" s="179">
        <v>16.25</v>
      </c>
      <c r="C4050" s="179">
        <v>19.989999999999998</v>
      </c>
      <c r="D4050" s="179">
        <v>16.18</v>
      </c>
      <c r="E4050" s="179">
        <v>18.84</v>
      </c>
    </row>
    <row r="4051" spans="1:5">
      <c r="A4051" s="180">
        <v>43864</v>
      </c>
      <c r="B4051" s="179">
        <v>18.64</v>
      </c>
      <c r="C4051" s="179">
        <v>18.88</v>
      </c>
      <c r="D4051" s="179">
        <v>17.100000000000001</v>
      </c>
      <c r="E4051" s="179">
        <v>17.97</v>
      </c>
    </row>
    <row r="4052" spans="1:5">
      <c r="A4052" s="180">
        <v>43865</v>
      </c>
      <c r="B4052" s="179">
        <v>16.45</v>
      </c>
      <c r="C4052" s="179">
        <v>16.46</v>
      </c>
      <c r="D4052" s="179">
        <v>15.63</v>
      </c>
      <c r="E4052" s="179">
        <v>16.05</v>
      </c>
    </row>
    <row r="4053" spans="1:5">
      <c r="A4053" s="180">
        <v>43866</v>
      </c>
      <c r="B4053" s="179">
        <v>16.29</v>
      </c>
      <c r="C4053" s="179">
        <v>16.32</v>
      </c>
      <c r="D4053" s="179">
        <v>15.02</v>
      </c>
      <c r="E4053" s="179">
        <v>15.15</v>
      </c>
    </row>
    <row r="4054" spans="1:5">
      <c r="A4054" s="180">
        <v>43867</v>
      </c>
      <c r="B4054" s="179">
        <v>15.13</v>
      </c>
      <c r="C4054" s="179">
        <v>15.66</v>
      </c>
      <c r="D4054" s="179">
        <v>14.7</v>
      </c>
      <c r="E4054" s="179">
        <v>14.96</v>
      </c>
    </row>
    <row r="4055" spans="1:5">
      <c r="A4055" s="180">
        <v>43868</v>
      </c>
      <c r="B4055" s="179">
        <v>15.07</v>
      </c>
      <c r="C4055" s="179">
        <v>16.16</v>
      </c>
      <c r="D4055" s="179">
        <v>14.81</v>
      </c>
      <c r="E4055" s="179">
        <v>15.47</v>
      </c>
    </row>
    <row r="4056" spans="1:5">
      <c r="A4056" s="180">
        <v>43871</v>
      </c>
      <c r="B4056" s="179">
        <v>15.88</v>
      </c>
      <c r="C4056" s="179">
        <v>16.43</v>
      </c>
      <c r="D4056" s="179">
        <v>15.01</v>
      </c>
      <c r="E4056" s="179">
        <v>15.04</v>
      </c>
    </row>
    <row r="4057" spans="1:5">
      <c r="A4057" s="180">
        <v>43872</v>
      </c>
      <c r="B4057" s="179">
        <v>14.91</v>
      </c>
      <c r="C4057" s="179">
        <v>15.27</v>
      </c>
      <c r="D4057" s="179">
        <v>14.38</v>
      </c>
      <c r="E4057" s="179">
        <v>15.18</v>
      </c>
    </row>
    <row r="4058" spans="1:5">
      <c r="A4058" s="180">
        <v>43873</v>
      </c>
      <c r="B4058" s="179">
        <v>14.86</v>
      </c>
      <c r="C4058" s="179">
        <v>14.88</v>
      </c>
      <c r="D4058" s="179">
        <v>13.73</v>
      </c>
      <c r="E4058" s="179">
        <v>13.74</v>
      </c>
    </row>
    <row r="4059" spans="1:5">
      <c r="A4059" s="180">
        <v>43874</v>
      </c>
      <c r="B4059" s="179">
        <v>14.43</v>
      </c>
      <c r="C4059" s="179">
        <v>15.44</v>
      </c>
      <c r="D4059" s="179">
        <v>14</v>
      </c>
      <c r="E4059" s="179">
        <v>14.15</v>
      </c>
    </row>
    <row r="4060" spans="1:5">
      <c r="A4060" s="180">
        <v>43875</v>
      </c>
      <c r="B4060" s="179">
        <v>14.12</v>
      </c>
      <c r="C4060" s="179">
        <v>14.54</v>
      </c>
      <c r="D4060" s="179">
        <v>13.38</v>
      </c>
      <c r="E4060" s="179">
        <v>13.68</v>
      </c>
    </row>
    <row r="4061" spans="1:5">
      <c r="A4061" s="180">
        <v>43879</v>
      </c>
      <c r="B4061" s="179">
        <v>14.98</v>
      </c>
      <c r="C4061" s="179">
        <v>15.49</v>
      </c>
      <c r="D4061" s="179">
        <v>14.53</v>
      </c>
      <c r="E4061" s="179">
        <v>14.83</v>
      </c>
    </row>
    <row r="4062" spans="1:5">
      <c r="A4062" s="180">
        <v>43880</v>
      </c>
      <c r="B4062" s="179">
        <v>14.66</v>
      </c>
      <c r="C4062" s="179">
        <v>14.74</v>
      </c>
      <c r="D4062" s="179">
        <v>14.21</v>
      </c>
      <c r="E4062" s="179">
        <v>14.38</v>
      </c>
    </row>
    <row r="4063" spans="1:5">
      <c r="A4063" s="180">
        <v>43881</v>
      </c>
      <c r="B4063" s="179">
        <v>14.54</v>
      </c>
      <c r="C4063" s="179">
        <v>17.21</v>
      </c>
      <c r="D4063" s="179">
        <v>14.49</v>
      </c>
      <c r="E4063" s="179">
        <v>15.56</v>
      </c>
    </row>
    <row r="4064" spans="1:5">
      <c r="A4064" s="180">
        <v>43882</v>
      </c>
      <c r="B4064" s="179">
        <v>17.329999999999998</v>
      </c>
      <c r="C4064" s="179">
        <v>18.21</v>
      </c>
      <c r="D4064" s="179">
        <v>16.190000000000001</v>
      </c>
      <c r="E4064" s="179">
        <v>17.079999999999998</v>
      </c>
    </row>
    <row r="4065" spans="1:5">
      <c r="A4065" s="180">
        <v>43885</v>
      </c>
      <c r="B4065" s="179">
        <v>22.25</v>
      </c>
      <c r="C4065" s="179">
        <v>26.35</v>
      </c>
      <c r="D4065" s="179">
        <v>22</v>
      </c>
      <c r="E4065" s="179">
        <v>25.03</v>
      </c>
    </row>
    <row r="4066" spans="1:5">
      <c r="A4066" s="180">
        <v>43886</v>
      </c>
      <c r="B4066" s="179">
        <v>22.19</v>
      </c>
      <c r="C4066" s="179">
        <v>30.25</v>
      </c>
      <c r="D4066" s="179">
        <v>22.19</v>
      </c>
      <c r="E4066" s="179">
        <v>27.85</v>
      </c>
    </row>
    <row r="4067" spans="1:5">
      <c r="A4067" s="180">
        <v>43887</v>
      </c>
      <c r="B4067" s="179">
        <v>26.63</v>
      </c>
      <c r="C4067" s="179">
        <v>29.57</v>
      </c>
      <c r="D4067" s="179">
        <v>24.76</v>
      </c>
      <c r="E4067" s="179">
        <v>27.56</v>
      </c>
    </row>
    <row r="4068" spans="1:5">
      <c r="A4068" s="180">
        <v>43888</v>
      </c>
      <c r="B4068" s="179">
        <v>28.95</v>
      </c>
      <c r="C4068" s="179">
        <v>39.31</v>
      </c>
      <c r="D4068" s="179">
        <v>27.79</v>
      </c>
      <c r="E4068" s="179">
        <v>39.159999999999997</v>
      </c>
    </row>
    <row r="4069" spans="1:5">
      <c r="A4069" s="180">
        <v>43889</v>
      </c>
      <c r="B4069" s="179">
        <v>42.02</v>
      </c>
      <c r="C4069" s="179">
        <v>49.48</v>
      </c>
      <c r="D4069" s="179">
        <v>39.369999999999997</v>
      </c>
      <c r="E4069" s="179">
        <v>40.11</v>
      </c>
    </row>
    <row r="4070" spans="1:5">
      <c r="A4070" s="180">
        <v>43892</v>
      </c>
      <c r="B4070" s="179">
        <v>34.86</v>
      </c>
      <c r="C4070" s="179">
        <v>43.77</v>
      </c>
      <c r="D4070" s="179">
        <v>31.5</v>
      </c>
      <c r="E4070" s="179">
        <v>33.42</v>
      </c>
    </row>
    <row r="4071" spans="1:5">
      <c r="A4071" s="180">
        <v>43893</v>
      </c>
      <c r="B4071" s="179">
        <v>33.64</v>
      </c>
      <c r="C4071" s="179">
        <v>41.06</v>
      </c>
      <c r="D4071" s="179">
        <v>24.93</v>
      </c>
      <c r="E4071" s="179">
        <v>36.82</v>
      </c>
    </row>
    <row r="4072" spans="1:5">
      <c r="A4072" s="180">
        <v>43894</v>
      </c>
      <c r="B4072" s="179">
        <v>34.44</v>
      </c>
      <c r="C4072" s="179">
        <v>35.58</v>
      </c>
      <c r="D4072" s="179">
        <v>30.3</v>
      </c>
      <c r="E4072" s="179">
        <v>31.99</v>
      </c>
    </row>
    <row r="4073" spans="1:5">
      <c r="A4073" s="180">
        <v>43895</v>
      </c>
      <c r="B4073" s="179">
        <v>33.61</v>
      </c>
      <c r="C4073" s="179">
        <v>42.84</v>
      </c>
      <c r="D4073" s="179">
        <v>33.54</v>
      </c>
      <c r="E4073" s="179">
        <v>39.619999999999997</v>
      </c>
    </row>
    <row r="4074" spans="1:5">
      <c r="A4074" s="180">
        <v>43896</v>
      </c>
      <c r="B4074" s="179">
        <v>41.46</v>
      </c>
      <c r="C4074" s="179">
        <v>54.39</v>
      </c>
      <c r="D4074" s="179">
        <v>40.840000000000003</v>
      </c>
      <c r="E4074" s="179">
        <v>41.94</v>
      </c>
    </row>
    <row r="4075" spans="1:5">
      <c r="A4075" s="180">
        <v>43899</v>
      </c>
      <c r="B4075" s="179">
        <v>41.94</v>
      </c>
      <c r="C4075" s="179">
        <v>62.12</v>
      </c>
      <c r="D4075" s="179">
        <v>41.94</v>
      </c>
      <c r="E4075" s="179">
        <v>54.46</v>
      </c>
    </row>
    <row r="4076" spans="1:5">
      <c r="A4076" s="180">
        <v>43900</v>
      </c>
      <c r="B4076" s="179">
        <v>49.68</v>
      </c>
      <c r="C4076" s="179">
        <v>55.66</v>
      </c>
      <c r="D4076" s="179">
        <v>43.56</v>
      </c>
      <c r="E4076" s="179">
        <v>47.3</v>
      </c>
    </row>
    <row r="4077" spans="1:5">
      <c r="A4077" s="180">
        <v>43901</v>
      </c>
      <c r="B4077" s="179">
        <v>52.24</v>
      </c>
      <c r="C4077" s="179">
        <v>55.82</v>
      </c>
      <c r="D4077" s="179">
        <v>49.98</v>
      </c>
      <c r="E4077" s="179">
        <v>53.9</v>
      </c>
    </row>
    <row r="4078" spans="1:5">
      <c r="A4078" s="180">
        <v>43902</v>
      </c>
      <c r="B4078" s="179">
        <v>61.46</v>
      </c>
      <c r="C4078" s="179">
        <v>76.83</v>
      </c>
      <c r="D4078" s="179">
        <v>59.91</v>
      </c>
      <c r="E4078" s="179">
        <v>75.47</v>
      </c>
    </row>
    <row r="4079" spans="1:5">
      <c r="A4079" s="180">
        <v>43903</v>
      </c>
      <c r="B4079" s="179">
        <v>71.31</v>
      </c>
      <c r="C4079" s="179">
        <v>77.569999999999993</v>
      </c>
      <c r="D4079" s="179">
        <v>55.17</v>
      </c>
      <c r="E4079" s="179">
        <v>57.83</v>
      </c>
    </row>
    <row r="4080" spans="1:5">
      <c r="A4080" s="180">
        <v>43906</v>
      </c>
      <c r="B4080" s="179">
        <v>57.83</v>
      </c>
      <c r="C4080" s="179">
        <v>83.56</v>
      </c>
      <c r="D4080" s="179">
        <v>57.83</v>
      </c>
      <c r="E4080" s="179">
        <v>82.69</v>
      </c>
    </row>
    <row r="4081" spans="1:5">
      <c r="A4081" s="180">
        <v>43907</v>
      </c>
      <c r="B4081" s="179">
        <v>82.69</v>
      </c>
      <c r="C4081" s="179">
        <v>84.83</v>
      </c>
      <c r="D4081" s="179">
        <v>70.37</v>
      </c>
      <c r="E4081" s="179">
        <v>75.91</v>
      </c>
    </row>
    <row r="4082" spans="1:5">
      <c r="A4082" s="180">
        <v>43908</v>
      </c>
      <c r="B4082" s="179">
        <v>69.37</v>
      </c>
      <c r="C4082" s="179">
        <v>85.47</v>
      </c>
      <c r="D4082" s="179">
        <v>69.37</v>
      </c>
      <c r="E4082" s="179">
        <v>76.45</v>
      </c>
    </row>
    <row r="4083" spans="1:5">
      <c r="A4083" s="180">
        <v>43909</v>
      </c>
      <c r="B4083" s="179">
        <v>80.62</v>
      </c>
      <c r="C4083" s="179">
        <v>84.26</v>
      </c>
      <c r="D4083" s="179">
        <v>68.569999999999993</v>
      </c>
      <c r="E4083" s="179">
        <v>72</v>
      </c>
    </row>
    <row r="4084" spans="1:5">
      <c r="A4084" s="180">
        <v>43910</v>
      </c>
      <c r="B4084" s="179">
        <v>67.86</v>
      </c>
      <c r="C4084" s="179">
        <v>69.510000000000005</v>
      </c>
      <c r="D4084" s="179">
        <v>57.42</v>
      </c>
      <c r="E4084" s="179">
        <v>66.040000000000006</v>
      </c>
    </row>
    <row r="4085" spans="1:5">
      <c r="A4085" s="180">
        <v>43913</v>
      </c>
      <c r="B4085" s="179">
        <v>74.08</v>
      </c>
      <c r="C4085" s="179">
        <v>76.739999999999995</v>
      </c>
      <c r="D4085" s="179">
        <v>60.46</v>
      </c>
      <c r="E4085" s="179">
        <v>61.59</v>
      </c>
    </row>
    <row r="4086" spans="1:5">
      <c r="A4086" s="180">
        <v>43914</v>
      </c>
      <c r="B4086" s="179">
        <v>58.76</v>
      </c>
      <c r="C4086" s="179">
        <v>61.88</v>
      </c>
      <c r="D4086" s="179">
        <v>36.24</v>
      </c>
      <c r="E4086" s="179">
        <v>61.67</v>
      </c>
    </row>
    <row r="4087" spans="1:5">
      <c r="A4087" s="180">
        <v>43915</v>
      </c>
      <c r="B4087" s="179">
        <v>61.44</v>
      </c>
      <c r="C4087" s="179">
        <v>68.86</v>
      </c>
      <c r="D4087" s="179">
        <v>58.03</v>
      </c>
      <c r="E4087" s="179">
        <v>63.95</v>
      </c>
    </row>
    <row r="4088" spans="1:5">
      <c r="A4088" s="180">
        <v>43916</v>
      </c>
      <c r="B4088" s="179">
        <v>65.67</v>
      </c>
      <c r="C4088" s="179">
        <v>67.06</v>
      </c>
      <c r="D4088" s="179">
        <v>57.66</v>
      </c>
      <c r="E4088" s="179">
        <v>61</v>
      </c>
    </row>
    <row r="4089" spans="1:5">
      <c r="A4089" s="180">
        <v>43917</v>
      </c>
      <c r="B4089" s="179">
        <v>64.95</v>
      </c>
      <c r="C4089" s="179">
        <v>69.099999999999994</v>
      </c>
      <c r="D4089" s="179">
        <v>61.8</v>
      </c>
      <c r="E4089" s="179">
        <v>65.540000000000006</v>
      </c>
    </row>
    <row r="4090" spans="1:5">
      <c r="A4090" s="180">
        <v>43920</v>
      </c>
      <c r="B4090" s="179">
        <v>66.3</v>
      </c>
      <c r="C4090" s="179">
        <v>67.69</v>
      </c>
      <c r="D4090" s="179">
        <v>56.6</v>
      </c>
      <c r="E4090" s="179">
        <v>57.08</v>
      </c>
    </row>
    <row r="4091" spans="1:5">
      <c r="A4091" s="180">
        <v>43921</v>
      </c>
      <c r="B4091" s="179">
        <v>56.69</v>
      </c>
      <c r="C4091" s="179">
        <v>58.75</v>
      </c>
      <c r="D4091" s="179">
        <v>50.88</v>
      </c>
      <c r="E4091" s="179">
        <v>53.54</v>
      </c>
    </row>
    <row r="4092" spans="1:5">
      <c r="A4092" s="180">
        <v>43922</v>
      </c>
      <c r="B4092" s="179">
        <v>57.38</v>
      </c>
      <c r="C4092" s="179">
        <v>60.59</v>
      </c>
      <c r="D4092" s="179">
        <v>52.76</v>
      </c>
      <c r="E4092" s="179">
        <v>57.06</v>
      </c>
    </row>
    <row r="4093" spans="1:5">
      <c r="A4093" s="180">
        <v>43923</v>
      </c>
      <c r="B4093" s="179">
        <v>54.46</v>
      </c>
      <c r="C4093" s="179">
        <v>57.24</v>
      </c>
      <c r="D4093" s="179">
        <v>50.45</v>
      </c>
      <c r="E4093" s="179">
        <v>50.91</v>
      </c>
    </row>
    <row r="4094" spans="1:5">
      <c r="A4094" s="180">
        <v>43924</v>
      </c>
      <c r="B4094" s="179">
        <v>51.11</v>
      </c>
      <c r="C4094" s="179">
        <v>52.29</v>
      </c>
      <c r="D4094" s="179">
        <v>46.74</v>
      </c>
      <c r="E4094" s="179">
        <v>46.8</v>
      </c>
    </row>
    <row r="4095" spans="1:5">
      <c r="A4095" s="180">
        <v>43927</v>
      </c>
      <c r="B4095" s="179">
        <v>44.17</v>
      </c>
      <c r="C4095" s="179">
        <v>45.73</v>
      </c>
      <c r="D4095" s="179">
        <v>43.45</v>
      </c>
      <c r="E4095" s="179">
        <v>45.24</v>
      </c>
    </row>
    <row r="4096" spans="1:5">
      <c r="A4096" s="180">
        <v>43928</v>
      </c>
      <c r="B4096" s="179">
        <v>44.83</v>
      </c>
      <c r="C4096" s="179">
        <v>47.51</v>
      </c>
      <c r="D4096" s="179">
        <v>43.51</v>
      </c>
      <c r="E4096" s="179">
        <v>46.7</v>
      </c>
    </row>
    <row r="4097" spans="1:5">
      <c r="A4097" s="180">
        <v>43929</v>
      </c>
      <c r="B4097" s="179">
        <v>45.9</v>
      </c>
      <c r="C4097" s="179">
        <v>47.28</v>
      </c>
      <c r="D4097" s="179">
        <v>42.53</v>
      </c>
      <c r="E4097" s="179">
        <v>43.35</v>
      </c>
    </row>
    <row r="4098" spans="1:5">
      <c r="A4098" s="180">
        <v>43930</v>
      </c>
      <c r="B4098" s="179">
        <v>43</v>
      </c>
      <c r="C4098" s="179">
        <v>45.73</v>
      </c>
      <c r="D4098" s="179">
        <v>41.39</v>
      </c>
      <c r="E4098" s="179">
        <v>41.67</v>
      </c>
    </row>
    <row r="4099" spans="1:5">
      <c r="A4099" s="180">
        <v>43934</v>
      </c>
      <c r="B4099" s="179">
        <v>44.6</v>
      </c>
      <c r="C4099" s="179">
        <v>45.04</v>
      </c>
      <c r="D4099" s="179">
        <v>41.17</v>
      </c>
      <c r="E4099" s="179">
        <v>41.17</v>
      </c>
    </row>
    <row r="4100" spans="1:5">
      <c r="A4100" s="180">
        <v>43935</v>
      </c>
      <c r="B4100" s="179">
        <v>40.24</v>
      </c>
      <c r="C4100" s="179">
        <v>40.57</v>
      </c>
      <c r="D4100" s="179">
        <v>37.31</v>
      </c>
      <c r="E4100" s="179">
        <v>37.76</v>
      </c>
    </row>
    <row r="4101" spans="1:5">
      <c r="A4101" s="180">
        <v>43936</v>
      </c>
      <c r="B4101" s="179">
        <v>39.4</v>
      </c>
      <c r="C4101" s="179">
        <v>43.23</v>
      </c>
      <c r="D4101" s="179">
        <v>39.340000000000003</v>
      </c>
      <c r="E4101" s="179">
        <v>40.840000000000003</v>
      </c>
    </row>
    <row r="4102" spans="1:5">
      <c r="A4102" s="180">
        <v>43937</v>
      </c>
      <c r="B4102" s="179">
        <v>41.92</v>
      </c>
      <c r="C4102" s="179">
        <v>43.02</v>
      </c>
      <c r="D4102" s="179">
        <v>39.869999999999997</v>
      </c>
      <c r="E4102" s="179">
        <v>40.11</v>
      </c>
    </row>
    <row r="4103" spans="1:5">
      <c r="A4103" s="180">
        <v>43938</v>
      </c>
      <c r="B4103" s="179">
        <v>39.5</v>
      </c>
      <c r="C4103" s="179">
        <v>40.26</v>
      </c>
      <c r="D4103" s="179">
        <v>37.630000000000003</v>
      </c>
      <c r="E4103" s="179">
        <v>38.15</v>
      </c>
    </row>
    <row r="4104" spans="1:5">
      <c r="A4104" s="180">
        <v>43941</v>
      </c>
      <c r="B4104" s="179">
        <v>40.68</v>
      </c>
      <c r="C4104" s="179">
        <v>43.83</v>
      </c>
      <c r="D4104" s="179">
        <v>39.880000000000003</v>
      </c>
      <c r="E4104" s="179">
        <v>43.83</v>
      </c>
    </row>
    <row r="4105" spans="1:5">
      <c r="A4105" s="180">
        <v>43942</v>
      </c>
      <c r="B4105" s="179">
        <v>44.28</v>
      </c>
      <c r="C4105" s="179">
        <v>47.77</v>
      </c>
      <c r="D4105" s="179">
        <v>43.77</v>
      </c>
      <c r="E4105" s="179">
        <v>45.41</v>
      </c>
    </row>
    <row r="4106" spans="1:5">
      <c r="A4106" s="180">
        <v>43943</v>
      </c>
      <c r="B4106" s="179">
        <v>44.91</v>
      </c>
      <c r="C4106" s="179">
        <v>45.07</v>
      </c>
      <c r="D4106" s="179">
        <v>41.41</v>
      </c>
      <c r="E4106" s="179">
        <v>41.98</v>
      </c>
    </row>
    <row r="4107" spans="1:5">
      <c r="A4107" s="180">
        <v>43944</v>
      </c>
      <c r="B4107" s="179">
        <v>41.3</v>
      </c>
      <c r="C4107" s="179">
        <v>42.47</v>
      </c>
      <c r="D4107" s="179">
        <v>39.06</v>
      </c>
      <c r="E4107" s="179">
        <v>41.38</v>
      </c>
    </row>
    <row r="4108" spans="1:5">
      <c r="A4108" s="180">
        <v>43945</v>
      </c>
      <c r="B4108" s="179">
        <v>41.91</v>
      </c>
      <c r="C4108" s="179">
        <v>42.08</v>
      </c>
      <c r="D4108" s="179">
        <v>35.6</v>
      </c>
      <c r="E4108" s="179">
        <v>35.93</v>
      </c>
    </row>
    <row r="4109" spans="1:5">
      <c r="A4109" s="180">
        <v>43948</v>
      </c>
      <c r="B4109" s="179">
        <v>36.29</v>
      </c>
      <c r="C4109" s="179">
        <v>36.44</v>
      </c>
      <c r="D4109" s="179">
        <v>32.51</v>
      </c>
      <c r="E4109" s="179">
        <v>33.29</v>
      </c>
    </row>
    <row r="4110" spans="1:5">
      <c r="A4110" s="180">
        <v>43949</v>
      </c>
      <c r="B4110" s="179">
        <v>33.21</v>
      </c>
      <c r="C4110" s="179">
        <v>35.39</v>
      </c>
      <c r="D4110" s="179">
        <v>30.54</v>
      </c>
      <c r="E4110" s="179">
        <v>33.57</v>
      </c>
    </row>
    <row r="4111" spans="1:5">
      <c r="A4111" s="180">
        <v>43950</v>
      </c>
      <c r="B4111" s="179">
        <v>32.479999999999997</v>
      </c>
      <c r="C4111" s="179">
        <v>33.19</v>
      </c>
      <c r="D4111" s="179">
        <v>30.71</v>
      </c>
      <c r="E4111" s="179">
        <v>31.23</v>
      </c>
    </row>
    <row r="4112" spans="1:5">
      <c r="A4112" s="180">
        <v>43951</v>
      </c>
      <c r="B4112" s="179">
        <v>30.99</v>
      </c>
      <c r="C4112" s="179">
        <v>35.94</v>
      </c>
      <c r="D4112" s="179">
        <v>30.93</v>
      </c>
      <c r="E4112" s="179">
        <v>34.15</v>
      </c>
    </row>
    <row r="4113" spans="1:5">
      <c r="A4113" s="180">
        <v>43952</v>
      </c>
      <c r="B4113" s="179">
        <v>38.17</v>
      </c>
      <c r="C4113" s="179">
        <v>39.57</v>
      </c>
      <c r="D4113" s="179">
        <v>36.590000000000003</v>
      </c>
      <c r="E4113" s="179">
        <v>37.19</v>
      </c>
    </row>
    <row r="4114" spans="1:5">
      <c r="A4114" s="180">
        <v>43955</v>
      </c>
      <c r="B4114" s="179">
        <v>39.130000000000003</v>
      </c>
      <c r="C4114" s="179">
        <v>40.32</v>
      </c>
      <c r="D4114" s="179">
        <v>35.53</v>
      </c>
      <c r="E4114" s="179">
        <v>35.97</v>
      </c>
    </row>
    <row r="4115" spans="1:5">
      <c r="A4115" s="180">
        <v>43956</v>
      </c>
      <c r="B4115" s="179">
        <v>34.82</v>
      </c>
      <c r="C4115" s="179">
        <v>36.22</v>
      </c>
      <c r="D4115" s="179">
        <v>31.95</v>
      </c>
      <c r="E4115" s="179">
        <v>33.61</v>
      </c>
    </row>
    <row r="4116" spans="1:5">
      <c r="A4116" s="180">
        <v>43957</v>
      </c>
      <c r="B4116" s="179">
        <v>32.69</v>
      </c>
      <c r="C4116" s="179">
        <v>35.69</v>
      </c>
      <c r="D4116" s="179">
        <v>31.68</v>
      </c>
      <c r="E4116" s="179">
        <v>34.119999999999997</v>
      </c>
    </row>
    <row r="4117" spans="1:5">
      <c r="A4117" s="180">
        <v>43958</v>
      </c>
      <c r="B4117" s="179">
        <v>32.119999999999997</v>
      </c>
      <c r="C4117" s="179">
        <v>32.28</v>
      </c>
      <c r="D4117" s="179">
        <v>30.37</v>
      </c>
      <c r="E4117" s="179">
        <v>31.44</v>
      </c>
    </row>
    <row r="4118" spans="1:5">
      <c r="A4118" s="180">
        <v>43959</v>
      </c>
      <c r="B4118" s="179">
        <v>30.14</v>
      </c>
      <c r="C4118" s="179">
        <v>30.39</v>
      </c>
      <c r="D4118" s="179">
        <v>27.89</v>
      </c>
      <c r="E4118" s="179">
        <v>27.98</v>
      </c>
    </row>
    <row r="4119" spans="1:5">
      <c r="A4119" s="180">
        <v>43962</v>
      </c>
      <c r="B4119" s="179">
        <v>28.46</v>
      </c>
      <c r="C4119" s="179">
        <v>31.46</v>
      </c>
      <c r="D4119" s="179">
        <v>26.97</v>
      </c>
      <c r="E4119" s="179">
        <v>27.57</v>
      </c>
    </row>
    <row r="4120" spans="1:5">
      <c r="A4120" s="180">
        <v>43963</v>
      </c>
      <c r="B4120" s="179">
        <v>28.47</v>
      </c>
      <c r="C4120" s="179">
        <v>33.04</v>
      </c>
      <c r="D4120" s="179">
        <v>26</v>
      </c>
      <c r="E4120" s="179">
        <v>33.04</v>
      </c>
    </row>
    <row r="4121" spans="1:5">
      <c r="A4121" s="180">
        <v>43964</v>
      </c>
      <c r="B4121" s="179">
        <v>32.74</v>
      </c>
      <c r="C4121" s="179">
        <v>37.42</v>
      </c>
      <c r="D4121" s="179">
        <v>30.77</v>
      </c>
      <c r="E4121" s="179">
        <v>35.28</v>
      </c>
    </row>
    <row r="4122" spans="1:5">
      <c r="A4122" s="180">
        <v>43965</v>
      </c>
      <c r="B4122" s="179">
        <v>35.159999999999997</v>
      </c>
      <c r="C4122" s="179">
        <v>39.28</v>
      </c>
      <c r="D4122" s="179">
        <v>32.33</v>
      </c>
      <c r="E4122" s="179">
        <v>32.61</v>
      </c>
    </row>
    <row r="4123" spans="1:5">
      <c r="A4123" s="180">
        <v>43966</v>
      </c>
      <c r="B4123" s="179">
        <v>32.5</v>
      </c>
      <c r="C4123" s="179">
        <v>35.130000000000003</v>
      </c>
      <c r="D4123" s="179">
        <v>31.04</v>
      </c>
      <c r="E4123" s="179">
        <v>31.89</v>
      </c>
    </row>
    <row r="4124" spans="1:5">
      <c r="A4124" s="180">
        <v>43969</v>
      </c>
      <c r="B4124" s="179">
        <v>30.71</v>
      </c>
      <c r="C4124" s="179">
        <v>31.08</v>
      </c>
      <c r="D4124" s="179">
        <v>28.35</v>
      </c>
      <c r="E4124" s="179">
        <v>29.3</v>
      </c>
    </row>
    <row r="4125" spans="1:5">
      <c r="A4125" s="180">
        <v>43970</v>
      </c>
      <c r="B4125" s="179">
        <v>28.73</v>
      </c>
      <c r="C4125" s="179">
        <v>30.74</v>
      </c>
      <c r="D4125" s="179">
        <v>28.37</v>
      </c>
      <c r="E4125" s="179">
        <v>30.53</v>
      </c>
    </row>
    <row r="4126" spans="1:5">
      <c r="A4126" s="180">
        <v>43971</v>
      </c>
      <c r="B4126" s="179">
        <v>29.52</v>
      </c>
      <c r="C4126" s="179">
        <v>29.83</v>
      </c>
      <c r="D4126" s="179">
        <v>27.83</v>
      </c>
      <c r="E4126" s="179">
        <v>27.99</v>
      </c>
    </row>
    <row r="4127" spans="1:5">
      <c r="A4127" s="180">
        <v>43972</v>
      </c>
      <c r="B4127" s="179">
        <v>28.97</v>
      </c>
      <c r="C4127" s="179">
        <v>30.2</v>
      </c>
      <c r="D4127" s="179">
        <v>27.67</v>
      </c>
      <c r="E4127" s="179">
        <v>29.53</v>
      </c>
    </row>
    <row r="4128" spans="1:5">
      <c r="A4128" s="180">
        <v>43973</v>
      </c>
      <c r="B4128" s="179">
        <v>31.36</v>
      </c>
      <c r="C4128" s="179">
        <v>31.55</v>
      </c>
      <c r="D4128" s="179">
        <v>28.03</v>
      </c>
      <c r="E4128" s="179">
        <v>28.16</v>
      </c>
    </row>
    <row r="4129" spans="1:5">
      <c r="A4129" s="180">
        <v>43977</v>
      </c>
      <c r="B4129" s="179">
        <v>27.72</v>
      </c>
      <c r="C4129" s="179">
        <v>28.58</v>
      </c>
      <c r="D4129" s="179">
        <v>27.18</v>
      </c>
      <c r="E4129" s="179">
        <v>28.01</v>
      </c>
    </row>
    <row r="4130" spans="1:5">
      <c r="A4130" s="180">
        <v>43978</v>
      </c>
      <c r="B4130" s="179">
        <v>27.62</v>
      </c>
      <c r="C4130" s="179">
        <v>30.53</v>
      </c>
      <c r="D4130" s="179">
        <v>25.92</v>
      </c>
      <c r="E4130" s="179">
        <v>27.62</v>
      </c>
    </row>
    <row r="4131" spans="1:5">
      <c r="A4131" s="180">
        <v>43979</v>
      </c>
      <c r="B4131" s="179">
        <v>27.82</v>
      </c>
      <c r="C4131" s="179">
        <v>29.89</v>
      </c>
      <c r="D4131" s="179">
        <v>27.43</v>
      </c>
      <c r="E4131" s="179">
        <v>28.59</v>
      </c>
    </row>
    <row r="4132" spans="1:5">
      <c r="A4132" s="180">
        <v>43980</v>
      </c>
      <c r="B4132" s="179">
        <v>29.3</v>
      </c>
      <c r="C4132" s="179">
        <v>30.16</v>
      </c>
      <c r="D4132" s="179">
        <v>27.29</v>
      </c>
      <c r="E4132" s="179">
        <v>27.51</v>
      </c>
    </row>
    <row r="4133" spans="1:5">
      <c r="A4133" s="180">
        <v>43983</v>
      </c>
      <c r="B4133" s="179">
        <v>28.94</v>
      </c>
      <c r="C4133" s="179">
        <v>30.6</v>
      </c>
      <c r="D4133" s="179">
        <v>28.11</v>
      </c>
      <c r="E4133" s="179">
        <v>28.23</v>
      </c>
    </row>
    <row r="4134" spans="1:5">
      <c r="A4134" s="180">
        <v>43984</v>
      </c>
      <c r="B4134" s="179">
        <v>28.4</v>
      </c>
      <c r="C4134" s="179">
        <v>28.52</v>
      </c>
      <c r="D4134" s="179">
        <v>26.66</v>
      </c>
      <c r="E4134" s="179">
        <v>26.84</v>
      </c>
    </row>
    <row r="4135" spans="1:5">
      <c r="A4135" s="180">
        <v>43985</v>
      </c>
      <c r="B4135" s="179">
        <v>26.75</v>
      </c>
      <c r="C4135" s="179">
        <v>26.98</v>
      </c>
      <c r="D4135" s="179">
        <v>25.04</v>
      </c>
      <c r="E4135" s="179">
        <v>25.66</v>
      </c>
    </row>
    <row r="4136" spans="1:5">
      <c r="A4136" s="180">
        <v>43986</v>
      </c>
      <c r="B4136" s="179">
        <v>26.23</v>
      </c>
      <c r="C4136" s="179">
        <v>26.43</v>
      </c>
      <c r="D4136" s="179">
        <v>24.38</v>
      </c>
      <c r="E4136" s="179">
        <v>25.81</v>
      </c>
    </row>
    <row r="4137" spans="1:5">
      <c r="A4137" s="180">
        <v>43987</v>
      </c>
      <c r="B4137" s="179">
        <v>24.79</v>
      </c>
      <c r="C4137" s="179">
        <v>25.09</v>
      </c>
      <c r="D4137" s="179">
        <v>23.54</v>
      </c>
      <c r="E4137" s="179">
        <v>24.52</v>
      </c>
    </row>
    <row r="4138" spans="1:5">
      <c r="A4138" s="180">
        <v>43990</v>
      </c>
      <c r="B4138" s="179">
        <v>25.56</v>
      </c>
      <c r="C4138" s="179">
        <v>25.98</v>
      </c>
      <c r="D4138" s="179">
        <v>24.65</v>
      </c>
      <c r="E4138" s="179">
        <v>25.81</v>
      </c>
    </row>
    <row r="4139" spans="1:5">
      <c r="A4139" s="180">
        <v>43991</v>
      </c>
      <c r="B4139" s="179">
        <v>25.93</v>
      </c>
      <c r="C4139" s="179">
        <v>27.7</v>
      </c>
      <c r="D4139" s="179">
        <v>25.71</v>
      </c>
      <c r="E4139" s="179">
        <v>27.57</v>
      </c>
    </row>
    <row r="4140" spans="1:5">
      <c r="A4140" s="180">
        <v>43992</v>
      </c>
      <c r="B4140" s="179">
        <v>26.73</v>
      </c>
      <c r="C4140" s="179">
        <v>29.01</v>
      </c>
      <c r="D4140" s="179">
        <v>26.06</v>
      </c>
      <c r="E4140" s="179">
        <v>27.57</v>
      </c>
    </row>
    <row r="4141" spans="1:5">
      <c r="A4141" s="180">
        <v>43993</v>
      </c>
      <c r="B4141" s="179">
        <v>30.45</v>
      </c>
      <c r="C4141" s="179">
        <v>42.58</v>
      </c>
      <c r="D4141" s="179">
        <v>29.49</v>
      </c>
      <c r="E4141" s="179">
        <v>40.79</v>
      </c>
    </row>
    <row r="4142" spans="1:5">
      <c r="A4142" s="180">
        <v>43994</v>
      </c>
      <c r="B4142" s="179">
        <v>37.68</v>
      </c>
      <c r="C4142" s="179">
        <v>44.16</v>
      </c>
      <c r="D4142" s="179">
        <v>34.97</v>
      </c>
      <c r="E4142" s="179">
        <v>36.090000000000003</v>
      </c>
    </row>
    <row r="4143" spans="1:5">
      <c r="A4143" s="180">
        <v>43997</v>
      </c>
      <c r="B4143" s="179">
        <v>44.09</v>
      </c>
      <c r="C4143" s="179">
        <v>44.44</v>
      </c>
      <c r="D4143" s="179">
        <v>34.28</v>
      </c>
      <c r="E4143" s="179">
        <v>34.4</v>
      </c>
    </row>
    <row r="4144" spans="1:5">
      <c r="A4144" s="180">
        <v>43998</v>
      </c>
      <c r="B4144" s="179">
        <v>34.28</v>
      </c>
      <c r="C4144" s="179">
        <v>37.450000000000003</v>
      </c>
      <c r="D4144" s="179">
        <v>31.73</v>
      </c>
      <c r="E4144" s="179">
        <v>33.67</v>
      </c>
    </row>
    <row r="4145" spans="1:5">
      <c r="A4145" s="180">
        <v>43999</v>
      </c>
      <c r="B4145" s="179">
        <v>33.28</v>
      </c>
      <c r="C4145" s="179">
        <v>35.17</v>
      </c>
      <c r="D4145" s="179">
        <v>32.25</v>
      </c>
      <c r="E4145" s="179">
        <v>33.47</v>
      </c>
    </row>
    <row r="4146" spans="1:5">
      <c r="A4146" s="180">
        <v>44000</v>
      </c>
      <c r="B4146" s="179">
        <v>33.83</v>
      </c>
      <c r="C4146" s="179">
        <v>36.25</v>
      </c>
      <c r="D4146" s="179">
        <v>32.24</v>
      </c>
      <c r="E4146" s="179">
        <v>32.94</v>
      </c>
    </row>
    <row r="4147" spans="1:5">
      <c r="A4147" s="180">
        <v>44001</v>
      </c>
      <c r="B4147" s="179">
        <v>32.07</v>
      </c>
      <c r="C4147" s="179">
        <v>35.119999999999997</v>
      </c>
      <c r="D4147" s="179">
        <v>30.4</v>
      </c>
      <c r="E4147" s="179">
        <v>35.119999999999997</v>
      </c>
    </row>
    <row r="4148" spans="1:5">
      <c r="A4148" s="180">
        <v>44004</v>
      </c>
      <c r="B4148" s="179">
        <v>35.22</v>
      </c>
      <c r="C4148" s="179">
        <v>35.39</v>
      </c>
      <c r="D4148" s="179">
        <v>31.64</v>
      </c>
      <c r="E4148" s="179">
        <v>31.77</v>
      </c>
    </row>
    <row r="4149" spans="1:5">
      <c r="A4149" s="180">
        <v>44005</v>
      </c>
      <c r="B4149" s="179">
        <v>31.71</v>
      </c>
      <c r="C4149" s="179">
        <v>31.71</v>
      </c>
      <c r="D4149" s="179">
        <v>29.26</v>
      </c>
      <c r="E4149" s="179">
        <v>31.37</v>
      </c>
    </row>
    <row r="4150" spans="1:5">
      <c r="A4150" s="180">
        <v>44006</v>
      </c>
      <c r="B4150" s="179">
        <v>31.05</v>
      </c>
      <c r="C4150" s="179">
        <v>37.119999999999997</v>
      </c>
      <c r="D4150" s="179">
        <v>30.95</v>
      </c>
      <c r="E4150" s="179">
        <v>33.840000000000003</v>
      </c>
    </row>
    <row r="4151" spans="1:5">
      <c r="A4151" s="180">
        <v>44007</v>
      </c>
      <c r="B4151" s="179">
        <v>36.590000000000003</v>
      </c>
      <c r="C4151" s="179">
        <v>36.93</v>
      </c>
      <c r="D4151" s="179">
        <v>31.59</v>
      </c>
      <c r="E4151" s="179">
        <v>32.22</v>
      </c>
    </row>
    <row r="4152" spans="1:5">
      <c r="A4152" s="180">
        <v>44008</v>
      </c>
      <c r="B4152" s="179">
        <v>33.01</v>
      </c>
      <c r="C4152" s="179">
        <v>36.25</v>
      </c>
      <c r="D4152" s="179">
        <v>31.04</v>
      </c>
      <c r="E4152" s="179">
        <v>34.729999999999997</v>
      </c>
    </row>
    <row r="4153" spans="1:5">
      <c r="A4153" s="180">
        <v>44011</v>
      </c>
      <c r="B4153" s="179">
        <v>35.049999999999997</v>
      </c>
      <c r="C4153" s="179">
        <v>36.31</v>
      </c>
      <c r="D4153" s="179">
        <v>31.78</v>
      </c>
      <c r="E4153" s="179">
        <v>31.78</v>
      </c>
    </row>
    <row r="4154" spans="1:5">
      <c r="A4154" s="180">
        <v>44012</v>
      </c>
      <c r="B4154" s="179">
        <v>32.54</v>
      </c>
      <c r="C4154" s="179">
        <v>32.94</v>
      </c>
      <c r="D4154" s="179">
        <v>29.56</v>
      </c>
      <c r="E4154" s="179">
        <v>30.43</v>
      </c>
    </row>
    <row r="4155" spans="1:5">
      <c r="A4155" s="180">
        <v>44013</v>
      </c>
      <c r="B4155" s="179">
        <v>30.96</v>
      </c>
      <c r="C4155" s="179">
        <v>31.76</v>
      </c>
      <c r="D4155" s="179">
        <v>28.2</v>
      </c>
      <c r="E4155" s="179">
        <v>28.62</v>
      </c>
    </row>
    <row r="4156" spans="1:5">
      <c r="A4156" s="180">
        <v>44014</v>
      </c>
      <c r="B4156" s="179">
        <v>28.33</v>
      </c>
      <c r="C4156" s="179">
        <v>28.44</v>
      </c>
      <c r="D4156" s="179">
        <v>25.9</v>
      </c>
      <c r="E4156" s="179">
        <v>27.68</v>
      </c>
    </row>
    <row r="4157" spans="1:5">
      <c r="A4157" s="180">
        <v>44018</v>
      </c>
      <c r="B4157" s="179">
        <v>27.76</v>
      </c>
      <c r="C4157" s="179">
        <v>28.33</v>
      </c>
      <c r="D4157" s="179">
        <v>24.92</v>
      </c>
      <c r="E4157" s="179">
        <v>27.94</v>
      </c>
    </row>
    <row r="4158" spans="1:5">
      <c r="A4158" s="180">
        <v>44019</v>
      </c>
      <c r="B4158" s="179">
        <v>28.77</v>
      </c>
      <c r="C4158" s="179">
        <v>29.63</v>
      </c>
      <c r="D4158" s="179">
        <v>27.25</v>
      </c>
      <c r="E4158" s="179">
        <v>29.43</v>
      </c>
    </row>
    <row r="4159" spans="1:5">
      <c r="A4159" s="180">
        <v>44020</v>
      </c>
      <c r="B4159" s="179">
        <v>28.95</v>
      </c>
      <c r="C4159" s="179">
        <v>30.2</v>
      </c>
      <c r="D4159" s="179">
        <v>27.24</v>
      </c>
      <c r="E4159" s="179">
        <v>28.08</v>
      </c>
    </row>
    <row r="4160" spans="1:5">
      <c r="A4160" s="180">
        <v>44021</v>
      </c>
      <c r="B4160" s="179">
        <v>28.18</v>
      </c>
      <c r="C4160" s="179">
        <v>31.48</v>
      </c>
      <c r="D4160" s="179">
        <v>26.11</v>
      </c>
      <c r="E4160" s="179">
        <v>29.26</v>
      </c>
    </row>
    <row r="4161" spans="1:5">
      <c r="A4161" s="180">
        <v>44022</v>
      </c>
      <c r="B4161" s="179">
        <v>30.86</v>
      </c>
      <c r="C4161" s="179">
        <v>30.91</v>
      </c>
      <c r="D4161" s="179">
        <v>27.13</v>
      </c>
      <c r="E4161" s="179">
        <v>27.29</v>
      </c>
    </row>
    <row r="4162" spans="1:5">
      <c r="A4162" s="180">
        <v>44025</v>
      </c>
      <c r="B4162" s="179">
        <v>27.85</v>
      </c>
      <c r="C4162" s="179">
        <v>32.450000000000003</v>
      </c>
      <c r="D4162" s="179">
        <v>26.87</v>
      </c>
      <c r="E4162" s="179">
        <v>32.19</v>
      </c>
    </row>
    <row r="4163" spans="1:5">
      <c r="A4163" s="180">
        <v>44026</v>
      </c>
      <c r="B4163" s="179">
        <v>31.14</v>
      </c>
      <c r="C4163" s="179">
        <v>33.67</v>
      </c>
      <c r="D4163" s="179">
        <v>29.21</v>
      </c>
      <c r="E4163" s="179">
        <v>29.52</v>
      </c>
    </row>
    <row r="4164" spans="1:5">
      <c r="A4164" s="180">
        <v>44027</v>
      </c>
      <c r="B4164" s="179">
        <v>29.15</v>
      </c>
      <c r="C4164" s="179">
        <v>30.09</v>
      </c>
      <c r="D4164" s="179">
        <v>27.17</v>
      </c>
      <c r="E4164" s="179">
        <v>27.76</v>
      </c>
    </row>
    <row r="4165" spans="1:5">
      <c r="A4165" s="180">
        <v>44028</v>
      </c>
      <c r="B4165" s="179">
        <v>28.41</v>
      </c>
      <c r="C4165" s="179">
        <v>29.29</v>
      </c>
      <c r="D4165" s="179">
        <v>26.98</v>
      </c>
      <c r="E4165" s="179">
        <v>28</v>
      </c>
    </row>
    <row r="4166" spans="1:5">
      <c r="A4166" s="180">
        <v>44029</v>
      </c>
      <c r="B4166" s="179">
        <v>27.15</v>
      </c>
      <c r="C4166" s="179">
        <v>27.54</v>
      </c>
      <c r="D4166" s="179">
        <v>25.41</v>
      </c>
      <c r="E4166" s="179">
        <v>25.68</v>
      </c>
    </row>
    <row r="4167" spans="1:5">
      <c r="A4167" s="180">
        <v>44032</v>
      </c>
      <c r="B4167" s="179">
        <v>26.94</v>
      </c>
      <c r="C4167" s="179">
        <v>27.08</v>
      </c>
      <c r="D4167" s="179">
        <v>24.35</v>
      </c>
      <c r="E4167" s="179">
        <v>24.46</v>
      </c>
    </row>
    <row r="4168" spans="1:5">
      <c r="A4168" s="180">
        <v>44033</v>
      </c>
      <c r="B4168" s="179">
        <v>24.08</v>
      </c>
      <c r="C4168" s="179">
        <v>25.65</v>
      </c>
      <c r="D4168" s="179">
        <v>23.61</v>
      </c>
      <c r="E4168" s="179">
        <v>24.84</v>
      </c>
    </row>
    <row r="4169" spans="1:5">
      <c r="A4169" s="180">
        <v>44034</v>
      </c>
      <c r="B4169" s="179">
        <v>24.56</v>
      </c>
      <c r="C4169" s="179">
        <v>26.26</v>
      </c>
      <c r="D4169" s="179">
        <v>24.13</v>
      </c>
      <c r="E4169" s="179">
        <v>24.32</v>
      </c>
    </row>
    <row r="4170" spans="1:5">
      <c r="A4170" s="180">
        <v>44035</v>
      </c>
      <c r="B4170" s="179">
        <v>23.97</v>
      </c>
      <c r="C4170" s="179">
        <v>26.95</v>
      </c>
      <c r="D4170" s="179">
        <v>23.6</v>
      </c>
      <c r="E4170" s="179">
        <v>26.08</v>
      </c>
    </row>
    <row r="4171" spans="1:5">
      <c r="A4171" s="180">
        <v>44036</v>
      </c>
      <c r="B4171" s="179">
        <v>27.96</v>
      </c>
      <c r="C4171" s="179">
        <v>28.58</v>
      </c>
      <c r="D4171" s="179">
        <v>25.53</v>
      </c>
      <c r="E4171" s="179">
        <v>25.84</v>
      </c>
    </row>
    <row r="4172" spans="1:5">
      <c r="A4172" s="180">
        <v>44039</v>
      </c>
      <c r="B4172" s="179">
        <v>26.6</v>
      </c>
      <c r="C4172" s="179">
        <v>26.94</v>
      </c>
      <c r="D4172" s="179">
        <v>24.55</v>
      </c>
      <c r="E4172" s="179">
        <v>24.74</v>
      </c>
    </row>
    <row r="4173" spans="1:5">
      <c r="A4173" s="180">
        <v>44040</v>
      </c>
      <c r="B4173" s="179">
        <v>24.86</v>
      </c>
      <c r="C4173" s="179">
        <v>25.85</v>
      </c>
      <c r="D4173" s="179">
        <v>24.05</v>
      </c>
      <c r="E4173" s="179">
        <v>25.44</v>
      </c>
    </row>
    <row r="4174" spans="1:5">
      <c r="A4174" s="180">
        <v>44041</v>
      </c>
      <c r="B4174" s="179">
        <v>25.16</v>
      </c>
      <c r="C4174" s="179">
        <v>25.42</v>
      </c>
      <c r="D4174" s="179">
        <v>23.73</v>
      </c>
      <c r="E4174" s="179">
        <v>24.1</v>
      </c>
    </row>
    <row r="4175" spans="1:5">
      <c r="A4175" s="180">
        <v>44042</v>
      </c>
      <c r="B4175" s="179">
        <v>25.04</v>
      </c>
      <c r="C4175" s="179">
        <v>28.29</v>
      </c>
      <c r="D4175" s="179">
        <v>24.64</v>
      </c>
      <c r="E4175" s="179">
        <v>24.76</v>
      </c>
    </row>
    <row r="4176" spans="1:5">
      <c r="A4176" s="180">
        <v>44043</v>
      </c>
      <c r="B4176" s="179">
        <v>24.79</v>
      </c>
      <c r="C4176" s="179">
        <v>26.41</v>
      </c>
      <c r="D4176" s="179">
        <v>23.55</v>
      </c>
      <c r="E4176" s="179">
        <v>24.46</v>
      </c>
    </row>
    <row r="4177" spans="1:5">
      <c r="A4177" s="180">
        <v>44046</v>
      </c>
      <c r="B4177" s="179">
        <v>25.75</v>
      </c>
      <c r="C4177" s="179">
        <v>26.01</v>
      </c>
      <c r="D4177" s="179">
        <v>22.17</v>
      </c>
      <c r="E4177" s="179">
        <v>24.28</v>
      </c>
    </row>
    <row r="4178" spans="1:5">
      <c r="A4178" s="180">
        <v>44047</v>
      </c>
      <c r="B4178" s="179">
        <v>24.01</v>
      </c>
      <c r="C4178" s="179">
        <v>24.76</v>
      </c>
      <c r="D4178" s="179">
        <v>22.92</v>
      </c>
      <c r="E4178" s="179">
        <v>23.76</v>
      </c>
    </row>
    <row r="4179" spans="1:5">
      <c r="A4179" s="180">
        <v>44048</v>
      </c>
      <c r="B4179" s="179">
        <v>23.44</v>
      </c>
      <c r="C4179" s="179">
        <v>23.61</v>
      </c>
      <c r="D4179" s="179">
        <v>22.86</v>
      </c>
      <c r="E4179" s="179">
        <v>22.99</v>
      </c>
    </row>
    <row r="4180" spans="1:5">
      <c r="A4180" s="180">
        <v>44049</v>
      </c>
      <c r="B4180" s="179">
        <v>23.03</v>
      </c>
      <c r="C4180" s="179">
        <v>24.11</v>
      </c>
      <c r="D4180" s="179">
        <v>20.97</v>
      </c>
      <c r="E4180" s="179">
        <v>22.65</v>
      </c>
    </row>
    <row r="4181" spans="1:5">
      <c r="A4181" s="180">
        <v>44050</v>
      </c>
      <c r="B4181" s="179">
        <v>23.45</v>
      </c>
      <c r="C4181" s="179">
        <v>24.02</v>
      </c>
      <c r="D4181" s="179">
        <v>22.02</v>
      </c>
      <c r="E4181" s="179">
        <v>22.21</v>
      </c>
    </row>
    <row r="4182" spans="1:5">
      <c r="A4182" s="180">
        <v>44053</v>
      </c>
      <c r="B4182" s="179">
        <v>22.88</v>
      </c>
      <c r="C4182" s="179">
        <v>23.52</v>
      </c>
      <c r="D4182" s="179">
        <v>21.46</v>
      </c>
      <c r="E4182" s="179">
        <v>22.13</v>
      </c>
    </row>
    <row r="4183" spans="1:5">
      <c r="A4183" s="180">
        <v>44054</v>
      </c>
      <c r="B4183" s="179">
        <v>21.85</v>
      </c>
      <c r="C4183" s="179">
        <v>24.93</v>
      </c>
      <c r="D4183" s="179">
        <v>20.28</v>
      </c>
      <c r="E4183" s="179">
        <v>24.03</v>
      </c>
    </row>
    <row r="4184" spans="1:5">
      <c r="A4184" s="180">
        <v>44055</v>
      </c>
      <c r="B4184" s="179">
        <v>22.82</v>
      </c>
      <c r="C4184" s="179">
        <v>22.88</v>
      </c>
      <c r="D4184" s="179">
        <v>21.54</v>
      </c>
      <c r="E4184" s="179">
        <v>22.28</v>
      </c>
    </row>
    <row r="4185" spans="1:5">
      <c r="A4185" s="180">
        <v>44056</v>
      </c>
      <c r="B4185" s="179">
        <v>22.2</v>
      </c>
      <c r="C4185" s="179">
        <v>22.92</v>
      </c>
      <c r="D4185" s="179">
        <v>21.45</v>
      </c>
      <c r="E4185" s="179">
        <v>22.13</v>
      </c>
    </row>
    <row r="4186" spans="1:5">
      <c r="A4186" s="180">
        <v>44057</v>
      </c>
      <c r="B4186" s="179">
        <v>22.27</v>
      </c>
      <c r="C4186" s="179">
        <v>23.55</v>
      </c>
      <c r="D4186" s="179">
        <v>21.79</v>
      </c>
      <c r="E4186" s="179">
        <v>22.05</v>
      </c>
    </row>
    <row r="4187" spans="1:5">
      <c r="A4187" s="180">
        <v>44060</v>
      </c>
      <c r="B4187" s="179">
        <v>22.52</v>
      </c>
      <c r="C4187" s="179">
        <v>22.82</v>
      </c>
      <c r="D4187" s="179">
        <v>21.34</v>
      </c>
      <c r="E4187" s="179">
        <v>21.35</v>
      </c>
    </row>
    <row r="4188" spans="1:5">
      <c r="A4188" s="180">
        <v>44061</v>
      </c>
      <c r="B4188" s="179">
        <v>21.69</v>
      </c>
      <c r="C4188" s="179">
        <v>22.55</v>
      </c>
      <c r="D4188" s="179">
        <v>21.18</v>
      </c>
      <c r="E4188" s="179">
        <v>21.51</v>
      </c>
    </row>
    <row r="4189" spans="1:5">
      <c r="A4189" s="180">
        <v>44062</v>
      </c>
      <c r="B4189" s="179">
        <v>21.6</v>
      </c>
      <c r="C4189" s="179">
        <v>22.98</v>
      </c>
      <c r="D4189" s="179">
        <v>20.99</v>
      </c>
      <c r="E4189" s="179">
        <v>22.54</v>
      </c>
    </row>
    <row r="4190" spans="1:5">
      <c r="A4190" s="180">
        <v>44063</v>
      </c>
      <c r="B4190" s="179">
        <v>24.1</v>
      </c>
      <c r="C4190" s="179">
        <v>24.6</v>
      </c>
      <c r="D4190" s="179">
        <v>22.37</v>
      </c>
      <c r="E4190" s="179">
        <v>22.72</v>
      </c>
    </row>
    <row r="4191" spans="1:5">
      <c r="A4191" s="180">
        <v>44064</v>
      </c>
      <c r="B4191" s="179">
        <v>22.58</v>
      </c>
      <c r="C4191" s="179">
        <v>24.47</v>
      </c>
      <c r="D4191" s="179">
        <v>22.06</v>
      </c>
      <c r="E4191" s="179">
        <v>22.54</v>
      </c>
    </row>
    <row r="4192" spans="1:5">
      <c r="A4192" s="180">
        <v>44067</v>
      </c>
      <c r="B4192" s="179">
        <v>22.87</v>
      </c>
      <c r="C4192" s="179">
        <v>23.18</v>
      </c>
      <c r="D4192" s="179">
        <v>21.25</v>
      </c>
      <c r="E4192" s="179">
        <v>22.37</v>
      </c>
    </row>
    <row r="4193" spans="1:5">
      <c r="A4193" s="180">
        <v>44068</v>
      </c>
      <c r="B4193" s="179">
        <v>22.16</v>
      </c>
      <c r="C4193" s="179">
        <v>23.43</v>
      </c>
      <c r="D4193" s="179">
        <v>21.53</v>
      </c>
      <c r="E4193" s="179">
        <v>22.03</v>
      </c>
    </row>
    <row r="4194" spans="1:5">
      <c r="A4194" s="180">
        <v>44069</v>
      </c>
      <c r="B4194" s="179">
        <v>22.14</v>
      </c>
      <c r="C4194" s="179">
        <v>23.27</v>
      </c>
      <c r="D4194" s="179">
        <v>20.92</v>
      </c>
      <c r="E4194" s="179">
        <v>23.27</v>
      </c>
    </row>
    <row r="4195" spans="1:5">
      <c r="A4195" s="180">
        <v>44070</v>
      </c>
      <c r="B4195" s="179">
        <v>23.42</v>
      </c>
      <c r="C4195" s="179">
        <v>27.09</v>
      </c>
      <c r="D4195" s="179">
        <v>21.44</v>
      </c>
      <c r="E4195" s="179">
        <v>24.47</v>
      </c>
    </row>
    <row r="4196" spans="1:5">
      <c r="A4196" s="180">
        <v>44071</v>
      </c>
      <c r="B4196" s="179">
        <v>24.59</v>
      </c>
      <c r="C4196" s="179">
        <v>26.3</v>
      </c>
      <c r="D4196" s="179">
        <v>22.64</v>
      </c>
      <c r="E4196" s="179">
        <v>22.96</v>
      </c>
    </row>
    <row r="4197" spans="1:5">
      <c r="A4197" s="180">
        <v>44074</v>
      </c>
      <c r="B4197" s="179">
        <v>23.91</v>
      </c>
      <c r="C4197" s="179">
        <v>26.5</v>
      </c>
      <c r="D4197" s="179">
        <v>21.77</v>
      </c>
      <c r="E4197" s="179">
        <v>26.41</v>
      </c>
    </row>
    <row r="4198" spans="1:5">
      <c r="A4198" s="180">
        <v>44075</v>
      </c>
      <c r="B4198" s="179">
        <v>25.86</v>
      </c>
      <c r="C4198" s="179">
        <v>26.59</v>
      </c>
      <c r="D4198" s="179">
        <v>25.02</v>
      </c>
      <c r="E4198" s="179">
        <v>26.12</v>
      </c>
    </row>
    <row r="4199" spans="1:5">
      <c r="A4199" s="180">
        <v>44076</v>
      </c>
      <c r="B4199" s="179">
        <v>26.01</v>
      </c>
      <c r="C4199" s="179">
        <v>27.07</v>
      </c>
      <c r="D4199" s="179">
        <v>25.53</v>
      </c>
      <c r="E4199" s="179">
        <v>26.57</v>
      </c>
    </row>
    <row r="4200" spans="1:5">
      <c r="A4200" s="180">
        <v>44077</v>
      </c>
      <c r="B4200" s="179">
        <v>26.28</v>
      </c>
      <c r="C4200" s="179">
        <v>35.94</v>
      </c>
      <c r="D4200" s="179">
        <v>25.66</v>
      </c>
      <c r="E4200" s="179">
        <v>33.6</v>
      </c>
    </row>
    <row r="4201" spans="1:5">
      <c r="A4201" s="180">
        <v>44078</v>
      </c>
      <c r="B4201" s="179">
        <v>34.619999999999997</v>
      </c>
      <c r="C4201" s="179">
        <v>38.28</v>
      </c>
      <c r="D4201" s="179">
        <v>29.5</v>
      </c>
      <c r="E4201" s="179">
        <v>30.75</v>
      </c>
    </row>
    <row r="4202" spans="1:5">
      <c r="A4202" s="180">
        <v>44082</v>
      </c>
      <c r="B4202" s="179">
        <v>30.61</v>
      </c>
      <c r="C4202" s="179">
        <v>35.93</v>
      </c>
      <c r="D4202" s="179">
        <v>30.52</v>
      </c>
      <c r="E4202" s="179">
        <v>31.46</v>
      </c>
    </row>
    <row r="4203" spans="1:5">
      <c r="A4203" s="180">
        <v>44083</v>
      </c>
      <c r="B4203" s="179">
        <v>31.68</v>
      </c>
      <c r="C4203" s="179">
        <v>31.78</v>
      </c>
      <c r="D4203" s="179">
        <v>28.12</v>
      </c>
      <c r="E4203" s="179">
        <v>28.81</v>
      </c>
    </row>
    <row r="4204" spans="1:5">
      <c r="A4204" s="180">
        <v>44084</v>
      </c>
      <c r="B4204" s="179">
        <v>28.67</v>
      </c>
      <c r="C4204" s="179">
        <v>30.56</v>
      </c>
      <c r="D4204" s="179">
        <v>27.59</v>
      </c>
      <c r="E4204" s="179">
        <v>29.71</v>
      </c>
    </row>
    <row r="4205" spans="1:5">
      <c r="A4205" s="180">
        <v>44085</v>
      </c>
      <c r="B4205" s="179">
        <v>28.63</v>
      </c>
      <c r="C4205" s="179">
        <v>29.73</v>
      </c>
      <c r="D4205" s="179">
        <v>26.51</v>
      </c>
      <c r="E4205" s="179">
        <v>26.87</v>
      </c>
    </row>
    <row r="4206" spans="1:5">
      <c r="A4206" s="180">
        <v>44088</v>
      </c>
      <c r="B4206" s="179">
        <v>25.86</v>
      </c>
      <c r="C4206" s="179">
        <v>26.79</v>
      </c>
      <c r="D4206" s="179">
        <v>25.38</v>
      </c>
      <c r="E4206" s="179">
        <v>25.85</v>
      </c>
    </row>
    <row r="4207" spans="1:5">
      <c r="A4207" s="180">
        <v>44089</v>
      </c>
      <c r="B4207" s="179">
        <v>25.92</v>
      </c>
      <c r="C4207" s="179">
        <v>26</v>
      </c>
      <c r="D4207" s="179">
        <v>24.92</v>
      </c>
      <c r="E4207" s="179">
        <v>25.59</v>
      </c>
    </row>
    <row r="4208" spans="1:5">
      <c r="A4208" s="180">
        <v>44090</v>
      </c>
      <c r="B4208" s="179">
        <v>25.31</v>
      </c>
      <c r="C4208" s="179">
        <v>26.59</v>
      </c>
      <c r="D4208" s="179">
        <v>24.84</v>
      </c>
      <c r="E4208" s="179">
        <v>26.04</v>
      </c>
    </row>
    <row r="4209" spans="1:5">
      <c r="A4209" s="180">
        <v>44091</v>
      </c>
      <c r="B4209" s="179">
        <v>28.22</v>
      </c>
      <c r="C4209" s="179">
        <v>28.92</v>
      </c>
      <c r="D4209" s="179">
        <v>26.26</v>
      </c>
      <c r="E4209" s="179">
        <v>26.46</v>
      </c>
    </row>
    <row r="4210" spans="1:5">
      <c r="A4210" s="180">
        <v>44092</v>
      </c>
      <c r="B4210" s="179">
        <v>26.65</v>
      </c>
      <c r="C4210" s="179">
        <v>28.1</v>
      </c>
      <c r="D4210" s="179">
        <v>25.28</v>
      </c>
      <c r="E4210" s="179">
        <v>25.83</v>
      </c>
    </row>
    <row r="4211" spans="1:5">
      <c r="A4211" s="180">
        <v>44095</v>
      </c>
      <c r="B4211" s="179">
        <v>28.04</v>
      </c>
      <c r="C4211" s="179">
        <v>31.18</v>
      </c>
      <c r="D4211" s="179">
        <v>27.39</v>
      </c>
      <c r="E4211" s="179">
        <v>27.78</v>
      </c>
    </row>
    <row r="4212" spans="1:5">
      <c r="A4212" s="180">
        <v>44096</v>
      </c>
      <c r="B4212" s="179">
        <v>28.61</v>
      </c>
      <c r="C4212" s="179">
        <v>28.78</v>
      </c>
      <c r="D4212" s="179">
        <v>26.48</v>
      </c>
      <c r="E4212" s="179">
        <v>26.86</v>
      </c>
    </row>
    <row r="4213" spans="1:5">
      <c r="A4213" s="180">
        <v>44097</v>
      </c>
      <c r="B4213" s="179">
        <v>27.02</v>
      </c>
      <c r="C4213" s="179">
        <v>29.73</v>
      </c>
      <c r="D4213" s="179">
        <v>25.19</v>
      </c>
      <c r="E4213" s="179">
        <v>28.58</v>
      </c>
    </row>
    <row r="4214" spans="1:5">
      <c r="A4214" s="180">
        <v>44098</v>
      </c>
      <c r="B4214" s="179">
        <v>29.54</v>
      </c>
      <c r="C4214" s="179">
        <v>30.49</v>
      </c>
      <c r="D4214" s="179">
        <v>27.94</v>
      </c>
      <c r="E4214" s="179">
        <v>28.51</v>
      </c>
    </row>
    <row r="4215" spans="1:5">
      <c r="A4215" s="180">
        <v>44099</v>
      </c>
      <c r="B4215" s="179">
        <v>28.17</v>
      </c>
      <c r="C4215" s="179">
        <v>30.43</v>
      </c>
      <c r="D4215" s="179">
        <v>26.02</v>
      </c>
      <c r="E4215" s="179">
        <v>26.38</v>
      </c>
    </row>
    <row r="4216" spans="1:5">
      <c r="A4216" s="182">
        <v>44102</v>
      </c>
      <c r="B4216" s="183">
        <v>27.15</v>
      </c>
      <c r="C4216" s="183">
        <v>27.19</v>
      </c>
      <c r="D4216" s="183">
        <v>24.9</v>
      </c>
      <c r="E4216" s="183">
        <v>26.19</v>
      </c>
    </row>
    <row r="4217" spans="1:5">
      <c r="A4217" s="182">
        <v>44103</v>
      </c>
      <c r="B4217" s="183">
        <v>26.81</v>
      </c>
      <c r="C4217" s="183">
        <v>27.43</v>
      </c>
      <c r="D4217" s="183">
        <v>25.98</v>
      </c>
      <c r="E4217" s="183">
        <v>26.27</v>
      </c>
    </row>
    <row r="4218" spans="1:5">
      <c r="A4218" s="182">
        <v>44104</v>
      </c>
      <c r="B4218" s="183">
        <v>26.69</v>
      </c>
      <c r="C4218" s="183">
        <v>27.12</v>
      </c>
      <c r="D4218" s="183">
        <v>25.06</v>
      </c>
      <c r="E4218" s="183">
        <v>26.37</v>
      </c>
    </row>
    <row r="4219" spans="1:5">
      <c r="A4219" s="182">
        <v>44105</v>
      </c>
      <c r="B4219" s="183">
        <v>25.78</v>
      </c>
      <c r="C4219" s="183">
        <v>27.11</v>
      </c>
      <c r="D4219" s="183">
        <v>25.33</v>
      </c>
      <c r="E4219" s="183">
        <v>26.7</v>
      </c>
    </row>
    <row r="4220" spans="1:5">
      <c r="A4220" s="182">
        <v>44106</v>
      </c>
      <c r="B4220" s="183">
        <v>28.87</v>
      </c>
      <c r="C4220" s="183">
        <v>29.9</v>
      </c>
      <c r="D4220" s="183">
        <v>26.93</v>
      </c>
      <c r="E4220" s="183">
        <v>27.63</v>
      </c>
    </row>
    <row r="4221" spans="1:5">
      <c r="A4221" s="182">
        <v>44109</v>
      </c>
      <c r="B4221" s="183">
        <v>29.52</v>
      </c>
      <c r="C4221" s="183">
        <v>29.69</v>
      </c>
      <c r="D4221" s="183">
        <v>27.27</v>
      </c>
      <c r="E4221" s="183">
        <v>27.96</v>
      </c>
    </row>
    <row r="4222" spans="1:5">
      <c r="A4222" s="182">
        <v>44110</v>
      </c>
      <c r="B4222" s="183">
        <v>28.05</v>
      </c>
      <c r="C4222" s="183">
        <v>30</v>
      </c>
      <c r="D4222" s="183">
        <v>26.01</v>
      </c>
      <c r="E4222" s="183">
        <v>29.48</v>
      </c>
    </row>
    <row r="4223" spans="1:5">
      <c r="A4223" s="182">
        <v>44111</v>
      </c>
      <c r="B4223" s="183">
        <v>29.26</v>
      </c>
      <c r="C4223" s="183">
        <v>29.76</v>
      </c>
      <c r="D4223" s="183">
        <v>27.94</v>
      </c>
      <c r="E4223" s="183">
        <v>28.06</v>
      </c>
    </row>
    <row r="4224" spans="1:5">
      <c r="A4224" s="182">
        <v>44112</v>
      </c>
      <c r="B4224" s="183">
        <v>27.65</v>
      </c>
      <c r="C4224" s="183">
        <v>27.99</v>
      </c>
      <c r="D4224" s="183">
        <v>24.88</v>
      </c>
      <c r="E4224" s="183">
        <v>26.36</v>
      </c>
    </row>
    <row r="4225" spans="1:5">
      <c r="A4225" s="182">
        <v>44113</v>
      </c>
      <c r="B4225" s="183">
        <v>26.2</v>
      </c>
      <c r="C4225" s="183">
        <v>26.22</v>
      </c>
      <c r="D4225" s="183">
        <v>24.03</v>
      </c>
      <c r="E4225" s="183">
        <v>25</v>
      </c>
    </row>
    <row r="4226" spans="1:5">
      <c r="A4226" s="182">
        <v>44116</v>
      </c>
      <c r="B4226" s="183">
        <v>25.65</v>
      </c>
      <c r="C4226" s="183">
        <v>25.65</v>
      </c>
      <c r="D4226" s="183">
        <v>24.14</v>
      </c>
      <c r="E4226" s="183">
        <v>25.07</v>
      </c>
    </row>
    <row r="4227" spans="1:5">
      <c r="A4227" s="182">
        <v>44117</v>
      </c>
      <c r="B4227" s="183">
        <v>25.67</v>
      </c>
      <c r="C4227" s="183">
        <v>26.93</v>
      </c>
      <c r="D4227" s="183">
        <v>25.16</v>
      </c>
      <c r="E4227" s="183">
        <v>26.07</v>
      </c>
    </row>
    <row r="4228" spans="1:5">
      <c r="A4228" s="182">
        <v>44118</v>
      </c>
      <c r="B4228" s="183">
        <v>25.72</v>
      </c>
      <c r="C4228" s="183">
        <v>27.23</v>
      </c>
      <c r="D4228" s="183">
        <v>25.53</v>
      </c>
      <c r="E4228" s="183">
        <v>26.4</v>
      </c>
    </row>
    <row r="4229" spans="1:5">
      <c r="A4229" s="182">
        <v>44119</v>
      </c>
      <c r="B4229" s="183">
        <v>27.1</v>
      </c>
      <c r="C4229" s="183">
        <v>29.06</v>
      </c>
      <c r="D4229" s="183">
        <v>26.82</v>
      </c>
      <c r="E4229" s="183">
        <v>26.97</v>
      </c>
    </row>
    <row r="4230" spans="1:5">
      <c r="A4230" s="182">
        <v>44120</v>
      </c>
      <c r="B4230" s="183">
        <v>27.16</v>
      </c>
      <c r="C4230" s="183">
        <v>27.46</v>
      </c>
      <c r="D4230" s="183">
        <v>26.19</v>
      </c>
      <c r="E4230" s="183">
        <v>27.41</v>
      </c>
    </row>
    <row r="4231" spans="1:5">
      <c r="A4231" s="182">
        <v>44123</v>
      </c>
      <c r="B4231" s="183">
        <v>27.36</v>
      </c>
      <c r="C4231" s="183">
        <v>29.69</v>
      </c>
      <c r="D4231" s="183">
        <v>27.04</v>
      </c>
      <c r="E4231" s="183">
        <v>29.18</v>
      </c>
    </row>
    <row r="4232" spans="1:5">
      <c r="A4232" s="182">
        <v>44124</v>
      </c>
      <c r="B4232" s="183">
        <v>28.81</v>
      </c>
      <c r="C4232" s="183">
        <v>29.6</v>
      </c>
      <c r="D4232" s="183">
        <v>28.29</v>
      </c>
      <c r="E4232" s="183">
        <v>29.35</v>
      </c>
    </row>
    <row r="4233" spans="1:5">
      <c r="A4233" s="182">
        <v>44125</v>
      </c>
      <c r="B4233" s="183">
        <v>29.12</v>
      </c>
      <c r="C4233" s="183">
        <v>30.55</v>
      </c>
      <c r="D4233" s="183">
        <v>28.37</v>
      </c>
      <c r="E4233" s="183">
        <v>28.65</v>
      </c>
    </row>
    <row r="4234" spans="1:5">
      <c r="A4234" s="182">
        <v>44126</v>
      </c>
      <c r="B4234" s="183">
        <v>30.1</v>
      </c>
      <c r="C4234" s="183">
        <v>30.12</v>
      </c>
      <c r="D4234" s="183">
        <v>27.68</v>
      </c>
      <c r="E4234" s="183">
        <v>28.11</v>
      </c>
    </row>
    <row r="4235" spans="1:5">
      <c r="A4235" s="182">
        <v>44127</v>
      </c>
      <c r="B4235" s="183">
        <v>28.47</v>
      </c>
      <c r="C4235" s="183">
        <v>28.67</v>
      </c>
      <c r="D4235" s="183">
        <v>27.26</v>
      </c>
      <c r="E4235" s="183">
        <v>27.55</v>
      </c>
    </row>
    <row r="4236" spans="1:5">
      <c r="A4236" s="182">
        <v>44130</v>
      </c>
      <c r="B4236" s="183">
        <v>29.38</v>
      </c>
      <c r="C4236" s="183">
        <v>33.68</v>
      </c>
      <c r="D4236" s="183">
        <v>29.22</v>
      </c>
      <c r="E4236" s="183">
        <v>32.46</v>
      </c>
    </row>
    <row r="4237" spans="1:5">
      <c r="A4237" s="182">
        <v>44131</v>
      </c>
      <c r="B4237" s="183">
        <v>32.04</v>
      </c>
      <c r="C4237" s="183">
        <v>33.770000000000003</v>
      </c>
      <c r="D4237" s="183">
        <v>31.85</v>
      </c>
      <c r="E4237" s="183">
        <v>33.35</v>
      </c>
    </row>
    <row r="4238" spans="1:5">
      <c r="A4238" s="182">
        <v>44132</v>
      </c>
      <c r="B4238" s="183">
        <v>34.69</v>
      </c>
      <c r="C4238" s="183">
        <v>40.770000000000003</v>
      </c>
      <c r="D4238" s="183">
        <v>34.68</v>
      </c>
      <c r="E4238" s="183">
        <v>40.28</v>
      </c>
    </row>
    <row r="4239" spans="1:5">
      <c r="A4239" s="182">
        <v>44133</v>
      </c>
      <c r="B4239" s="183">
        <v>38.799999999999997</v>
      </c>
      <c r="C4239" s="183">
        <v>41.16</v>
      </c>
      <c r="D4239" s="183">
        <v>35.630000000000003</v>
      </c>
      <c r="E4239" s="183">
        <v>37.590000000000003</v>
      </c>
    </row>
    <row r="4240" spans="1:5">
      <c r="A4240" s="182">
        <v>44134</v>
      </c>
      <c r="B4240" s="183">
        <v>40.81</v>
      </c>
      <c r="C4240" s="183">
        <v>41.09</v>
      </c>
      <c r="D4240" s="183">
        <v>36.5</v>
      </c>
      <c r="E4240" s="183">
        <v>38.020000000000003</v>
      </c>
    </row>
    <row r="4241" spans="1:5">
      <c r="A4241" s="182">
        <v>44137</v>
      </c>
      <c r="B4241" s="183">
        <v>38.57</v>
      </c>
      <c r="C4241" s="183">
        <v>38.78</v>
      </c>
      <c r="D4241" s="183">
        <v>36.130000000000003</v>
      </c>
      <c r="E4241" s="183">
        <v>37.130000000000003</v>
      </c>
    </row>
    <row r="4242" spans="1:5">
      <c r="A4242" s="182">
        <v>44138</v>
      </c>
      <c r="B4242" s="183">
        <v>36.44</v>
      </c>
      <c r="C4242" s="183">
        <v>36.44</v>
      </c>
      <c r="D4242" s="183">
        <v>34.19</v>
      </c>
      <c r="E4242" s="183">
        <v>35.549999999999997</v>
      </c>
    </row>
    <row r="4243" spans="1:5">
      <c r="A4243" s="182">
        <v>44139</v>
      </c>
      <c r="B4243" s="183">
        <v>36.79</v>
      </c>
      <c r="C4243" s="183">
        <v>36.85</v>
      </c>
      <c r="D4243" s="183">
        <v>28.03</v>
      </c>
      <c r="E4243" s="183">
        <v>29.57</v>
      </c>
    </row>
    <row r="4244" spans="1:5">
      <c r="A4244" s="182">
        <v>44140</v>
      </c>
      <c r="B4244" s="183">
        <v>27.56</v>
      </c>
      <c r="C4244" s="183">
        <v>28.14</v>
      </c>
      <c r="D4244" s="183">
        <v>26.04</v>
      </c>
      <c r="E4244" s="183">
        <v>27.58</v>
      </c>
    </row>
    <row r="4245" spans="1:5">
      <c r="A4245" s="182">
        <v>44141</v>
      </c>
      <c r="B4245" s="183">
        <v>27.87</v>
      </c>
      <c r="C4245" s="183">
        <v>29.44</v>
      </c>
      <c r="D4245" s="183">
        <v>24.56</v>
      </c>
      <c r="E4245" s="183">
        <v>24.86</v>
      </c>
    </row>
    <row r="4246" spans="1:5">
      <c r="A4246" s="182">
        <v>44144</v>
      </c>
      <c r="B4246" s="183">
        <v>24.8</v>
      </c>
      <c r="C4246" s="183">
        <v>25.82</v>
      </c>
      <c r="D4246" s="183">
        <v>22.41</v>
      </c>
      <c r="E4246" s="183">
        <v>25.75</v>
      </c>
    </row>
    <row r="4247" spans="1:5">
      <c r="A4247" s="182">
        <v>44145</v>
      </c>
      <c r="B4247" s="183">
        <v>25.36</v>
      </c>
      <c r="C4247" s="183">
        <v>26.77</v>
      </c>
      <c r="D4247" s="183">
        <v>24.35</v>
      </c>
      <c r="E4247" s="183">
        <v>24.8</v>
      </c>
    </row>
    <row r="4248" spans="1:5">
      <c r="A4248" s="182">
        <v>44146</v>
      </c>
      <c r="B4248" s="183">
        <v>25.01</v>
      </c>
      <c r="C4248" s="183">
        <v>25.12</v>
      </c>
      <c r="D4248" s="183">
        <v>22.57</v>
      </c>
      <c r="E4248" s="183">
        <v>23.45</v>
      </c>
    </row>
    <row r="4249" spans="1:5">
      <c r="A4249" s="182">
        <v>44147</v>
      </c>
      <c r="B4249" s="183">
        <v>24.39</v>
      </c>
      <c r="C4249" s="183">
        <v>27.27</v>
      </c>
      <c r="D4249" s="183">
        <v>23.53</v>
      </c>
      <c r="E4249" s="183">
        <v>25.35</v>
      </c>
    </row>
    <row r="4250" spans="1:5">
      <c r="A4250" s="182">
        <v>44148</v>
      </c>
      <c r="B4250" s="183">
        <v>24.94</v>
      </c>
      <c r="C4250" s="183">
        <v>25.03</v>
      </c>
      <c r="D4250" s="183">
        <v>22.74</v>
      </c>
      <c r="E4250" s="183">
        <v>23.1</v>
      </c>
    </row>
    <row r="4251" spans="1:5">
      <c r="A4251" s="182">
        <v>44151</v>
      </c>
      <c r="B4251" s="183">
        <v>23.66</v>
      </c>
      <c r="C4251" s="183">
        <v>24.08</v>
      </c>
      <c r="D4251" s="183">
        <v>22.43</v>
      </c>
      <c r="E4251" s="183">
        <v>22.45</v>
      </c>
    </row>
    <row r="4252" spans="1:5">
      <c r="A4252" s="182">
        <v>44152</v>
      </c>
      <c r="B4252" s="183">
        <v>22.84</v>
      </c>
      <c r="C4252" s="183">
        <v>24.09</v>
      </c>
      <c r="D4252" s="183">
        <v>22.34</v>
      </c>
      <c r="E4252" s="183">
        <v>22.71</v>
      </c>
    </row>
    <row r="4253" spans="1:5">
      <c r="A4253" s="182">
        <v>44153</v>
      </c>
      <c r="B4253" s="183">
        <v>22.86</v>
      </c>
      <c r="C4253" s="183">
        <v>23.92</v>
      </c>
      <c r="D4253" s="183">
        <v>21.66</v>
      </c>
      <c r="E4253" s="183">
        <v>23.84</v>
      </c>
    </row>
    <row r="4254" spans="1:5">
      <c r="A4254" s="182">
        <v>44154</v>
      </c>
      <c r="B4254" s="183">
        <v>23.62</v>
      </c>
      <c r="C4254" s="183">
        <v>24.52</v>
      </c>
      <c r="D4254" s="183">
        <v>22.56</v>
      </c>
      <c r="E4254" s="183">
        <v>23.11</v>
      </c>
    </row>
    <row r="4255" spans="1:5">
      <c r="A4255" s="182">
        <v>44155</v>
      </c>
      <c r="B4255" s="183">
        <v>23.43</v>
      </c>
      <c r="C4255" s="183">
        <v>23.73</v>
      </c>
      <c r="D4255" s="183">
        <v>22.13</v>
      </c>
      <c r="E4255" s="183">
        <v>23.7</v>
      </c>
    </row>
    <row r="4256" spans="1:5">
      <c r="A4256" s="182">
        <v>44158</v>
      </c>
      <c r="B4256" s="183">
        <v>23.66</v>
      </c>
      <c r="C4256" s="183">
        <v>23.96</v>
      </c>
      <c r="D4256" s="183">
        <v>22.45</v>
      </c>
      <c r="E4256" s="183">
        <v>22.66</v>
      </c>
    </row>
    <row r="4257" spans="1:5">
      <c r="A4257" s="182">
        <v>44159</v>
      </c>
      <c r="B4257" s="183">
        <v>22.04</v>
      </c>
      <c r="C4257" s="183">
        <v>22.48</v>
      </c>
      <c r="D4257" s="183">
        <v>20.8</v>
      </c>
      <c r="E4257" s="183">
        <v>21.64</v>
      </c>
    </row>
    <row r="4258" spans="1:5">
      <c r="A4258" s="182">
        <v>44160</v>
      </c>
      <c r="B4258" s="183">
        <v>21.65</v>
      </c>
      <c r="C4258" s="183">
        <v>22.5</v>
      </c>
      <c r="D4258" s="183">
        <v>21.13</v>
      </c>
      <c r="E4258" s="183">
        <v>21.25</v>
      </c>
    </row>
    <row r="4259" spans="1:5">
      <c r="A4259" s="182">
        <v>44162</v>
      </c>
      <c r="B4259" s="183">
        <v>21.52</v>
      </c>
      <c r="C4259" s="183">
        <v>21.6</v>
      </c>
      <c r="D4259" s="183">
        <v>19.510000000000002</v>
      </c>
      <c r="E4259" s="183">
        <v>20.84</v>
      </c>
    </row>
    <row r="4260" spans="1:5">
      <c r="A4260" s="182">
        <v>44165</v>
      </c>
      <c r="B4260" s="183">
        <v>22.64</v>
      </c>
      <c r="C4260" s="183">
        <v>22.89</v>
      </c>
      <c r="D4260" s="183">
        <v>20.48</v>
      </c>
      <c r="E4260" s="183">
        <v>20.57</v>
      </c>
    </row>
    <row r="4261" spans="1:5">
      <c r="A4261" s="182">
        <v>44166</v>
      </c>
      <c r="B4261" s="183">
        <v>20.21</v>
      </c>
      <c r="C4261" s="183">
        <v>20.92</v>
      </c>
      <c r="D4261" s="183">
        <v>20</v>
      </c>
      <c r="E4261" s="183">
        <v>20.77</v>
      </c>
    </row>
    <row r="4262" spans="1:5">
      <c r="A4262" s="182">
        <v>44167</v>
      </c>
      <c r="B4262" s="183">
        <v>21</v>
      </c>
      <c r="C4262" s="183">
        <v>21.25</v>
      </c>
      <c r="D4262" s="183">
        <v>20.04</v>
      </c>
      <c r="E4262" s="183">
        <v>21.17</v>
      </c>
    </row>
    <row r="4263" spans="1:5">
      <c r="A4263" s="182">
        <v>44168</v>
      </c>
      <c r="B4263" s="183">
        <v>21.24</v>
      </c>
      <c r="C4263" s="183">
        <v>21.88</v>
      </c>
      <c r="D4263" s="183">
        <v>20.72</v>
      </c>
      <c r="E4263" s="183">
        <v>21.28</v>
      </c>
    </row>
    <row r="4264" spans="1:5">
      <c r="A4264" s="182">
        <v>44169</v>
      </c>
      <c r="B4264" s="183">
        <v>21.05</v>
      </c>
      <c r="C4264" s="183">
        <v>21.15</v>
      </c>
      <c r="D4264" s="183">
        <v>19.97</v>
      </c>
      <c r="E4264" s="183">
        <v>20.79</v>
      </c>
    </row>
    <row r="4265" spans="1:5">
      <c r="A4265" s="182">
        <v>44172</v>
      </c>
      <c r="B4265" s="183">
        <v>22.04</v>
      </c>
      <c r="C4265" s="183">
        <v>22.62</v>
      </c>
      <c r="D4265" s="183">
        <v>21.17</v>
      </c>
      <c r="E4265" s="183">
        <v>21.3</v>
      </c>
    </row>
    <row r="4266" spans="1:5">
      <c r="A4266" s="182">
        <v>44173</v>
      </c>
      <c r="B4266" s="183">
        <v>21.65</v>
      </c>
      <c r="C4266" s="183">
        <v>22.25</v>
      </c>
      <c r="D4266" s="183">
        <v>20.52</v>
      </c>
      <c r="E4266" s="183">
        <v>20.68</v>
      </c>
    </row>
    <row r="4267" spans="1:5">
      <c r="A4267" s="182">
        <v>44174</v>
      </c>
      <c r="B4267" s="183">
        <v>20.66</v>
      </c>
      <c r="C4267" s="183">
        <v>22.93</v>
      </c>
      <c r="D4267" s="183">
        <v>20.100000000000001</v>
      </c>
      <c r="E4267" s="183">
        <v>22.27</v>
      </c>
    </row>
    <row r="4268" spans="1:5">
      <c r="A4268" s="182">
        <v>44175</v>
      </c>
      <c r="B4268" s="183">
        <v>22.12</v>
      </c>
      <c r="C4268" s="183">
        <v>23.46</v>
      </c>
      <c r="D4268" s="183">
        <v>21.53</v>
      </c>
      <c r="E4268" s="183">
        <v>22.52</v>
      </c>
    </row>
    <row r="4269" spans="1:5">
      <c r="A4269" s="182">
        <v>44176</v>
      </c>
      <c r="B4269" s="183">
        <v>22.49</v>
      </c>
      <c r="C4269" s="183">
        <v>25.14</v>
      </c>
      <c r="D4269" s="183">
        <v>22.48</v>
      </c>
      <c r="E4269" s="183">
        <v>23.31</v>
      </c>
    </row>
    <row r="4270" spans="1:5">
      <c r="A4270" s="182">
        <v>44179</v>
      </c>
      <c r="B4270" s="183">
        <v>22.67</v>
      </c>
      <c r="C4270" s="183">
        <v>24.82</v>
      </c>
      <c r="D4270" s="183">
        <v>21.95</v>
      </c>
      <c r="E4270" s="183">
        <v>24.72</v>
      </c>
    </row>
    <row r="4271" spans="1:5">
      <c r="A4271" s="182">
        <v>44180</v>
      </c>
      <c r="B4271" s="183">
        <v>24</v>
      </c>
      <c r="C4271" s="183">
        <v>24.07</v>
      </c>
      <c r="D4271" s="183">
        <v>22.73</v>
      </c>
      <c r="E4271" s="183">
        <v>22.89</v>
      </c>
    </row>
    <row r="4272" spans="1:5">
      <c r="A4272" s="182">
        <v>44181</v>
      </c>
      <c r="B4272" s="183">
        <v>22.51</v>
      </c>
      <c r="C4272" s="183">
        <v>23.67</v>
      </c>
      <c r="D4272" s="183">
        <v>22.29</v>
      </c>
      <c r="E4272" s="183">
        <v>22.5</v>
      </c>
    </row>
    <row r="4273" spans="1:5">
      <c r="A4273" s="182">
        <v>44182</v>
      </c>
      <c r="B4273" s="183">
        <v>21.98</v>
      </c>
      <c r="C4273" s="183">
        <v>22.27</v>
      </c>
      <c r="D4273" s="183">
        <v>21.52</v>
      </c>
      <c r="E4273" s="183">
        <v>21.93</v>
      </c>
    </row>
    <row r="4274" spans="1:5">
      <c r="A4274" s="182">
        <v>44183</v>
      </c>
      <c r="B4274" s="183">
        <v>22.15</v>
      </c>
      <c r="C4274" s="183">
        <v>23.77</v>
      </c>
      <c r="D4274" s="183">
        <v>21.57</v>
      </c>
      <c r="E4274" s="183">
        <v>21.57</v>
      </c>
    </row>
    <row r="4275" spans="1:5">
      <c r="A4275" s="182">
        <v>44186</v>
      </c>
      <c r="B4275" s="183">
        <v>24.25</v>
      </c>
      <c r="C4275" s="183">
        <v>31.46</v>
      </c>
      <c r="D4275" s="183">
        <v>24.23</v>
      </c>
      <c r="E4275" s="183">
        <v>25.16</v>
      </c>
    </row>
    <row r="4276" spans="1:5">
      <c r="A4276" s="182">
        <v>44187</v>
      </c>
      <c r="B4276" s="183">
        <v>25.24</v>
      </c>
      <c r="C4276" s="183">
        <v>25.56</v>
      </c>
      <c r="D4276" s="183">
        <v>23.53</v>
      </c>
      <c r="E4276" s="183">
        <v>24.23</v>
      </c>
    </row>
    <row r="4277" spans="1:5">
      <c r="A4277" s="182">
        <v>44188</v>
      </c>
      <c r="B4277" s="183">
        <v>23.49</v>
      </c>
      <c r="C4277" s="183">
        <v>23.68</v>
      </c>
      <c r="D4277" s="183">
        <v>22.13</v>
      </c>
      <c r="E4277" s="183">
        <v>23.31</v>
      </c>
    </row>
    <row r="4278" spans="1:5">
      <c r="A4278" s="182">
        <v>44189</v>
      </c>
      <c r="B4278" s="183">
        <v>22.47</v>
      </c>
      <c r="C4278" s="183">
        <v>22.83</v>
      </c>
      <c r="D4278" s="183">
        <v>21.39</v>
      </c>
      <c r="E4278" s="183">
        <v>21.53</v>
      </c>
    </row>
    <row r="4279" spans="1:5">
      <c r="A4279" s="182">
        <v>44193</v>
      </c>
      <c r="B4279" s="183">
        <v>22.11</v>
      </c>
      <c r="C4279" s="183">
        <v>22.12</v>
      </c>
      <c r="D4279" s="183">
        <v>21.15</v>
      </c>
      <c r="E4279" s="183">
        <v>21.7</v>
      </c>
    </row>
    <row r="4280" spans="1:5">
      <c r="A4280" s="182">
        <v>44194</v>
      </c>
      <c r="B4280" s="183">
        <v>21.61</v>
      </c>
      <c r="C4280" s="183">
        <v>23.72</v>
      </c>
      <c r="D4280" s="183">
        <v>20.99</v>
      </c>
      <c r="E4280" s="183">
        <v>23.08</v>
      </c>
    </row>
    <row r="4281" spans="1:5">
      <c r="A4281" s="182">
        <v>44195</v>
      </c>
      <c r="B4281" s="183">
        <v>22.58</v>
      </c>
      <c r="C4281" s="183">
        <v>23.15</v>
      </c>
      <c r="D4281" s="183">
        <v>22.41</v>
      </c>
      <c r="E4281" s="183">
        <v>22.77</v>
      </c>
    </row>
    <row r="4282" spans="1:5">
      <c r="A4282" s="182">
        <v>44196</v>
      </c>
      <c r="B4282" s="183">
        <v>22.99</v>
      </c>
      <c r="C4282" s="183">
        <v>23.25</v>
      </c>
      <c r="D4282" s="183">
        <v>21.24</v>
      </c>
      <c r="E4282" s="183">
        <v>22.75</v>
      </c>
    </row>
    <row r="4283" spans="1:5">
      <c r="A4283" s="182">
        <v>44200</v>
      </c>
      <c r="B4283" s="183">
        <v>23.04</v>
      </c>
      <c r="C4283" s="183">
        <v>29.19</v>
      </c>
      <c r="D4283" s="183">
        <v>22.56</v>
      </c>
      <c r="E4283" s="183">
        <v>26.97</v>
      </c>
    </row>
    <row r="4284" spans="1:5">
      <c r="A4284" s="182">
        <v>44201</v>
      </c>
      <c r="B4284" s="183">
        <v>26.94</v>
      </c>
      <c r="C4284" s="183">
        <v>28.6</v>
      </c>
      <c r="D4284" s="183">
        <v>24.8</v>
      </c>
      <c r="E4284" s="183">
        <v>25.34</v>
      </c>
    </row>
    <row r="4285" spans="1:5">
      <c r="A4285" s="182">
        <v>44202</v>
      </c>
      <c r="B4285" s="183">
        <v>25.48</v>
      </c>
      <c r="C4285" s="183">
        <v>26.77</v>
      </c>
      <c r="D4285" s="183">
        <v>22.14</v>
      </c>
      <c r="E4285" s="183">
        <v>25.07</v>
      </c>
    </row>
    <row r="4286" spans="1:5">
      <c r="A4286" s="182">
        <v>44203</v>
      </c>
      <c r="B4286" s="183">
        <v>23.67</v>
      </c>
      <c r="C4286" s="183">
        <v>23.91</v>
      </c>
      <c r="D4286" s="183">
        <v>22.25</v>
      </c>
      <c r="E4286" s="183">
        <v>22.37</v>
      </c>
    </row>
    <row r="4287" spans="1:5">
      <c r="A4287" s="182">
        <v>44204</v>
      </c>
      <c r="B4287" s="183">
        <v>22.43</v>
      </c>
      <c r="C4287" s="183">
        <v>23.34</v>
      </c>
      <c r="D4287" s="183">
        <v>21.42</v>
      </c>
      <c r="E4287" s="183">
        <v>21.56</v>
      </c>
    </row>
    <row r="4288" spans="1:5">
      <c r="A4288" s="182">
        <v>44207</v>
      </c>
      <c r="B4288" s="183">
        <v>23.31</v>
      </c>
      <c r="C4288" s="183">
        <v>24.81</v>
      </c>
      <c r="D4288" s="183">
        <v>23.23</v>
      </c>
      <c r="E4288" s="183">
        <v>24.08</v>
      </c>
    </row>
    <row r="4289" spans="1:5">
      <c r="A4289" s="182">
        <v>44208</v>
      </c>
      <c r="B4289" s="183">
        <v>23.49</v>
      </c>
      <c r="C4289" s="183">
        <v>25.15</v>
      </c>
      <c r="D4289" s="183">
        <v>22.83</v>
      </c>
      <c r="E4289" s="183">
        <v>23.33</v>
      </c>
    </row>
    <row r="4290" spans="1:5">
      <c r="A4290" s="182">
        <v>44209</v>
      </c>
      <c r="B4290" s="183">
        <v>23.07</v>
      </c>
      <c r="C4290" s="183">
        <v>24.18</v>
      </c>
      <c r="D4290" s="183">
        <v>21.92</v>
      </c>
      <c r="E4290" s="183">
        <v>22.21</v>
      </c>
    </row>
    <row r="4291" spans="1:5">
      <c r="A4291" s="182">
        <v>44210</v>
      </c>
      <c r="B4291" s="183">
        <v>22.22</v>
      </c>
      <c r="C4291" s="183">
        <v>23.47</v>
      </c>
      <c r="D4291" s="183">
        <v>21.66</v>
      </c>
      <c r="E4291" s="183">
        <v>23.25</v>
      </c>
    </row>
    <row r="4292" spans="1:5">
      <c r="A4292" s="182">
        <v>44211</v>
      </c>
      <c r="B4292" s="183">
        <v>23.52</v>
      </c>
      <c r="C4292" s="183">
        <v>25.8</v>
      </c>
      <c r="D4292" s="183">
        <v>23.08</v>
      </c>
      <c r="E4292" s="183">
        <v>24.34</v>
      </c>
    </row>
    <row r="4293" spans="1:5">
      <c r="A4293" s="182">
        <v>44215</v>
      </c>
      <c r="B4293" s="183">
        <v>23.03</v>
      </c>
      <c r="C4293" s="183">
        <v>23.56</v>
      </c>
      <c r="D4293" s="183">
        <v>22.53</v>
      </c>
      <c r="E4293" s="183">
        <v>23.24</v>
      </c>
    </row>
    <row r="4294" spans="1:5">
      <c r="A4294" s="182">
        <v>44216</v>
      </c>
      <c r="B4294" s="183">
        <v>22.82</v>
      </c>
      <c r="C4294" s="183">
        <v>22.86</v>
      </c>
      <c r="D4294" s="183">
        <v>21.37</v>
      </c>
      <c r="E4294" s="183">
        <v>21.58</v>
      </c>
    </row>
    <row r="4295" spans="1:5">
      <c r="A4295" s="182">
        <v>44217</v>
      </c>
      <c r="B4295" s="183">
        <v>21.34</v>
      </c>
      <c r="C4295" s="183">
        <v>22.22</v>
      </c>
      <c r="D4295" s="183">
        <v>21.09</v>
      </c>
      <c r="E4295" s="183">
        <v>21.32</v>
      </c>
    </row>
    <row r="4296" spans="1:5">
      <c r="A4296" s="182">
        <v>44218</v>
      </c>
      <c r="B4296" s="183">
        <v>22.24</v>
      </c>
      <c r="C4296" s="183">
        <v>23.73</v>
      </c>
      <c r="D4296" s="183">
        <v>21.27</v>
      </c>
      <c r="E4296" s="183">
        <v>21.91</v>
      </c>
    </row>
    <row r="4297" spans="1:5">
      <c r="A4297" s="182">
        <v>44221</v>
      </c>
      <c r="B4297" s="183">
        <v>22.31</v>
      </c>
      <c r="C4297" s="183">
        <v>26.63</v>
      </c>
      <c r="D4297" s="183">
        <v>22.2</v>
      </c>
      <c r="E4297" s="183">
        <v>23.19</v>
      </c>
    </row>
    <row r="4298" spans="1:5">
      <c r="A4298" s="182">
        <v>44222</v>
      </c>
      <c r="B4298" s="183">
        <v>23.91</v>
      </c>
      <c r="C4298" s="183">
        <v>23.94</v>
      </c>
      <c r="D4298" s="183">
        <v>22.55</v>
      </c>
      <c r="E4298" s="183">
        <v>23.02</v>
      </c>
    </row>
    <row r="4299" spans="1:5">
      <c r="A4299" s="182">
        <v>44223</v>
      </c>
      <c r="B4299" s="183">
        <v>23.82</v>
      </c>
      <c r="C4299" s="183">
        <v>37.21</v>
      </c>
      <c r="D4299" s="183">
        <v>23.71</v>
      </c>
      <c r="E4299" s="183">
        <v>37.21</v>
      </c>
    </row>
    <row r="4300" spans="1:5">
      <c r="A4300" s="182">
        <v>44224</v>
      </c>
      <c r="B4300" s="183">
        <v>33.25</v>
      </c>
      <c r="C4300" s="183">
        <v>36.29</v>
      </c>
      <c r="D4300" s="183">
        <v>27.39</v>
      </c>
      <c r="E4300" s="183">
        <v>30.21</v>
      </c>
    </row>
    <row r="4301" spans="1:5">
      <c r="A4301" s="182">
        <v>44225</v>
      </c>
      <c r="B4301" s="183">
        <v>35.159999999999997</v>
      </c>
      <c r="C4301" s="183">
        <v>37.51</v>
      </c>
      <c r="D4301" s="183">
        <v>29.24</v>
      </c>
      <c r="E4301" s="183">
        <v>33.090000000000003</v>
      </c>
    </row>
    <row r="4302" spans="1:5">
      <c r="A4302" s="182">
        <v>44228</v>
      </c>
      <c r="B4302" s="183">
        <v>31.45</v>
      </c>
      <c r="C4302" s="183">
        <v>33.96</v>
      </c>
      <c r="D4302" s="183">
        <v>29.03</v>
      </c>
      <c r="E4302" s="183">
        <v>30.24</v>
      </c>
    </row>
    <row r="4303" spans="1:5">
      <c r="A4303" s="182">
        <v>44229</v>
      </c>
      <c r="B4303" s="183">
        <v>28.01</v>
      </c>
      <c r="C4303" s="183">
        <v>28.08</v>
      </c>
      <c r="D4303" s="183">
        <v>25.31</v>
      </c>
      <c r="E4303" s="183">
        <v>25.56</v>
      </c>
    </row>
    <row r="4304" spans="1:5">
      <c r="A4304" s="182">
        <v>44230</v>
      </c>
      <c r="B4304" s="183">
        <v>24.59</v>
      </c>
      <c r="C4304" s="183">
        <v>25.43</v>
      </c>
      <c r="D4304" s="183">
        <v>22.91</v>
      </c>
      <c r="E4304" s="183">
        <v>22.91</v>
      </c>
    </row>
    <row r="4305" spans="1:5">
      <c r="A4305" s="182">
        <v>44231</v>
      </c>
      <c r="B4305" s="183">
        <v>23.44</v>
      </c>
      <c r="C4305" s="183">
        <v>23.44</v>
      </c>
      <c r="D4305" s="183">
        <v>21.68</v>
      </c>
      <c r="E4305" s="183">
        <v>21.77</v>
      </c>
    </row>
    <row r="4306" spans="1:5">
      <c r="A4306" s="182">
        <v>44232</v>
      </c>
      <c r="B4306" s="183">
        <v>21.99</v>
      </c>
      <c r="C4306" s="183">
        <v>22.16</v>
      </c>
      <c r="D4306" s="183">
        <v>20.86</v>
      </c>
      <c r="E4306" s="183">
        <v>20.87</v>
      </c>
    </row>
    <row r="4307" spans="1:5">
      <c r="A4307" s="182">
        <v>44235</v>
      </c>
      <c r="B4307" s="183">
        <v>21.89</v>
      </c>
      <c r="C4307" s="183">
        <v>22.07</v>
      </c>
      <c r="D4307" s="183">
        <v>21.23</v>
      </c>
      <c r="E4307" s="183">
        <v>21.24</v>
      </c>
    </row>
    <row r="4308" spans="1:5">
      <c r="A4308" s="182">
        <v>44236</v>
      </c>
      <c r="B4308" s="183">
        <v>21.57</v>
      </c>
      <c r="C4308" s="183">
        <v>22.26</v>
      </c>
      <c r="D4308" s="183">
        <v>20.65</v>
      </c>
      <c r="E4308" s="183">
        <v>21.63</v>
      </c>
    </row>
    <row r="4309" spans="1:5">
      <c r="A4309" s="182">
        <v>44237</v>
      </c>
      <c r="B4309" s="183">
        <v>21.64</v>
      </c>
      <c r="C4309" s="183">
        <v>23.85</v>
      </c>
      <c r="D4309" s="183">
        <v>19.690000000000001</v>
      </c>
      <c r="E4309" s="183">
        <v>21.99</v>
      </c>
    </row>
    <row r="4310" spans="1:5">
      <c r="A4310" s="182">
        <v>44238</v>
      </c>
      <c r="B4310" s="183">
        <v>22.09</v>
      </c>
      <c r="C4310" s="183">
        <v>23.25</v>
      </c>
      <c r="D4310" s="183">
        <v>21.11</v>
      </c>
      <c r="E4310" s="183">
        <v>21.25</v>
      </c>
    </row>
    <row r="4311" spans="1:5">
      <c r="A4311" s="182">
        <v>44239</v>
      </c>
      <c r="B4311" s="183">
        <v>21.6</v>
      </c>
      <c r="C4311" s="183">
        <v>22.45</v>
      </c>
      <c r="D4311" s="183">
        <v>19.95</v>
      </c>
      <c r="E4311" s="183">
        <v>19.97</v>
      </c>
    </row>
    <row r="4312" spans="1:5">
      <c r="A4312" s="182">
        <v>44243</v>
      </c>
      <c r="B4312" s="183">
        <v>21.13</v>
      </c>
      <c r="C4312" s="183">
        <v>22.46</v>
      </c>
      <c r="D4312" s="183">
        <v>20.88</v>
      </c>
      <c r="E4312" s="183">
        <v>21.46</v>
      </c>
    </row>
    <row r="4313" spans="1:5">
      <c r="A4313" s="182">
        <v>44244</v>
      </c>
      <c r="B4313" s="183">
        <v>22.02</v>
      </c>
      <c r="C4313" s="183">
        <v>23.44</v>
      </c>
      <c r="D4313" s="183">
        <v>21.09</v>
      </c>
      <c r="E4313" s="183">
        <v>21.5</v>
      </c>
    </row>
    <row r="4314" spans="1:5">
      <c r="A4314" s="182">
        <v>44245</v>
      </c>
      <c r="B4314" s="183">
        <v>21.98</v>
      </c>
      <c r="C4314" s="183">
        <v>24.23</v>
      </c>
      <c r="D4314" s="183">
        <v>21.8</v>
      </c>
      <c r="E4314" s="183">
        <v>22.49</v>
      </c>
    </row>
    <row r="4315" spans="1:5">
      <c r="A4315" s="16">
        <v>44246</v>
      </c>
      <c r="B4315">
        <v>23.1</v>
      </c>
      <c r="C4315">
        <v>23.19</v>
      </c>
      <c r="D4315">
        <v>20.84</v>
      </c>
      <c r="E4315">
        <v>22.05</v>
      </c>
    </row>
    <row r="4316" spans="1:5">
      <c r="A4316" s="16">
        <v>44249</v>
      </c>
      <c r="B4316">
        <v>24.46</v>
      </c>
      <c r="C4316">
        <v>25.09</v>
      </c>
      <c r="D4316">
        <v>21.96</v>
      </c>
      <c r="E4316">
        <v>23.45</v>
      </c>
    </row>
    <row r="4317" spans="1:5">
      <c r="A4317" s="16">
        <v>44250</v>
      </c>
      <c r="B4317">
        <v>22.82</v>
      </c>
      <c r="C4317">
        <v>27.01</v>
      </c>
      <c r="D4317">
        <v>22.5</v>
      </c>
      <c r="E4317">
        <v>23.11</v>
      </c>
    </row>
    <row r="4318" spans="1:5">
      <c r="A4318" s="16">
        <v>44251</v>
      </c>
      <c r="B4318">
        <v>23.76</v>
      </c>
      <c r="C4318">
        <v>25.04</v>
      </c>
      <c r="D4318">
        <v>21.31</v>
      </c>
      <c r="E4318">
        <v>21.34</v>
      </c>
    </row>
    <row r="4319" spans="1:5">
      <c r="A4319" s="16">
        <v>44252</v>
      </c>
      <c r="B4319">
        <v>21.73</v>
      </c>
      <c r="C4319">
        <v>31.16</v>
      </c>
      <c r="D4319">
        <v>21.52</v>
      </c>
      <c r="E4319">
        <v>28.89</v>
      </c>
    </row>
    <row r="4320" spans="1:5">
      <c r="A4320" s="16">
        <v>44253</v>
      </c>
      <c r="B4320">
        <v>28.73</v>
      </c>
      <c r="C4320">
        <v>30.82</v>
      </c>
      <c r="D4320">
        <v>25.23</v>
      </c>
      <c r="E4320">
        <v>27.95</v>
      </c>
    </row>
    <row r="4321" spans="1:5">
      <c r="A4321" s="16">
        <v>44256</v>
      </c>
      <c r="B4321">
        <v>25.2</v>
      </c>
      <c r="C4321">
        <v>25.39</v>
      </c>
      <c r="D4321">
        <v>23.17</v>
      </c>
      <c r="E4321">
        <v>23.35</v>
      </c>
    </row>
    <row r="4322" spans="1:5">
      <c r="A4322" s="16">
        <v>44257</v>
      </c>
      <c r="B4322">
        <v>23.58</v>
      </c>
      <c r="C4322">
        <v>24.6</v>
      </c>
      <c r="D4322">
        <v>22.8</v>
      </c>
      <c r="E4322">
        <v>24.1</v>
      </c>
    </row>
    <row r="4323" spans="1:5">
      <c r="A4323" s="16">
        <v>44258</v>
      </c>
      <c r="B4323">
        <v>22.8</v>
      </c>
      <c r="C4323">
        <v>26.79</v>
      </c>
      <c r="D4323">
        <v>22.45</v>
      </c>
      <c r="E4323">
        <v>26.67</v>
      </c>
    </row>
    <row r="4324" spans="1:5">
      <c r="A4324" s="16">
        <v>44259</v>
      </c>
      <c r="B4324">
        <v>26.52</v>
      </c>
      <c r="C4324">
        <v>31.9</v>
      </c>
      <c r="D4324">
        <v>24.93</v>
      </c>
      <c r="E4324">
        <v>28.57</v>
      </c>
    </row>
    <row r="4325" spans="1:5">
      <c r="A4325" s="16">
        <v>44260</v>
      </c>
      <c r="B4325">
        <v>29.48</v>
      </c>
      <c r="C4325">
        <v>30.03</v>
      </c>
      <c r="D4325">
        <v>24.33</v>
      </c>
      <c r="E4325">
        <v>24.66</v>
      </c>
    </row>
    <row r="4326" spans="1:5">
      <c r="A4326" s="16">
        <v>44263</v>
      </c>
      <c r="B4326">
        <v>27.61</v>
      </c>
      <c r="C4326">
        <v>28.39</v>
      </c>
      <c r="D4326">
        <v>24.07</v>
      </c>
      <c r="E4326">
        <v>25.47</v>
      </c>
    </row>
    <row r="4327" spans="1:5">
      <c r="A4327" s="16">
        <v>44264</v>
      </c>
      <c r="B4327">
        <v>25.11</v>
      </c>
      <c r="C4327">
        <v>25.25</v>
      </c>
      <c r="D4327">
        <v>22.9</v>
      </c>
      <c r="E4327">
        <v>24.03</v>
      </c>
    </row>
    <row r="4328" spans="1:5">
      <c r="A4328" s="16">
        <v>44265</v>
      </c>
      <c r="B4328">
        <v>23.76</v>
      </c>
      <c r="C4328">
        <v>23.87</v>
      </c>
      <c r="D4328">
        <v>22.38</v>
      </c>
      <c r="E4328">
        <v>22.56</v>
      </c>
    </row>
    <row r="4329" spans="1:5">
      <c r="A4329" s="16">
        <v>44266</v>
      </c>
      <c r="B4329">
        <v>22.5</v>
      </c>
      <c r="C4329">
        <v>22.5</v>
      </c>
      <c r="D4329">
        <v>21.45</v>
      </c>
      <c r="E4329">
        <v>21.91</v>
      </c>
    </row>
    <row r="4330" spans="1:5">
      <c r="A4330" s="16">
        <v>44267</v>
      </c>
      <c r="B4330">
        <v>22.57</v>
      </c>
      <c r="C4330">
        <v>22.99</v>
      </c>
      <c r="D4330">
        <v>20.63</v>
      </c>
      <c r="E4330">
        <v>20.69</v>
      </c>
    </row>
    <row r="4331" spans="1:5">
      <c r="A4331" s="16">
        <v>44270</v>
      </c>
      <c r="B4331">
        <v>21.84</v>
      </c>
      <c r="C4331">
        <v>21.86</v>
      </c>
      <c r="D4331">
        <v>19.87</v>
      </c>
      <c r="E4331">
        <v>20.03</v>
      </c>
    </row>
    <row r="4332" spans="1:5">
      <c r="A4332" s="16">
        <v>44271</v>
      </c>
      <c r="B4332">
        <v>20.14</v>
      </c>
      <c r="C4332">
        <v>20.309999999999999</v>
      </c>
      <c r="D4332">
        <v>19.329999999999998</v>
      </c>
      <c r="E4332">
        <v>19.79</v>
      </c>
    </row>
    <row r="4333" spans="1:5">
      <c r="A4333" s="16">
        <v>44272</v>
      </c>
      <c r="B4333">
        <v>20.100000000000001</v>
      </c>
      <c r="C4333">
        <v>20.95</v>
      </c>
      <c r="D4333">
        <v>19.18</v>
      </c>
      <c r="E4333">
        <v>19.23</v>
      </c>
    </row>
    <row r="4334" spans="1:5">
      <c r="A4334" s="16">
        <v>44273</v>
      </c>
      <c r="B4334">
        <v>18.95</v>
      </c>
      <c r="C4334">
        <v>22.6</v>
      </c>
      <c r="D4334">
        <v>18.95</v>
      </c>
      <c r="E4334">
        <v>21.58</v>
      </c>
    </row>
    <row r="4335" spans="1:5">
      <c r="A4335" s="16">
        <v>44274</v>
      </c>
      <c r="B4335">
        <v>21.43</v>
      </c>
      <c r="C4335">
        <v>23.17</v>
      </c>
      <c r="D4335">
        <v>19.899999999999999</v>
      </c>
      <c r="E4335">
        <v>20.95</v>
      </c>
    </row>
    <row r="4336" spans="1:5">
      <c r="A4336" s="16">
        <v>44277</v>
      </c>
      <c r="B4336">
        <v>21.91</v>
      </c>
      <c r="C4336">
        <v>22.29</v>
      </c>
      <c r="D4336">
        <v>18.87</v>
      </c>
      <c r="E4336">
        <v>18.88</v>
      </c>
    </row>
    <row r="4337" spans="1:5">
      <c r="A4337" s="16">
        <v>44278</v>
      </c>
      <c r="B4337">
        <v>19.46</v>
      </c>
      <c r="C4337">
        <v>21.58</v>
      </c>
      <c r="D4337">
        <v>18.8</v>
      </c>
      <c r="E4337">
        <v>20.3</v>
      </c>
    </row>
    <row r="4338" spans="1:5">
      <c r="A4338" s="16">
        <v>44279</v>
      </c>
      <c r="B4338">
        <v>20.64</v>
      </c>
      <c r="C4338">
        <v>21.49</v>
      </c>
      <c r="D4338">
        <v>19.3</v>
      </c>
      <c r="E4338">
        <v>21.2</v>
      </c>
    </row>
    <row r="4339" spans="1:5">
      <c r="A4339" s="16">
        <v>44280</v>
      </c>
      <c r="B4339">
        <v>20.8</v>
      </c>
      <c r="C4339">
        <v>23.55</v>
      </c>
      <c r="D4339">
        <v>19.809999999999999</v>
      </c>
      <c r="E4339">
        <v>19.809999999999999</v>
      </c>
    </row>
    <row r="4340" spans="1:5">
      <c r="A4340" s="16">
        <v>44281</v>
      </c>
      <c r="B4340">
        <v>19.32</v>
      </c>
      <c r="C4340">
        <v>21.49</v>
      </c>
      <c r="D4340">
        <v>18.68</v>
      </c>
      <c r="E4340">
        <v>18.86</v>
      </c>
    </row>
    <row r="4341" spans="1:5">
      <c r="A4341" s="16">
        <v>44284</v>
      </c>
      <c r="B4341">
        <v>20.399999999999999</v>
      </c>
      <c r="C4341">
        <v>21.6</v>
      </c>
      <c r="D4341">
        <v>19.420000000000002</v>
      </c>
      <c r="E4341">
        <v>20.74</v>
      </c>
    </row>
    <row r="4342" spans="1:5">
      <c r="A4342" s="16">
        <v>44285</v>
      </c>
      <c r="B4342">
        <v>20.76</v>
      </c>
      <c r="C4342">
        <v>21.75</v>
      </c>
      <c r="D4342">
        <v>19.47</v>
      </c>
      <c r="E4342">
        <v>19.61</v>
      </c>
    </row>
    <row r="4343" spans="1:5">
      <c r="A4343" s="16">
        <v>44286</v>
      </c>
      <c r="B4343">
        <v>19.8</v>
      </c>
      <c r="C4343">
        <v>20.11</v>
      </c>
      <c r="D4343">
        <v>18.850000000000001</v>
      </c>
      <c r="E4343">
        <v>19.399999999999999</v>
      </c>
    </row>
    <row r="4344" spans="1:5">
      <c r="A4344" s="16">
        <v>44287</v>
      </c>
      <c r="B4344">
        <v>18.600000000000001</v>
      </c>
      <c r="C4344">
        <v>18.64</v>
      </c>
      <c r="D4344">
        <v>17.29</v>
      </c>
      <c r="E4344">
        <v>17.329999999999998</v>
      </c>
    </row>
    <row r="4345" spans="1:5">
      <c r="A4345" s="16">
        <v>44291</v>
      </c>
      <c r="B4345">
        <v>18.16</v>
      </c>
      <c r="C4345">
        <v>18.399999999999999</v>
      </c>
      <c r="D4345">
        <v>17.350000000000001</v>
      </c>
      <c r="E4345">
        <v>17.91</v>
      </c>
    </row>
    <row r="4346" spans="1:5">
      <c r="A4346" s="16">
        <v>44292</v>
      </c>
      <c r="B4346">
        <v>18.07</v>
      </c>
      <c r="C4346">
        <v>18.3</v>
      </c>
      <c r="D4346">
        <v>17.37</v>
      </c>
      <c r="E4346">
        <v>18.12</v>
      </c>
    </row>
    <row r="4347" spans="1:5">
      <c r="A4347" s="16">
        <v>44293</v>
      </c>
      <c r="B4347">
        <v>17.989999999999998</v>
      </c>
      <c r="C4347">
        <v>18.170000000000002</v>
      </c>
      <c r="D4347">
        <v>16.87</v>
      </c>
      <c r="E4347">
        <v>17.16</v>
      </c>
    </row>
    <row r="4348" spans="1:5">
      <c r="A4348" s="16">
        <v>44294</v>
      </c>
      <c r="B4348">
        <v>16.920000000000002</v>
      </c>
      <c r="C4348">
        <v>17.36</v>
      </c>
      <c r="D4348">
        <v>16.55</v>
      </c>
      <c r="E4348">
        <v>16.95</v>
      </c>
    </row>
    <row r="4349" spans="1:5">
      <c r="A4349" s="16">
        <v>44295</v>
      </c>
      <c r="B4349">
        <v>17.05</v>
      </c>
      <c r="C4349">
        <v>17.34</v>
      </c>
      <c r="D4349">
        <v>16.2</v>
      </c>
      <c r="E4349">
        <v>16.690000000000001</v>
      </c>
    </row>
    <row r="4350" spans="1:5">
      <c r="A4350" s="16">
        <v>44298</v>
      </c>
      <c r="B4350">
        <v>17.43</v>
      </c>
      <c r="C4350">
        <v>17.91</v>
      </c>
      <c r="D4350">
        <v>16.809999999999999</v>
      </c>
      <c r="E4350">
        <v>16.91</v>
      </c>
    </row>
    <row r="4351" spans="1:5">
      <c r="A4351" s="16">
        <v>44299</v>
      </c>
      <c r="B4351">
        <v>16.989999999999998</v>
      </c>
      <c r="C4351">
        <v>17.86</v>
      </c>
      <c r="D4351">
        <v>16.43</v>
      </c>
      <c r="E4351">
        <v>16.649999999999999</v>
      </c>
    </row>
    <row r="4352" spans="1:5">
      <c r="A4352" s="16">
        <v>44300</v>
      </c>
      <c r="B4352">
        <v>16.71</v>
      </c>
      <c r="C4352">
        <v>17.690000000000001</v>
      </c>
      <c r="D4352">
        <v>15.38</v>
      </c>
      <c r="E4352">
        <v>16.989999999999998</v>
      </c>
    </row>
    <row r="4353" spans="1:5">
      <c r="A4353" s="16">
        <v>44301</v>
      </c>
      <c r="B4353">
        <v>16.78</v>
      </c>
      <c r="C4353">
        <v>16.920000000000002</v>
      </c>
      <c r="D4353">
        <v>15.94</v>
      </c>
      <c r="E4353">
        <v>16.57</v>
      </c>
    </row>
    <row r="4354" spans="1:5">
      <c r="A4354" s="16">
        <v>44302</v>
      </c>
      <c r="B4354">
        <v>16.649999999999999</v>
      </c>
      <c r="C4354">
        <v>16.88</v>
      </c>
      <c r="D4354">
        <v>16.05</v>
      </c>
      <c r="E4354">
        <v>16.25</v>
      </c>
    </row>
    <row r="4355" spans="1:5">
      <c r="A4355" s="16">
        <v>44305</v>
      </c>
      <c r="B4355">
        <v>17.04</v>
      </c>
      <c r="C4355">
        <v>18.61</v>
      </c>
      <c r="D4355">
        <v>16.78</v>
      </c>
      <c r="E4355">
        <v>17.29</v>
      </c>
    </row>
    <row r="4356" spans="1:5">
      <c r="A4356" s="16">
        <v>44306</v>
      </c>
      <c r="B4356">
        <v>17.36</v>
      </c>
      <c r="C4356">
        <v>19.7</v>
      </c>
      <c r="D4356">
        <v>17.239999999999998</v>
      </c>
      <c r="E4356">
        <v>18.68</v>
      </c>
    </row>
    <row r="4357" spans="1:5">
      <c r="A4357" s="16">
        <v>44307</v>
      </c>
      <c r="B4357">
        <v>18.48</v>
      </c>
      <c r="C4357">
        <v>19.29</v>
      </c>
      <c r="D4357">
        <v>16.91</v>
      </c>
      <c r="E4357">
        <v>17.5</v>
      </c>
    </row>
    <row r="4358" spans="1:5">
      <c r="A4358" s="16">
        <v>44308</v>
      </c>
      <c r="B4358">
        <v>17.28</v>
      </c>
      <c r="C4358">
        <v>19.899999999999999</v>
      </c>
      <c r="D4358">
        <v>16.989999999999998</v>
      </c>
      <c r="E4358">
        <v>18.71</v>
      </c>
    </row>
    <row r="4359" spans="1:5">
      <c r="A4359" s="16">
        <v>44309</v>
      </c>
      <c r="B4359">
        <v>18.559999999999999</v>
      </c>
      <c r="C4359">
        <v>18.78</v>
      </c>
      <c r="D4359">
        <v>16.8</v>
      </c>
      <c r="E4359">
        <v>17.329999999999998</v>
      </c>
    </row>
    <row r="4360" spans="1:5">
      <c r="A4360" s="16">
        <v>44312</v>
      </c>
      <c r="B4360">
        <v>17.940000000000001</v>
      </c>
      <c r="C4360">
        <v>18.170000000000002</v>
      </c>
      <c r="D4360">
        <v>16.87</v>
      </c>
      <c r="E4360">
        <v>17.64</v>
      </c>
    </row>
    <row r="4361" spans="1:5">
      <c r="A4361" s="16">
        <v>44313</v>
      </c>
      <c r="B4361">
        <v>17.62</v>
      </c>
      <c r="C4361">
        <v>18.16</v>
      </c>
      <c r="D4361">
        <v>16.97</v>
      </c>
      <c r="E4361">
        <v>17.559999999999999</v>
      </c>
    </row>
    <row r="4362" spans="1:5">
      <c r="A4362" s="16">
        <v>44314</v>
      </c>
      <c r="B4362">
        <v>17.47</v>
      </c>
      <c r="C4362">
        <v>17.84</v>
      </c>
      <c r="D4362">
        <v>16.670000000000002</v>
      </c>
      <c r="E4362">
        <v>17.28</v>
      </c>
    </row>
    <row r="4363" spans="1:5">
      <c r="A4363" s="16">
        <v>44315</v>
      </c>
      <c r="B4363">
        <v>16.88</v>
      </c>
      <c r="C4363">
        <v>18.87</v>
      </c>
      <c r="D4363">
        <v>16.77</v>
      </c>
      <c r="E4363">
        <v>17.61</v>
      </c>
    </row>
    <row r="4364" spans="1:5">
      <c r="A4364" s="16">
        <v>44316</v>
      </c>
      <c r="B4364">
        <v>17.670000000000002</v>
      </c>
      <c r="C4364">
        <v>19.25</v>
      </c>
      <c r="D4364">
        <v>17.64</v>
      </c>
      <c r="E4364">
        <v>18.61</v>
      </c>
    </row>
    <row r="4365" spans="1:5">
      <c r="A4365" s="16">
        <v>44319</v>
      </c>
      <c r="B4365">
        <v>18.649999999999999</v>
      </c>
      <c r="C4365">
        <v>19.12</v>
      </c>
      <c r="D4365">
        <v>17.8</v>
      </c>
      <c r="E4365">
        <v>18.309999999999999</v>
      </c>
    </row>
    <row r="4366" spans="1:5">
      <c r="A4366" s="16">
        <v>44320</v>
      </c>
      <c r="B4366">
        <v>18.16</v>
      </c>
      <c r="C4366">
        <v>21.85</v>
      </c>
      <c r="D4366">
        <v>18.11</v>
      </c>
      <c r="E4366">
        <v>19.48</v>
      </c>
    </row>
    <row r="4367" spans="1:5">
      <c r="A4367" s="16">
        <v>44321</v>
      </c>
      <c r="B4367">
        <v>18.84</v>
      </c>
      <c r="C4367">
        <v>19.579999999999998</v>
      </c>
      <c r="D4367">
        <v>17.89</v>
      </c>
      <c r="E4367">
        <v>19.149999999999999</v>
      </c>
    </row>
    <row r="4368" spans="1:5">
      <c r="A4368" s="16">
        <v>44322</v>
      </c>
      <c r="B4368">
        <v>18.41</v>
      </c>
      <c r="C4368">
        <v>20.6</v>
      </c>
      <c r="D4368">
        <v>18.21</v>
      </c>
      <c r="E4368">
        <v>18.39</v>
      </c>
    </row>
    <row r="4369" spans="1:5">
      <c r="A4369" s="16">
        <v>44323</v>
      </c>
      <c r="B4369">
        <v>18.45</v>
      </c>
      <c r="C4369">
        <v>18.57</v>
      </c>
      <c r="D4369">
        <v>16.68</v>
      </c>
      <c r="E4369">
        <v>16.690000000000001</v>
      </c>
    </row>
    <row r="4370" spans="1:5">
      <c r="A4370" s="16">
        <v>44326</v>
      </c>
      <c r="B4370">
        <v>17.34</v>
      </c>
      <c r="C4370">
        <v>19.75</v>
      </c>
      <c r="D4370">
        <v>17.07</v>
      </c>
      <c r="E4370">
        <v>19.66</v>
      </c>
    </row>
    <row r="4371" spans="1:5">
      <c r="A4371" s="16">
        <v>44327</v>
      </c>
      <c r="B4371">
        <v>21.17</v>
      </c>
      <c r="C4371">
        <v>23.73</v>
      </c>
      <c r="D4371">
        <v>20.71</v>
      </c>
      <c r="E4371">
        <v>21.84</v>
      </c>
    </row>
    <row r="4372" spans="1:5">
      <c r="A4372" s="16">
        <v>44328</v>
      </c>
      <c r="B4372">
        <v>22.42</v>
      </c>
      <c r="C4372">
        <v>28.38</v>
      </c>
      <c r="D4372">
        <v>21.66</v>
      </c>
      <c r="E4372">
        <v>27.59</v>
      </c>
    </row>
    <row r="4373" spans="1:5">
      <c r="A4373" s="16">
        <v>44329</v>
      </c>
      <c r="B4373">
        <v>26.03</v>
      </c>
      <c r="C4373">
        <v>28.93</v>
      </c>
      <c r="D4373">
        <v>22.23</v>
      </c>
      <c r="E4373">
        <v>23.13</v>
      </c>
    </row>
    <row r="4374" spans="1:5">
      <c r="A4374" s="16">
        <v>44330</v>
      </c>
      <c r="B4374">
        <v>21.77</v>
      </c>
      <c r="C4374">
        <v>22.1</v>
      </c>
      <c r="D4374">
        <v>18.66</v>
      </c>
      <c r="E4374">
        <v>18.809999999999999</v>
      </c>
    </row>
    <row r="4375" spans="1:5">
      <c r="A4375" s="16">
        <v>44333</v>
      </c>
      <c r="B4375">
        <v>19.89</v>
      </c>
      <c r="C4375">
        <v>21.58</v>
      </c>
      <c r="D4375">
        <v>19.670000000000002</v>
      </c>
      <c r="E4375">
        <v>19.72</v>
      </c>
    </row>
    <row r="4376" spans="1:5">
      <c r="A4376" s="16">
        <v>44334</v>
      </c>
      <c r="B4376">
        <v>18.89</v>
      </c>
      <c r="C4376">
        <v>21.45</v>
      </c>
      <c r="D4376">
        <v>18.809999999999999</v>
      </c>
      <c r="E4376">
        <v>21.34</v>
      </c>
    </row>
    <row r="4377" spans="1:5">
      <c r="A4377" s="16">
        <v>44335</v>
      </c>
      <c r="B4377">
        <v>22.46</v>
      </c>
      <c r="C4377">
        <v>25.96</v>
      </c>
      <c r="D4377">
        <v>21.88</v>
      </c>
      <c r="E4377">
        <v>22.18</v>
      </c>
    </row>
    <row r="4378" spans="1:5">
      <c r="A4378" s="16">
        <v>44336</v>
      </c>
      <c r="B4378">
        <v>22.33</v>
      </c>
      <c r="C4378">
        <v>23.5</v>
      </c>
      <c r="D4378">
        <v>20.190000000000001</v>
      </c>
      <c r="E4378">
        <v>20.67</v>
      </c>
    </row>
    <row r="4379" spans="1:5">
      <c r="A4379" s="16">
        <v>44337</v>
      </c>
      <c r="B4379">
        <v>20.420000000000002</v>
      </c>
      <c r="C4379">
        <v>20.89</v>
      </c>
      <c r="D4379">
        <v>19.53</v>
      </c>
      <c r="E4379">
        <v>20.149999999999999</v>
      </c>
    </row>
    <row r="4380" spans="1:5">
      <c r="A4380" s="16">
        <v>44340</v>
      </c>
      <c r="B4380">
        <v>20.5</v>
      </c>
      <c r="C4380">
        <v>20.51</v>
      </c>
      <c r="D4380">
        <v>18.38</v>
      </c>
      <c r="E4380">
        <v>18.399999999999999</v>
      </c>
    </row>
    <row r="4381" spans="1:5">
      <c r="A4381" s="16">
        <v>44341</v>
      </c>
      <c r="B4381">
        <v>18.350000000000001</v>
      </c>
      <c r="C4381">
        <v>19.29</v>
      </c>
      <c r="D4381">
        <v>16.87</v>
      </c>
      <c r="E4381">
        <v>18.84</v>
      </c>
    </row>
    <row r="4382" spans="1:5">
      <c r="A4382" s="16">
        <v>44342</v>
      </c>
      <c r="B4382">
        <v>18.37</v>
      </c>
      <c r="C4382">
        <v>18.920000000000002</v>
      </c>
      <c r="D4382">
        <v>17.350000000000001</v>
      </c>
      <c r="E4382">
        <v>17.36</v>
      </c>
    </row>
    <row r="4383" spans="1:5">
      <c r="A4383" s="16">
        <v>44343</v>
      </c>
      <c r="B4383">
        <v>18.03</v>
      </c>
      <c r="C4383">
        <v>18.170000000000002</v>
      </c>
      <c r="D4383">
        <v>16.52</v>
      </c>
      <c r="E4383">
        <v>16.739999999999998</v>
      </c>
    </row>
    <row r="4384" spans="1:5">
      <c r="A4384" s="16">
        <v>44344</v>
      </c>
      <c r="B4384">
        <v>16.8</v>
      </c>
      <c r="C4384">
        <v>16.86</v>
      </c>
      <c r="D4384">
        <v>15.9</v>
      </c>
      <c r="E4384">
        <v>16.760000000000002</v>
      </c>
    </row>
    <row r="4385" spans="1:5">
      <c r="A4385" s="16">
        <v>44348</v>
      </c>
      <c r="B4385">
        <v>17.239999999999998</v>
      </c>
      <c r="C4385">
        <v>18.53</v>
      </c>
      <c r="D4385">
        <v>15.68</v>
      </c>
      <c r="E4385">
        <v>17.899999999999999</v>
      </c>
    </row>
    <row r="4386" spans="1:5">
      <c r="A4386" s="16">
        <v>44349</v>
      </c>
      <c r="B4386">
        <v>17.86</v>
      </c>
      <c r="C4386">
        <v>18.309999999999999</v>
      </c>
      <c r="D4386">
        <v>16.739999999999998</v>
      </c>
      <c r="E4386">
        <v>17.48</v>
      </c>
    </row>
    <row r="4387" spans="1:5">
      <c r="A4387" s="16">
        <v>44350</v>
      </c>
      <c r="B4387">
        <v>17.73</v>
      </c>
      <c r="C4387">
        <v>19.27</v>
      </c>
      <c r="D4387">
        <v>17.45</v>
      </c>
      <c r="E4387">
        <v>18.04</v>
      </c>
    </row>
    <row r="4388" spans="1:5">
      <c r="A4388" s="16">
        <v>44351</v>
      </c>
      <c r="B4388">
        <v>18.09</v>
      </c>
      <c r="C4388">
        <v>18.420000000000002</v>
      </c>
      <c r="D4388">
        <v>16.18</v>
      </c>
      <c r="E4388">
        <v>16.420000000000002</v>
      </c>
    </row>
    <row r="4389" spans="1:5">
      <c r="A4389" s="16">
        <v>44354</v>
      </c>
      <c r="B4389">
        <v>17.34</v>
      </c>
      <c r="C4389">
        <v>17.350000000000001</v>
      </c>
      <c r="D4389">
        <v>15.78</v>
      </c>
      <c r="E4389">
        <v>16.420000000000002</v>
      </c>
    </row>
    <row r="4390" spans="1:5">
      <c r="A4390" s="16">
        <v>44355</v>
      </c>
      <c r="B4390">
        <v>16.579999999999998</v>
      </c>
      <c r="C4390">
        <v>17.75</v>
      </c>
      <c r="D4390">
        <v>15.15</v>
      </c>
      <c r="E4390">
        <v>17.07</v>
      </c>
    </row>
    <row r="4391" spans="1:5">
      <c r="A4391" s="16">
        <v>44356</v>
      </c>
      <c r="B4391">
        <v>17.18</v>
      </c>
      <c r="C4391">
        <v>17.96</v>
      </c>
      <c r="D4391">
        <v>15.55</v>
      </c>
      <c r="E4391">
        <v>17.89</v>
      </c>
    </row>
    <row r="4392" spans="1:5">
      <c r="A4392" s="16">
        <v>44357</v>
      </c>
      <c r="B4392">
        <v>18.18</v>
      </c>
      <c r="C4392">
        <v>18.29</v>
      </c>
      <c r="D4392">
        <v>16.010000000000002</v>
      </c>
      <c r="E4392">
        <v>16.100000000000001</v>
      </c>
    </row>
    <row r="4393" spans="1:5">
      <c r="A4393" s="16">
        <v>44358</v>
      </c>
      <c r="B4393">
        <v>16.18</v>
      </c>
      <c r="C4393">
        <v>16.2</v>
      </c>
      <c r="D4393">
        <v>15.15</v>
      </c>
      <c r="E4393">
        <v>15.65</v>
      </c>
    </row>
    <row r="4394" spans="1:5">
      <c r="A4394" s="16">
        <v>44361</v>
      </c>
      <c r="B4394">
        <v>16.04</v>
      </c>
      <c r="C4394">
        <v>17.04</v>
      </c>
      <c r="D4394">
        <v>15.04</v>
      </c>
      <c r="E4394">
        <v>16.39</v>
      </c>
    </row>
    <row r="4395" spans="1:5">
      <c r="A4395" s="16">
        <v>44362</v>
      </c>
      <c r="B4395">
        <v>16.27</v>
      </c>
      <c r="C4395">
        <v>17.350000000000001</v>
      </c>
      <c r="D4395">
        <v>16.14</v>
      </c>
      <c r="E4395">
        <v>17.02</v>
      </c>
    </row>
    <row r="4396" spans="1:5">
      <c r="A4396" s="16">
        <v>44363</v>
      </c>
      <c r="B4396">
        <v>16.989999999999998</v>
      </c>
      <c r="C4396">
        <v>19.11</v>
      </c>
      <c r="D4396">
        <v>16.420000000000002</v>
      </c>
      <c r="E4396">
        <v>18.149999999999999</v>
      </c>
    </row>
    <row r="4397" spans="1:5">
      <c r="A4397" s="16">
        <v>44364</v>
      </c>
      <c r="B4397">
        <v>18.489999999999998</v>
      </c>
      <c r="C4397">
        <v>19.22</v>
      </c>
      <c r="D4397">
        <v>16.71</v>
      </c>
      <c r="E4397">
        <v>17.75</v>
      </c>
    </row>
    <row r="4398" spans="1:5">
      <c r="A4398" s="16">
        <v>44365</v>
      </c>
      <c r="B4398">
        <v>16.96</v>
      </c>
      <c r="C4398">
        <v>21.04</v>
      </c>
      <c r="D4398">
        <v>16.920000000000002</v>
      </c>
      <c r="E4398">
        <v>20.7</v>
      </c>
    </row>
    <row r="4399" spans="1:5">
      <c r="A4399" s="16">
        <v>44368</v>
      </c>
      <c r="B4399">
        <v>21.74</v>
      </c>
      <c r="C4399">
        <v>21.82</v>
      </c>
      <c r="D4399">
        <v>17.809999999999999</v>
      </c>
      <c r="E4399">
        <v>17.89</v>
      </c>
    </row>
    <row r="4400" spans="1:5">
      <c r="A4400" s="16">
        <v>44369</v>
      </c>
      <c r="B4400">
        <v>17.91</v>
      </c>
      <c r="C4400">
        <v>18.32</v>
      </c>
      <c r="D4400">
        <v>15.76</v>
      </c>
      <c r="E4400">
        <v>16.66</v>
      </c>
    </row>
    <row r="4401" spans="1:5">
      <c r="A4401" s="16">
        <v>44370</v>
      </c>
      <c r="B4401">
        <v>16.25</v>
      </c>
      <c r="C4401">
        <v>16.84</v>
      </c>
      <c r="D4401">
        <v>14.86</v>
      </c>
      <c r="E4401">
        <v>16.32</v>
      </c>
    </row>
    <row r="4402" spans="1:5">
      <c r="A4402" s="16">
        <v>44371</v>
      </c>
      <c r="B4402">
        <v>15.99</v>
      </c>
      <c r="C4402">
        <v>16.05</v>
      </c>
      <c r="D4402">
        <v>14.19</v>
      </c>
      <c r="E4402">
        <v>15.97</v>
      </c>
    </row>
    <row r="4403" spans="1:5">
      <c r="A4403" s="16">
        <v>44372</v>
      </c>
      <c r="B4403">
        <v>16.04</v>
      </c>
      <c r="C4403">
        <v>16.170000000000002</v>
      </c>
      <c r="D4403">
        <v>15.21</v>
      </c>
      <c r="E4403">
        <v>15.62</v>
      </c>
    </row>
    <row r="4404" spans="1:5">
      <c r="A4404" s="16">
        <v>44375</v>
      </c>
      <c r="B4404">
        <v>16.07</v>
      </c>
      <c r="C4404">
        <v>16.46</v>
      </c>
      <c r="D4404">
        <v>15.39</v>
      </c>
      <c r="E4404">
        <v>15.76</v>
      </c>
    </row>
    <row r="4405" spans="1:5">
      <c r="A4405" s="16">
        <v>44376</v>
      </c>
      <c r="B4405">
        <v>15.69</v>
      </c>
      <c r="C4405">
        <v>16.309999999999999</v>
      </c>
      <c r="D4405">
        <v>14.1</v>
      </c>
      <c r="E4405">
        <v>16.02</v>
      </c>
    </row>
    <row r="4406" spans="1:5">
      <c r="A4406" s="16">
        <v>44377</v>
      </c>
      <c r="B4406">
        <v>16.18</v>
      </c>
      <c r="C4406">
        <v>17.309999999999999</v>
      </c>
      <c r="D4406">
        <v>15.58</v>
      </c>
      <c r="E4406">
        <v>15.83</v>
      </c>
    </row>
    <row r="4407" spans="1:5">
      <c r="A4407" s="16">
        <v>44378</v>
      </c>
      <c r="B4407">
        <v>15.62</v>
      </c>
      <c r="C4407">
        <v>16.010000000000002</v>
      </c>
      <c r="D4407">
        <v>15.31</v>
      </c>
      <c r="E4407">
        <v>15.48</v>
      </c>
    </row>
    <row r="4408" spans="1:5">
      <c r="A4408" s="16">
        <v>44379</v>
      </c>
      <c r="B4408">
        <v>15.53</v>
      </c>
      <c r="C4408">
        <v>15.54</v>
      </c>
      <c r="D4408">
        <v>14.25</v>
      </c>
      <c r="E4408">
        <v>15.07</v>
      </c>
    </row>
    <row r="4409" spans="1:5">
      <c r="A4409" s="16">
        <v>44383</v>
      </c>
      <c r="B4409">
        <v>15.77</v>
      </c>
      <c r="C4409">
        <v>17.940000000000001</v>
      </c>
      <c r="D4409">
        <v>15.73</v>
      </c>
      <c r="E4409">
        <v>16.440000000000001</v>
      </c>
    </row>
    <row r="4410" spans="1:5">
      <c r="A4410" s="16">
        <v>44384</v>
      </c>
      <c r="B4410">
        <v>16.43</v>
      </c>
      <c r="C4410">
        <v>17.64</v>
      </c>
      <c r="D4410">
        <v>16.079999999999998</v>
      </c>
      <c r="E4410">
        <v>16.2</v>
      </c>
    </row>
    <row r="4411" spans="1:5">
      <c r="A4411" s="16">
        <v>44385</v>
      </c>
      <c r="B4411">
        <v>17.739999999999998</v>
      </c>
      <c r="C4411">
        <v>21.29</v>
      </c>
      <c r="D4411">
        <v>17.739999999999998</v>
      </c>
      <c r="E4411">
        <v>19</v>
      </c>
    </row>
    <row r="4412" spans="1:5">
      <c r="A4412" s="16">
        <v>44386</v>
      </c>
      <c r="B4412">
        <v>17.88</v>
      </c>
      <c r="C4412">
        <v>18.13</v>
      </c>
      <c r="D4412">
        <v>16.079999999999998</v>
      </c>
      <c r="E4412">
        <v>16.18</v>
      </c>
    </row>
    <row r="4413" spans="1:5">
      <c r="A4413" s="16">
        <v>44389</v>
      </c>
      <c r="B4413">
        <v>16.850000000000001</v>
      </c>
      <c r="C4413">
        <v>17.52</v>
      </c>
      <c r="D4413">
        <v>16.14</v>
      </c>
      <c r="E4413">
        <v>16.170000000000002</v>
      </c>
    </row>
    <row r="4414" spans="1:5">
      <c r="A4414" s="16">
        <v>44390</v>
      </c>
      <c r="B4414">
        <v>16.39</v>
      </c>
      <c r="C4414">
        <v>17.23</v>
      </c>
      <c r="D4414">
        <v>15.94</v>
      </c>
      <c r="E4414">
        <v>17.12</v>
      </c>
    </row>
    <row r="4415" spans="1:5">
      <c r="A4415" s="16">
        <v>44391</v>
      </c>
      <c r="B4415">
        <v>17.34</v>
      </c>
      <c r="C4415">
        <v>17.510000000000002</v>
      </c>
      <c r="D4415">
        <v>15.95</v>
      </c>
      <c r="E4415">
        <v>16.329999999999998</v>
      </c>
    </row>
    <row r="4416" spans="1:5">
      <c r="A4416" s="16">
        <v>44392</v>
      </c>
      <c r="B4416">
        <v>16.7</v>
      </c>
      <c r="C4416">
        <v>18.09</v>
      </c>
      <c r="D4416">
        <v>16.559999999999999</v>
      </c>
      <c r="E4416">
        <v>17.010000000000002</v>
      </c>
    </row>
    <row r="4417" spans="1:5">
      <c r="A4417" s="16">
        <v>44393</v>
      </c>
      <c r="B4417">
        <v>16.8</v>
      </c>
      <c r="C4417">
        <v>18.7</v>
      </c>
      <c r="D4417">
        <v>16.03</v>
      </c>
      <c r="E4417">
        <v>18.45</v>
      </c>
    </row>
    <row r="4418" spans="1:5">
      <c r="A4418" s="16">
        <v>44396</v>
      </c>
      <c r="B4418">
        <v>19.61</v>
      </c>
      <c r="C4418">
        <v>25.09</v>
      </c>
      <c r="D4418">
        <v>19.27</v>
      </c>
      <c r="E4418">
        <v>22.5</v>
      </c>
    </row>
    <row r="4419" spans="1:5">
      <c r="A4419" s="16">
        <v>44397</v>
      </c>
      <c r="B4419">
        <v>20.89</v>
      </c>
      <c r="C4419">
        <v>22.97</v>
      </c>
      <c r="D4419">
        <v>19.37</v>
      </c>
      <c r="E4419">
        <v>19.73</v>
      </c>
    </row>
    <row r="4420" spans="1:5">
      <c r="A4420" s="16">
        <v>44398</v>
      </c>
      <c r="B4420">
        <v>19.73</v>
      </c>
      <c r="C4420">
        <v>19.82</v>
      </c>
      <c r="D4420">
        <v>17.809999999999999</v>
      </c>
      <c r="E4420">
        <v>17.91</v>
      </c>
    </row>
    <row r="4421" spans="1:5">
      <c r="A4421" s="16">
        <v>44399</v>
      </c>
      <c r="B4421">
        <v>17.59</v>
      </c>
      <c r="C4421">
        <v>18.45</v>
      </c>
      <c r="D4421">
        <v>17.399999999999999</v>
      </c>
      <c r="E4421">
        <v>17.690000000000001</v>
      </c>
    </row>
    <row r="4422" spans="1:5">
      <c r="A4422" s="16">
        <v>44400</v>
      </c>
      <c r="B4422">
        <v>16.98</v>
      </c>
      <c r="C4422">
        <v>17.48</v>
      </c>
      <c r="D4422">
        <v>16.329999999999998</v>
      </c>
      <c r="E4422">
        <v>17.2</v>
      </c>
    </row>
    <row r="4423" spans="1:5">
      <c r="A4423" s="16">
        <v>44403</v>
      </c>
      <c r="B4423">
        <v>18.670000000000002</v>
      </c>
      <c r="C4423">
        <v>19.39</v>
      </c>
      <c r="D4423">
        <v>17.53</v>
      </c>
      <c r="E4423">
        <v>17.579999999999998</v>
      </c>
    </row>
    <row r="4424" spans="1:5">
      <c r="A4424" s="16">
        <v>44404</v>
      </c>
      <c r="B4424">
        <v>18.62</v>
      </c>
      <c r="C4424">
        <v>20.440000000000001</v>
      </c>
      <c r="D4424">
        <v>18.25</v>
      </c>
      <c r="E4424">
        <v>19.36</v>
      </c>
    </row>
    <row r="4425" spans="1:5">
      <c r="A4425" s="16">
        <v>44405</v>
      </c>
      <c r="B4425">
        <v>19.41</v>
      </c>
      <c r="C4425">
        <v>19.62</v>
      </c>
      <c r="D4425">
        <v>17.52</v>
      </c>
      <c r="E4425">
        <v>18.309999999999999</v>
      </c>
    </row>
    <row r="4426" spans="1:5">
      <c r="A4426" s="16">
        <v>44406</v>
      </c>
      <c r="B4426">
        <v>17.91</v>
      </c>
      <c r="C4426">
        <v>18.010000000000002</v>
      </c>
      <c r="D4426">
        <v>17.190000000000001</v>
      </c>
      <c r="E4426">
        <v>17.7</v>
      </c>
    </row>
    <row r="4427" spans="1:5">
      <c r="A4427" s="16">
        <v>44407</v>
      </c>
      <c r="B4427">
        <v>19.690000000000001</v>
      </c>
      <c r="C4427">
        <v>19.72</v>
      </c>
      <c r="D4427">
        <v>17.53</v>
      </c>
      <c r="E4427">
        <v>18.239999999999998</v>
      </c>
    </row>
    <row r="4428" spans="1:5">
      <c r="A4428" s="16">
        <v>44410</v>
      </c>
      <c r="B4428">
        <v>18.16</v>
      </c>
      <c r="C4428">
        <v>19.87</v>
      </c>
      <c r="D4428">
        <v>17.989999999999998</v>
      </c>
      <c r="E4428">
        <v>19.46</v>
      </c>
    </row>
    <row r="4429" spans="1:5">
      <c r="A4429" s="16">
        <v>44411</v>
      </c>
      <c r="B4429">
        <v>19.170000000000002</v>
      </c>
      <c r="C4429">
        <v>20.440000000000001</v>
      </c>
      <c r="D4429">
        <v>17.7</v>
      </c>
      <c r="E4429">
        <v>18.04</v>
      </c>
    </row>
    <row r="4430" spans="1:5">
      <c r="A4430" s="16">
        <v>44412</v>
      </c>
      <c r="B4430">
        <v>18.23</v>
      </c>
      <c r="C4430">
        <v>18.899999999999999</v>
      </c>
      <c r="D4430">
        <v>17.670000000000002</v>
      </c>
      <c r="E4430">
        <v>17.97</v>
      </c>
    </row>
    <row r="4431" spans="1:5">
      <c r="A4431" s="16">
        <v>44413</v>
      </c>
      <c r="B4431">
        <v>17.73</v>
      </c>
      <c r="C4431">
        <v>17.84</v>
      </c>
      <c r="D4431">
        <v>17.23</v>
      </c>
      <c r="E4431">
        <v>17.28</v>
      </c>
    </row>
    <row r="4432" spans="1:5">
      <c r="A4432" s="16">
        <v>44414</v>
      </c>
      <c r="B4432">
        <v>17.46</v>
      </c>
      <c r="C4432">
        <v>17.5</v>
      </c>
      <c r="D4432">
        <v>16.14</v>
      </c>
      <c r="E4432">
        <v>16.149999999999999</v>
      </c>
    </row>
    <row r="4433" spans="1:5">
      <c r="A4433" s="16">
        <v>44417</v>
      </c>
      <c r="B4433">
        <v>17.12</v>
      </c>
      <c r="C4433">
        <v>17.39</v>
      </c>
      <c r="D4433">
        <v>16.59</v>
      </c>
      <c r="E4433">
        <v>16.72</v>
      </c>
    </row>
    <row r="4434" spans="1:5">
      <c r="A4434" s="16">
        <v>44418</v>
      </c>
      <c r="B4434">
        <v>16.82</v>
      </c>
      <c r="C4434">
        <v>17.05</v>
      </c>
      <c r="D4434">
        <v>16.34</v>
      </c>
      <c r="E4434">
        <v>16.79</v>
      </c>
    </row>
    <row r="4435" spans="1:5">
      <c r="A4435" s="16">
        <v>44419</v>
      </c>
      <c r="B4435">
        <v>16.809999999999999</v>
      </c>
      <c r="C4435">
        <v>17.09</v>
      </c>
      <c r="D4435">
        <v>15.87</v>
      </c>
      <c r="E4435">
        <v>16.059999999999999</v>
      </c>
    </row>
    <row r="4436" spans="1:5">
      <c r="A4436" s="16">
        <v>44420</v>
      </c>
      <c r="B4436">
        <v>16.329999999999998</v>
      </c>
      <c r="C4436">
        <v>16.420000000000002</v>
      </c>
      <c r="D4436">
        <v>15.49</v>
      </c>
      <c r="E4436">
        <v>15.59</v>
      </c>
    </row>
    <row r="4437" spans="1:5">
      <c r="A4437" s="16">
        <v>44421</v>
      </c>
      <c r="B4437">
        <v>15.68</v>
      </c>
      <c r="C4437">
        <v>15.72</v>
      </c>
      <c r="D4437">
        <v>15.19</v>
      </c>
      <c r="E4437">
        <v>15.45</v>
      </c>
    </row>
    <row r="4438" spans="1:5">
      <c r="A4438" s="16">
        <v>44424</v>
      </c>
      <c r="B4438">
        <v>17.05</v>
      </c>
      <c r="C4438">
        <v>17.71</v>
      </c>
      <c r="D4438">
        <v>16.02</v>
      </c>
      <c r="E4438">
        <v>16.12</v>
      </c>
    </row>
    <row r="4439" spans="1:5">
      <c r="A4439" s="16">
        <v>44425</v>
      </c>
      <c r="B4439">
        <v>17.309999999999999</v>
      </c>
      <c r="C4439">
        <v>19.559999999999999</v>
      </c>
      <c r="D4439">
        <v>16.71</v>
      </c>
      <c r="E4439">
        <v>17.91</v>
      </c>
    </row>
    <row r="4440" spans="1:5">
      <c r="A4440" s="16">
        <v>44426</v>
      </c>
      <c r="B4440">
        <v>17.559999999999999</v>
      </c>
      <c r="C4440">
        <v>21.64</v>
      </c>
      <c r="D4440">
        <v>17.309999999999999</v>
      </c>
      <c r="E4440">
        <v>21.57</v>
      </c>
    </row>
    <row r="4441" spans="1:5">
      <c r="A4441" s="16">
        <v>44427</v>
      </c>
      <c r="B4441">
        <v>23.12</v>
      </c>
      <c r="C4441">
        <v>24.74</v>
      </c>
      <c r="D4441">
        <v>20.37</v>
      </c>
      <c r="E4441">
        <v>21.67</v>
      </c>
    </row>
    <row r="4442" spans="1:5">
      <c r="A4442" s="16">
        <v>44428</v>
      </c>
      <c r="B4442">
        <v>22.74</v>
      </c>
      <c r="C4442">
        <v>23.9</v>
      </c>
      <c r="D4442">
        <v>18.18</v>
      </c>
      <c r="E4442">
        <v>18.559999999999999</v>
      </c>
    </row>
    <row r="4443" spans="1:5">
      <c r="A4443" s="16">
        <v>44431</v>
      </c>
      <c r="B4443">
        <v>18.829999999999998</v>
      </c>
      <c r="C4443">
        <v>18.95</v>
      </c>
      <c r="D4443">
        <v>16.95</v>
      </c>
      <c r="E4443">
        <v>17.149999999999999</v>
      </c>
    </row>
    <row r="4444" spans="1:5">
      <c r="A4444" s="16">
        <v>44432</v>
      </c>
      <c r="B4444">
        <v>16.96</v>
      </c>
      <c r="C4444">
        <v>17.510000000000002</v>
      </c>
      <c r="D4444">
        <v>16.940000000000001</v>
      </c>
      <c r="E4444">
        <v>17.22</v>
      </c>
    </row>
    <row r="4445" spans="1:5">
      <c r="A4445" s="16">
        <v>44433</v>
      </c>
      <c r="B4445">
        <v>17.420000000000002</v>
      </c>
      <c r="C4445">
        <v>17.5</v>
      </c>
      <c r="D4445">
        <v>16.46</v>
      </c>
      <c r="E4445">
        <v>16.79</v>
      </c>
    </row>
    <row r="4446" spans="1:5">
      <c r="A4446" s="16">
        <v>44434</v>
      </c>
      <c r="B4446">
        <v>17.46</v>
      </c>
      <c r="C4446">
        <v>19.27</v>
      </c>
      <c r="D4446">
        <v>17.16</v>
      </c>
      <c r="E4446">
        <v>18.84</v>
      </c>
    </row>
    <row r="4447" spans="1:5">
      <c r="A4447" s="16">
        <v>44435</v>
      </c>
      <c r="B4447">
        <v>17.95</v>
      </c>
      <c r="C4447">
        <v>18.22</v>
      </c>
      <c r="D4447">
        <v>16.11</v>
      </c>
      <c r="E4447">
        <v>16.39</v>
      </c>
    </row>
    <row r="4448" spans="1:5">
      <c r="A4448" s="16">
        <v>44438</v>
      </c>
      <c r="B4448">
        <v>16.77</v>
      </c>
      <c r="C4448">
        <v>16.8</v>
      </c>
      <c r="D4448">
        <v>15.98</v>
      </c>
      <c r="E4448">
        <v>16.190000000000001</v>
      </c>
    </row>
    <row r="4449" spans="1:5">
      <c r="A4449" s="16">
        <v>44439</v>
      </c>
      <c r="B4449">
        <v>15.98</v>
      </c>
      <c r="C4449">
        <v>17.07</v>
      </c>
      <c r="D4449">
        <v>15.91</v>
      </c>
      <c r="E4449">
        <v>16.48</v>
      </c>
    </row>
    <row r="4450" spans="1:5">
      <c r="A4450" s="184"/>
      <c r="B4450" s="184"/>
      <c r="C4450" s="184"/>
      <c r="D4450" s="184"/>
      <c r="E4450" s="184"/>
    </row>
    <row r="4451" spans="1:5">
      <c r="A4451" s="204" t="s">
        <v>148</v>
      </c>
      <c r="B4451" s="184"/>
      <c r="C4451" s="184"/>
      <c r="D4451" s="184"/>
      <c r="E4451" s="184">
        <f>AVERAGE(E4428:E4449)</f>
        <v>17.472727272727269</v>
      </c>
    </row>
    <row r="4452" spans="1:5">
      <c r="A4452" s="196" t="s">
        <v>120</v>
      </c>
      <c r="E4452" s="179">
        <f>AVERAGE(E4407:E4427)</f>
        <v>17.603333333333332</v>
      </c>
    </row>
    <row r="4453" spans="1:5">
      <c r="A4453" s="194" t="s">
        <v>119</v>
      </c>
      <c r="B4453" s="184"/>
      <c r="C4453" s="184"/>
      <c r="D4453" s="184"/>
      <c r="E4453" s="184">
        <f>AVERAGE(E4385:E4406)</f>
        <v>16.956818181818182</v>
      </c>
    </row>
    <row r="4454" spans="1:5">
      <c r="A4454" s="195">
        <v>44317</v>
      </c>
      <c r="B4454" s="184"/>
      <c r="C4454" s="184"/>
      <c r="D4454" s="184"/>
      <c r="E4454" s="184">
        <f>AVERAGE(E4365:E4384)</f>
        <v>19.760499999999997</v>
      </c>
    </row>
    <row r="4455" spans="1:5">
      <c r="A4455" s="195">
        <v>44287</v>
      </c>
      <c r="B4455" s="184"/>
      <c r="C4455" s="184"/>
      <c r="D4455" s="184"/>
      <c r="E4455" s="184">
        <f>AVERAGE(E4344:E4364)</f>
        <v>17.416190476190476</v>
      </c>
    </row>
    <row r="4456" spans="1:5">
      <c r="A4456" s="195"/>
      <c r="B4456" s="184"/>
      <c r="C4456" s="184"/>
      <c r="D4456" s="184"/>
      <c r="E4456" s="184"/>
    </row>
    <row r="4457" spans="1:5">
      <c r="A4457" s="184"/>
      <c r="B4457" s="184"/>
      <c r="C4457" s="184"/>
      <c r="D4457" s="184"/>
      <c r="E4457" s="184"/>
    </row>
    <row r="4458" spans="1:5">
      <c r="A4458" s="184"/>
      <c r="B4458" s="184"/>
      <c r="C4458" s="184"/>
      <c r="D4458" s="184"/>
      <c r="E4458" s="184"/>
    </row>
    <row r="4459" spans="1:5">
      <c r="A4459" s="184"/>
      <c r="B4459" s="184"/>
      <c r="C4459" s="184"/>
      <c r="D4459" s="184"/>
      <c r="E4459" s="184"/>
    </row>
    <row r="4460" spans="1:5">
      <c r="A4460" s="184"/>
      <c r="B4460" s="184"/>
      <c r="C4460" s="184"/>
      <c r="D4460" s="184"/>
      <c r="E4460" s="184"/>
    </row>
    <row r="4461" spans="1:5">
      <c r="A4461" s="184"/>
      <c r="B4461" s="184"/>
      <c r="C4461" s="184"/>
      <c r="D4461" s="184"/>
      <c r="E4461" s="184"/>
    </row>
    <row r="4462" spans="1:5">
      <c r="A4462" s="184"/>
      <c r="B4462" s="184"/>
      <c r="C4462" s="184"/>
      <c r="D4462" s="184"/>
      <c r="E4462" s="184"/>
    </row>
    <row r="4463" spans="1:5">
      <c r="A4463" s="184"/>
      <c r="B4463" s="184"/>
      <c r="C4463" s="184"/>
      <c r="D4463" s="184"/>
      <c r="E4463" s="184"/>
    </row>
    <row r="4464" spans="1:5">
      <c r="A4464" s="184"/>
      <c r="B4464" s="184"/>
      <c r="C4464" s="184"/>
      <c r="D4464" s="184"/>
      <c r="E4464" s="184"/>
    </row>
    <row r="4465" spans="1:5">
      <c r="A4465" s="184"/>
      <c r="B4465" s="184"/>
      <c r="C4465" s="184"/>
      <c r="D4465" s="184"/>
      <c r="E4465" s="184"/>
    </row>
    <row r="4466" spans="1:5">
      <c r="A4466" s="184"/>
      <c r="B4466" s="184"/>
      <c r="C4466" s="184"/>
      <c r="D4466" s="184"/>
      <c r="E4466" s="184"/>
    </row>
    <row r="4467" spans="1:5">
      <c r="A4467" s="184"/>
      <c r="B4467" s="184"/>
      <c r="C4467" s="184"/>
      <c r="D4467" s="184"/>
      <c r="E4467" s="184"/>
    </row>
    <row r="4468" spans="1:5">
      <c r="A4468" s="184"/>
      <c r="B4468" s="184"/>
      <c r="C4468" s="184"/>
      <c r="D4468" s="184"/>
      <c r="E4468" s="184"/>
    </row>
    <row r="4469" spans="1:5">
      <c r="A4469" s="184"/>
      <c r="B4469" s="184"/>
      <c r="C4469" s="184"/>
      <c r="D4469" s="184"/>
      <c r="E4469" s="184"/>
    </row>
  </sheetData>
  <pageMargins left="0.75" right="0.75" top="1" bottom="1" header="0.5" footer="0.5"/>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493A-F24C-A84D-B5E8-88828D060A1C}">
  <dimension ref="A1:R62"/>
  <sheetViews>
    <sheetView view="pageLayout" topLeftCell="A51" zoomScale="140" zoomScaleNormal="140" zoomScalePageLayoutView="140" workbookViewId="0">
      <selection activeCell="A4" sqref="A4"/>
    </sheetView>
  </sheetViews>
  <sheetFormatPr baseColWidth="10" defaultColWidth="8.83203125" defaultRowHeight="13"/>
  <cols>
    <col min="1" max="1" width="2.6640625" customWidth="1"/>
    <col min="2" max="2" width="10" customWidth="1"/>
    <col min="3" max="3" width="16.6640625" customWidth="1"/>
    <col min="4" max="4" width="12.33203125" customWidth="1"/>
    <col min="5" max="10" width="8.6640625" bestFit="1" customWidth="1"/>
  </cols>
  <sheetData>
    <row r="1" spans="1:18" ht="7.5" customHeight="1">
      <c r="B1" s="19"/>
      <c r="C1" s="19"/>
      <c r="D1" s="19"/>
      <c r="E1" s="19"/>
      <c r="F1" s="19"/>
      <c r="G1" s="19"/>
      <c r="H1" s="19"/>
      <c r="I1" s="19"/>
      <c r="J1" s="23"/>
    </row>
    <row r="2" spans="1:18" ht="12" customHeight="1">
      <c r="B2" s="19"/>
      <c r="C2" s="19"/>
      <c r="D2" s="19"/>
      <c r="E2" s="19"/>
      <c r="F2" s="19"/>
      <c r="G2" s="19"/>
      <c r="H2" s="19"/>
      <c r="I2" s="19"/>
      <c r="J2" s="23"/>
    </row>
    <row r="3" spans="1:18">
      <c r="A3" s="76"/>
      <c r="B3" s="25"/>
      <c r="C3" s="25"/>
      <c r="D3" s="25"/>
      <c r="E3" s="25"/>
      <c r="F3" s="26"/>
      <c r="G3" s="26"/>
      <c r="H3" s="26"/>
      <c r="I3" s="26"/>
      <c r="J3" s="26"/>
    </row>
    <row r="4" spans="1:18">
      <c r="A4" s="1" t="s">
        <v>179</v>
      </c>
      <c r="B4" s="2"/>
      <c r="C4" s="25"/>
      <c r="D4" s="25"/>
      <c r="E4" s="25"/>
      <c r="F4" s="26"/>
      <c r="G4" s="26"/>
      <c r="H4" s="26"/>
      <c r="I4" s="26"/>
      <c r="J4" s="26"/>
    </row>
    <row r="5" spans="1:18">
      <c r="A5" s="1" t="s">
        <v>3</v>
      </c>
      <c r="B5" s="25"/>
      <c r="C5" s="25"/>
      <c r="D5" s="25"/>
      <c r="E5" s="25"/>
      <c r="F5" s="26"/>
      <c r="G5" s="26"/>
      <c r="H5" s="26"/>
      <c r="I5" s="26"/>
      <c r="J5" s="26"/>
    </row>
    <row r="6" spans="1:18" ht="9.75" customHeight="1">
      <c r="B6" s="19"/>
      <c r="C6" s="19"/>
      <c r="D6" s="19"/>
      <c r="E6" s="19"/>
      <c r="F6" s="19"/>
      <c r="G6" s="19"/>
      <c r="H6" s="19"/>
      <c r="I6" s="19"/>
      <c r="J6" s="19"/>
    </row>
    <row r="7" spans="1:18" ht="14" thickBot="1">
      <c r="A7" s="4"/>
      <c r="B7" s="20"/>
      <c r="C7" s="20"/>
      <c r="D7" s="20"/>
      <c r="E7" s="82">
        <v>44256</v>
      </c>
      <c r="F7" s="82">
        <v>44287</v>
      </c>
      <c r="G7" s="82">
        <v>44317</v>
      </c>
      <c r="H7" s="82">
        <v>44348</v>
      </c>
      <c r="I7" s="82">
        <v>44378</v>
      </c>
      <c r="J7" s="82">
        <v>44409</v>
      </c>
    </row>
    <row r="8" spans="1:18" ht="12.75" customHeight="1" thickTop="1">
      <c r="A8" s="4"/>
      <c r="B8" s="20"/>
      <c r="C8" s="20"/>
      <c r="D8" s="20"/>
      <c r="E8" s="20"/>
      <c r="F8" s="20"/>
      <c r="H8" s="16"/>
      <c r="I8" s="20"/>
      <c r="J8" s="20"/>
      <c r="K8" s="16"/>
      <c r="L8" s="16"/>
      <c r="M8" s="16"/>
      <c r="N8" s="16"/>
      <c r="O8" s="16"/>
      <c r="P8" s="16"/>
      <c r="Q8" s="16"/>
      <c r="R8" s="16"/>
    </row>
    <row r="9" spans="1:18">
      <c r="A9">
        <v>1</v>
      </c>
      <c r="B9" s="24" t="s">
        <v>121</v>
      </c>
      <c r="C9" s="77"/>
      <c r="D9" s="28" t="s">
        <v>36</v>
      </c>
      <c r="E9" s="13">
        <v>99.25</v>
      </c>
      <c r="F9" s="13">
        <v>104.989998</v>
      </c>
      <c r="G9" s="13">
        <v>104.790001</v>
      </c>
      <c r="H9" s="13">
        <v>101.839996</v>
      </c>
      <c r="I9" s="13">
        <v>101.760002</v>
      </c>
      <c r="J9" s="13">
        <v>102.28</v>
      </c>
    </row>
    <row r="10" spans="1:18">
      <c r="B10" s="30"/>
      <c r="C10" s="30"/>
      <c r="D10" s="28" t="s">
        <v>37</v>
      </c>
      <c r="E10" s="13">
        <v>85.589995999999999</v>
      </c>
      <c r="F10" s="13">
        <v>97.080001999999993</v>
      </c>
      <c r="G10" s="13">
        <v>96.839995999999999</v>
      </c>
      <c r="H10" s="13">
        <v>95.669998000000007</v>
      </c>
      <c r="I10" s="13">
        <v>95.209998999999996</v>
      </c>
      <c r="J10" s="13">
        <v>96.52</v>
      </c>
    </row>
    <row r="11" spans="1:18">
      <c r="B11" s="30"/>
      <c r="C11" s="30"/>
      <c r="D11" s="28" t="s">
        <v>38</v>
      </c>
      <c r="E11" s="64">
        <f t="shared" ref="E11:H11" si="0">AVERAGE(E9:E10)</f>
        <v>92.419997999999993</v>
      </c>
      <c r="F11" s="64">
        <f t="shared" si="0"/>
        <v>101.035</v>
      </c>
      <c r="G11" s="64">
        <f t="shared" si="0"/>
        <v>100.8149985</v>
      </c>
      <c r="H11" s="64">
        <f t="shared" si="0"/>
        <v>98.754997000000003</v>
      </c>
      <c r="I11" s="64">
        <f t="shared" ref="I11:J11" si="1">AVERAGE(I9:I10)</f>
        <v>98.485000499999998</v>
      </c>
      <c r="J11" s="64">
        <f t="shared" si="1"/>
        <v>99.4</v>
      </c>
    </row>
    <row r="12" spans="1:18">
      <c r="B12" s="30"/>
      <c r="C12" s="30"/>
      <c r="D12" s="28" t="s">
        <v>39</v>
      </c>
      <c r="E12" s="66">
        <v>0.625</v>
      </c>
      <c r="F12" s="66">
        <v>0.625</v>
      </c>
      <c r="G12" s="66">
        <v>0.625</v>
      </c>
      <c r="H12" s="66">
        <v>0.625</v>
      </c>
      <c r="I12" s="66">
        <v>0.625</v>
      </c>
      <c r="J12" s="66">
        <v>0.625</v>
      </c>
    </row>
    <row r="13" spans="1:18">
      <c r="B13" s="30"/>
      <c r="C13" s="30"/>
      <c r="D13" s="28" t="s">
        <v>40</v>
      </c>
      <c r="E13" s="65">
        <f t="shared" ref="E13:J13" si="2">(E12*4)/E11</f>
        <v>2.7050422571963269E-2</v>
      </c>
      <c r="F13" s="65">
        <f t="shared" si="2"/>
        <v>2.4743900628495078E-2</v>
      </c>
      <c r="G13" s="65">
        <f t="shared" si="2"/>
        <v>2.4797897507284096E-2</v>
      </c>
      <c r="H13" s="65">
        <f t="shared" si="2"/>
        <v>2.5315174684274456E-2</v>
      </c>
      <c r="I13" s="65">
        <f t="shared" si="2"/>
        <v>2.5384576202545688E-2</v>
      </c>
      <c r="J13" s="65">
        <f t="shared" si="2"/>
        <v>2.5150905432595572E-2</v>
      </c>
    </row>
    <row r="14" spans="1:18">
      <c r="B14" s="30"/>
      <c r="C14" s="30"/>
      <c r="D14" s="28" t="s">
        <v>41</v>
      </c>
      <c r="E14" s="65">
        <f>AVERAGE(E13:J13)</f>
        <v>2.5407146171193024E-2</v>
      </c>
      <c r="F14" s="65"/>
      <c r="G14" s="20"/>
      <c r="H14" s="20"/>
      <c r="I14" s="20"/>
      <c r="J14" s="20"/>
    </row>
    <row r="15" spans="1:18">
      <c r="B15" s="103"/>
      <c r="C15" s="30"/>
      <c r="D15" s="30"/>
      <c r="E15" s="30"/>
      <c r="F15" s="30"/>
      <c r="G15" s="30"/>
      <c r="H15" s="30"/>
      <c r="I15" s="30"/>
      <c r="J15" s="30"/>
    </row>
    <row r="16" spans="1:18">
      <c r="A16">
        <f>A9+1</f>
        <v>2</v>
      </c>
      <c r="B16" s="24" t="s">
        <v>122</v>
      </c>
      <c r="C16" s="77"/>
      <c r="D16" s="28" t="s">
        <v>36</v>
      </c>
      <c r="E16" s="13">
        <v>42.57</v>
      </c>
      <c r="F16" s="13">
        <v>43.41</v>
      </c>
      <c r="G16" s="13">
        <v>43.939999</v>
      </c>
      <c r="H16" s="13">
        <v>44.41</v>
      </c>
      <c r="I16" s="13">
        <v>40.970001000000003</v>
      </c>
      <c r="J16" s="13">
        <v>39.520000000000003</v>
      </c>
    </row>
    <row r="17" spans="1:16">
      <c r="B17" s="30"/>
      <c r="C17" s="30"/>
      <c r="D17" s="28" t="s">
        <v>37</v>
      </c>
      <c r="E17" s="13">
        <v>39.009998000000003</v>
      </c>
      <c r="F17" s="13">
        <v>39.459999000000003</v>
      </c>
      <c r="G17" s="13">
        <v>41.59</v>
      </c>
      <c r="H17" s="13">
        <v>39.209999000000003</v>
      </c>
      <c r="I17" s="13">
        <v>37.479999999999997</v>
      </c>
      <c r="J17" s="13">
        <v>36.69</v>
      </c>
    </row>
    <row r="18" spans="1:16">
      <c r="B18" s="30"/>
      <c r="C18" s="30"/>
      <c r="D18" s="28" t="s">
        <v>38</v>
      </c>
      <c r="E18" s="64">
        <f t="shared" ref="E18:H18" si="3">AVERAGE(E16:E17)</f>
        <v>40.789999000000002</v>
      </c>
      <c r="F18" s="64">
        <f t="shared" si="3"/>
        <v>41.434999500000004</v>
      </c>
      <c r="G18" s="64">
        <f t="shared" si="3"/>
        <v>42.764999500000002</v>
      </c>
      <c r="H18" s="64">
        <f t="shared" si="3"/>
        <v>41.809999500000004</v>
      </c>
      <c r="I18" s="64">
        <f t="shared" ref="I18:J18" si="4">AVERAGE(I16:I17)</f>
        <v>39.2250005</v>
      </c>
      <c r="J18" s="64">
        <f t="shared" si="4"/>
        <v>38.105000000000004</v>
      </c>
    </row>
    <row r="19" spans="1:16">
      <c r="B19" s="30"/>
      <c r="C19" s="30"/>
      <c r="D19" s="28" t="s">
        <v>39</v>
      </c>
      <c r="E19" s="66">
        <v>0.33250000000000002</v>
      </c>
      <c r="F19" s="66">
        <v>0.33250000000000002</v>
      </c>
      <c r="G19" s="66">
        <v>0.33250000000000002</v>
      </c>
      <c r="H19" s="66">
        <v>0.33250000000000002</v>
      </c>
      <c r="I19" s="66">
        <v>0.33250000000000002</v>
      </c>
      <c r="J19" s="66">
        <v>0.33250000000000002</v>
      </c>
      <c r="K19" s="66"/>
      <c r="L19" s="66"/>
      <c r="M19" s="66"/>
      <c r="N19" s="66"/>
      <c r="O19" s="66"/>
      <c r="P19" s="66"/>
    </row>
    <row r="20" spans="1:16">
      <c r="B20" s="30"/>
      <c r="C20" s="30"/>
      <c r="D20" s="28" t="s">
        <v>40</v>
      </c>
      <c r="E20" s="65">
        <f t="shared" ref="E20:J20" si="5">(E19*4)/E18</f>
        <v>3.2606031689287364E-2</v>
      </c>
      <c r="F20" s="65">
        <f t="shared" si="5"/>
        <v>3.2098467866519459E-2</v>
      </c>
      <c r="G20" s="65">
        <f t="shared" si="5"/>
        <v>3.1100199124286205E-2</v>
      </c>
      <c r="H20" s="65">
        <f t="shared" si="5"/>
        <v>3.1810572013998707E-2</v>
      </c>
      <c r="I20" s="65">
        <f t="shared" si="5"/>
        <v>3.3906946667852815E-2</v>
      </c>
      <c r="J20" s="65">
        <f t="shared" si="5"/>
        <v>3.4903555963784277E-2</v>
      </c>
    </row>
    <row r="21" spans="1:16">
      <c r="B21" s="30"/>
      <c r="C21" s="30"/>
      <c r="D21" s="28" t="s">
        <v>41</v>
      </c>
      <c r="E21" s="65">
        <f>AVERAGE(E20:J20)</f>
        <v>3.2737628887621474E-2</v>
      </c>
      <c r="F21" s="65"/>
      <c r="G21" s="20"/>
      <c r="H21" s="20"/>
      <c r="I21" s="20"/>
      <c r="J21" s="20"/>
    </row>
    <row r="22" spans="1:16">
      <c r="B22" s="103"/>
      <c r="C22" s="30"/>
      <c r="D22" s="30"/>
      <c r="E22" s="30"/>
      <c r="F22" s="30"/>
      <c r="G22" s="30"/>
      <c r="H22" s="30"/>
      <c r="I22" s="30"/>
      <c r="J22" s="30"/>
    </row>
    <row r="23" spans="1:16">
      <c r="A23">
        <f>A16+1</f>
        <v>3</v>
      </c>
      <c r="B23" s="114" t="s">
        <v>123</v>
      </c>
      <c r="C23" s="30"/>
      <c r="D23" s="28" t="s">
        <v>36</v>
      </c>
      <c r="E23" s="13">
        <v>54.27</v>
      </c>
      <c r="F23" s="13">
        <v>56.75</v>
      </c>
      <c r="G23" s="13">
        <v>56.110000999999997</v>
      </c>
      <c r="H23" s="13">
        <v>55.700001</v>
      </c>
      <c r="I23" s="13">
        <v>54.009998000000003</v>
      </c>
      <c r="J23" s="13">
        <v>54.48</v>
      </c>
    </row>
    <row r="24" spans="1:16">
      <c r="B24" s="103"/>
      <c r="C24" s="30"/>
      <c r="D24" s="28" t="s">
        <v>37</v>
      </c>
      <c r="E24" s="13">
        <v>46.77</v>
      </c>
      <c r="F24" s="13">
        <v>52.610000999999997</v>
      </c>
      <c r="G24" s="13">
        <v>52.5</v>
      </c>
      <c r="H24" s="13">
        <v>51.369999</v>
      </c>
      <c r="I24" s="13">
        <v>50.830002</v>
      </c>
      <c r="J24" s="13">
        <v>50.42</v>
      </c>
    </row>
    <row r="25" spans="1:16">
      <c r="B25" s="103"/>
      <c r="C25" s="30"/>
      <c r="D25" s="28" t="s">
        <v>38</v>
      </c>
      <c r="E25" s="64">
        <f t="shared" ref="E25:H25" si="6">AVERAGE(E23:E24)</f>
        <v>50.52</v>
      </c>
      <c r="F25" s="64">
        <f t="shared" si="6"/>
        <v>54.680000499999998</v>
      </c>
      <c r="G25" s="64">
        <f t="shared" si="6"/>
        <v>54.305000499999998</v>
      </c>
      <c r="H25" s="64">
        <f t="shared" si="6"/>
        <v>53.534999999999997</v>
      </c>
      <c r="I25" s="64">
        <f t="shared" ref="I25:J25" si="7">AVERAGE(I23:I24)</f>
        <v>52.42</v>
      </c>
      <c r="J25" s="64">
        <f t="shared" si="7"/>
        <v>52.45</v>
      </c>
    </row>
    <row r="26" spans="1:16">
      <c r="B26" s="103"/>
      <c r="C26" s="30"/>
      <c r="D26" s="28" t="s">
        <v>39</v>
      </c>
      <c r="E26" s="66">
        <v>0.48</v>
      </c>
      <c r="F26" s="66">
        <v>0.48</v>
      </c>
      <c r="G26" s="66">
        <v>0.48</v>
      </c>
      <c r="H26" s="66">
        <v>0.48</v>
      </c>
      <c r="I26" s="66">
        <v>0.48</v>
      </c>
      <c r="J26" s="66">
        <v>0.48</v>
      </c>
    </row>
    <row r="27" spans="1:16">
      <c r="B27" s="103"/>
      <c r="C27" s="30"/>
      <c r="D27" s="28" t="s">
        <v>40</v>
      </c>
      <c r="E27" s="65">
        <f t="shared" ref="E27:J27" si="8">(E26*4)/E25</f>
        <v>3.8004750593824223E-2</v>
      </c>
      <c r="F27" s="65">
        <f t="shared" si="8"/>
        <v>3.5113386657704949E-2</v>
      </c>
      <c r="G27" s="65">
        <f t="shared" si="8"/>
        <v>3.5355860092478958E-2</v>
      </c>
      <c r="H27" s="65">
        <f t="shared" si="8"/>
        <v>3.5864387783692914E-2</v>
      </c>
      <c r="I27" s="65">
        <f t="shared" si="8"/>
        <v>3.6627241510873709E-2</v>
      </c>
      <c r="J27" s="65">
        <f t="shared" si="8"/>
        <v>3.6606291706387031E-2</v>
      </c>
    </row>
    <row r="28" spans="1:16">
      <c r="B28" s="103"/>
      <c r="C28" s="30"/>
      <c r="D28" s="28" t="s">
        <v>41</v>
      </c>
      <c r="E28" s="65">
        <f>AVERAGE(E27:J27)</f>
        <v>3.6261986390826957E-2</v>
      </c>
      <c r="F28" s="65"/>
      <c r="G28" s="20"/>
      <c r="H28" s="20"/>
      <c r="I28" s="20"/>
      <c r="J28" s="20"/>
    </row>
    <row r="29" spans="1:16">
      <c r="B29" s="103"/>
      <c r="C29" s="30"/>
      <c r="D29" s="30"/>
      <c r="E29" s="30"/>
      <c r="F29" s="30"/>
      <c r="G29" s="30"/>
      <c r="H29" s="30"/>
      <c r="I29" s="30"/>
      <c r="J29" s="30"/>
    </row>
    <row r="30" spans="1:16">
      <c r="A30">
        <f>A23+1</f>
        <v>4</v>
      </c>
      <c r="B30" s="114" t="s">
        <v>124</v>
      </c>
      <c r="C30" s="30"/>
      <c r="D30" s="28" t="s">
        <v>36</v>
      </c>
      <c r="E30" s="13">
        <v>77.699996999999996</v>
      </c>
      <c r="F30" s="13">
        <v>81.900002000000001</v>
      </c>
      <c r="G30" s="13">
        <v>81.550003000000004</v>
      </c>
      <c r="H30" s="13">
        <v>78.959998999999996</v>
      </c>
      <c r="I30" s="13">
        <v>75.930000000000007</v>
      </c>
      <c r="J30" s="13">
        <v>75.319999999999993</v>
      </c>
    </row>
    <row r="31" spans="1:16">
      <c r="B31" s="103"/>
      <c r="C31" s="30"/>
      <c r="D31" s="28" t="s">
        <v>37</v>
      </c>
      <c r="E31" s="13">
        <v>67.290001000000004</v>
      </c>
      <c r="F31" s="13">
        <v>75.690002000000007</v>
      </c>
      <c r="G31" s="13">
        <v>72.5</v>
      </c>
      <c r="H31" s="13">
        <v>73.190002000000007</v>
      </c>
      <c r="I31" s="13">
        <v>72.010002</v>
      </c>
      <c r="J31" s="13">
        <v>70.81</v>
      </c>
    </row>
    <row r="32" spans="1:16">
      <c r="B32" s="103"/>
      <c r="C32" s="30"/>
      <c r="D32" s="28" t="s">
        <v>38</v>
      </c>
      <c r="E32" s="64">
        <f t="shared" ref="E32:H32" si="9">AVERAGE(E30:E31)</f>
        <v>72.494999000000007</v>
      </c>
      <c r="F32" s="64">
        <f t="shared" si="9"/>
        <v>78.795002000000011</v>
      </c>
      <c r="G32" s="64">
        <f t="shared" si="9"/>
        <v>77.025001500000002</v>
      </c>
      <c r="H32" s="64">
        <f t="shared" si="9"/>
        <v>76.075000500000002</v>
      </c>
      <c r="I32" s="64">
        <f t="shared" ref="I32:J32" si="10">AVERAGE(I30:I31)</f>
        <v>73.970000999999996</v>
      </c>
      <c r="J32" s="64">
        <f t="shared" si="10"/>
        <v>73.064999999999998</v>
      </c>
    </row>
    <row r="33" spans="1:10">
      <c r="B33" s="103"/>
      <c r="C33" s="30"/>
      <c r="D33" s="28" t="s">
        <v>39</v>
      </c>
      <c r="E33" s="66">
        <v>0.57999999999999996</v>
      </c>
      <c r="F33" s="66">
        <v>0.57999999999999996</v>
      </c>
      <c r="G33" s="66">
        <v>0.57999999999999996</v>
      </c>
      <c r="H33" s="66">
        <v>0.57999999999999996</v>
      </c>
      <c r="I33" s="66">
        <v>0.57999999999999996</v>
      </c>
      <c r="J33" s="66">
        <v>0.57999999999999996</v>
      </c>
    </row>
    <row r="34" spans="1:10">
      <c r="B34" s="103"/>
      <c r="C34" s="30"/>
      <c r="D34" s="28" t="s">
        <v>40</v>
      </c>
      <c r="E34" s="65">
        <f t="shared" ref="E34:J34" si="11">(E33*4)/E32</f>
        <v>3.2002207490202182E-2</v>
      </c>
      <c r="F34" s="65">
        <f t="shared" si="11"/>
        <v>2.9443491860054773E-2</v>
      </c>
      <c r="G34" s="65">
        <f t="shared" si="11"/>
        <v>3.0120090293019985E-2</v>
      </c>
      <c r="H34" s="65">
        <f t="shared" si="11"/>
        <v>3.0496220634267362E-2</v>
      </c>
      <c r="I34" s="65">
        <f t="shared" si="11"/>
        <v>3.136406608944077E-2</v>
      </c>
      <c r="J34" s="65">
        <f t="shared" si="11"/>
        <v>3.1752549100116337E-2</v>
      </c>
    </row>
    <row r="35" spans="1:10">
      <c r="B35" s="103"/>
      <c r="C35" s="30"/>
      <c r="D35" s="28" t="s">
        <v>41</v>
      </c>
      <c r="E35" s="65">
        <f>AVERAGE(E34:J34)</f>
        <v>3.0863104244516899E-2</v>
      </c>
      <c r="F35" s="65"/>
      <c r="G35" s="20"/>
      <c r="H35" s="20"/>
      <c r="I35" s="20"/>
      <c r="J35" s="20"/>
    </row>
    <row r="36" spans="1:10">
      <c r="B36" s="103"/>
      <c r="C36" s="30"/>
      <c r="D36" s="30"/>
      <c r="E36" s="30"/>
      <c r="F36" s="30"/>
      <c r="G36" s="30"/>
      <c r="H36" s="30"/>
      <c r="I36" s="30"/>
      <c r="J36" s="30"/>
    </row>
    <row r="37" spans="1:10">
      <c r="A37">
        <f>A30+1</f>
        <v>5</v>
      </c>
      <c r="B37" s="114" t="s">
        <v>125</v>
      </c>
      <c r="C37" s="30"/>
      <c r="D37" s="28" t="s">
        <v>36</v>
      </c>
      <c r="E37" s="13">
        <v>29.24</v>
      </c>
      <c r="F37" s="13">
        <v>25.469999000000001</v>
      </c>
      <c r="G37" s="13">
        <v>26.870000999999998</v>
      </c>
      <c r="H37" s="13">
        <v>27.99</v>
      </c>
      <c r="I37" s="13">
        <v>26.719999000000001</v>
      </c>
      <c r="J37" s="13">
        <v>25.91</v>
      </c>
    </row>
    <row r="38" spans="1:10">
      <c r="B38" s="103"/>
      <c r="C38" s="30"/>
      <c r="D38" s="28" t="s">
        <v>37</v>
      </c>
      <c r="E38" s="13">
        <v>21.129999000000002</v>
      </c>
      <c r="F38" s="13">
        <v>22.450001</v>
      </c>
      <c r="G38" s="13">
        <v>24.6</v>
      </c>
      <c r="H38" s="13">
        <v>25.620000999999998</v>
      </c>
      <c r="I38" s="13">
        <v>24.52</v>
      </c>
      <c r="J38" s="13">
        <v>23.97</v>
      </c>
    </row>
    <row r="39" spans="1:10">
      <c r="B39" s="103"/>
      <c r="C39" s="30"/>
      <c r="D39" s="28" t="s">
        <v>38</v>
      </c>
      <c r="E39" s="64">
        <f t="shared" ref="E39:H39" si="12">AVERAGE(E37:E38)</f>
        <v>25.1849995</v>
      </c>
      <c r="F39" s="64">
        <f t="shared" si="12"/>
        <v>23.96</v>
      </c>
      <c r="G39" s="64">
        <f t="shared" si="12"/>
        <v>25.735000499999998</v>
      </c>
      <c r="H39" s="64">
        <f t="shared" si="12"/>
        <v>26.805000499999998</v>
      </c>
      <c r="I39" s="64">
        <f t="shared" ref="I39:J39" si="13">AVERAGE(I37:I38)</f>
        <v>25.619999499999999</v>
      </c>
      <c r="J39" s="64">
        <f t="shared" si="13"/>
        <v>24.939999999999998</v>
      </c>
    </row>
    <row r="40" spans="1:10">
      <c r="B40" s="103"/>
      <c r="C40" s="30"/>
      <c r="D40" s="28" t="s">
        <v>39</v>
      </c>
      <c r="E40" s="66">
        <v>0.30299999999999999</v>
      </c>
      <c r="F40" s="66">
        <v>0.30299999999999999</v>
      </c>
      <c r="G40" s="66">
        <v>0.30299999999999999</v>
      </c>
      <c r="H40" s="66">
        <v>0.30299999999999999</v>
      </c>
      <c r="I40" s="66">
        <v>0.30299999999999999</v>
      </c>
      <c r="J40" s="66">
        <v>0.30299999999999999</v>
      </c>
    </row>
    <row r="41" spans="1:10">
      <c r="B41" s="103"/>
      <c r="C41" s="30"/>
      <c r="D41" s="28" t="s">
        <v>40</v>
      </c>
      <c r="E41" s="65">
        <f t="shared" ref="E41:J41" si="14">(E40*4)/E39</f>
        <v>4.8123884219255196E-2</v>
      </c>
      <c r="F41" s="65">
        <f t="shared" si="14"/>
        <v>5.0584307178631049E-2</v>
      </c>
      <c r="G41" s="65">
        <f t="shared" si="14"/>
        <v>4.7095394460940465E-2</v>
      </c>
      <c r="H41" s="65">
        <f t="shared" si="14"/>
        <v>4.5215444036272263E-2</v>
      </c>
      <c r="I41" s="65">
        <f t="shared" si="14"/>
        <v>4.7306792492326159E-2</v>
      </c>
      <c r="J41" s="65">
        <f t="shared" si="14"/>
        <v>4.8596631916599846E-2</v>
      </c>
    </row>
    <row r="42" spans="1:10">
      <c r="B42" s="103"/>
      <c r="C42" s="30"/>
      <c r="D42" s="28" t="s">
        <v>41</v>
      </c>
      <c r="E42" s="65">
        <f>AVERAGE(E41:J41)</f>
        <v>4.782040905067083E-2</v>
      </c>
      <c r="F42" s="65"/>
      <c r="G42" s="20"/>
      <c r="H42" s="20"/>
      <c r="I42" s="20"/>
      <c r="J42" s="20"/>
    </row>
    <row r="43" spans="1:10">
      <c r="B43" s="103"/>
      <c r="C43" s="30"/>
      <c r="D43" s="30"/>
      <c r="E43" s="30"/>
      <c r="F43" s="30"/>
      <c r="G43" s="30"/>
      <c r="H43" s="30"/>
      <c r="I43" s="30"/>
      <c r="J43" s="30"/>
    </row>
    <row r="44" spans="1:10">
      <c r="A44">
        <f>A37+1</f>
        <v>6</v>
      </c>
      <c r="B44" s="114" t="s">
        <v>126</v>
      </c>
      <c r="C44" s="30"/>
      <c r="D44" s="28" t="s">
        <v>36</v>
      </c>
      <c r="E44" s="13">
        <v>71.349997999999999</v>
      </c>
      <c r="F44" s="13">
        <v>73.540001000000004</v>
      </c>
      <c r="G44" s="13">
        <v>72.569999999999993</v>
      </c>
      <c r="H44" s="13">
        <v>68.199996999999996</v>
      </c>
      <c r="I44" s="13">
        <v>71.900002000000001</v>
      </c>
      <c r="J44" s="13">
        <v>73.05</v>
      </c>
    </row>
    <row r="45" spans="1:10">
      <c r="B45" s="103"/>
      <c r="C45" s="30"/>
      <c r="D45" s="28" t="s">
        <v>37</v>
      </c>
      <c r="E45" s="13">
        <v>61.77</v>
      </c>
      <c r="F45" s="13">
        <v>67.610000999999997</v>
      </c>
      <c r="G45" s="13">
        <v>65.290001000000004</v>
      </c>
      <c r="H45" s="13">
        <v>62.540000999999997</v>
      </c>
      <c r="I45" s="13">
        <v>64.629997000000003</v>
      </c>
      <c r="J45" s="13">
        <v>67.790000000000006</v>
      </c>
    </row>
    <row r="46" spans="1:10">
      <c r="B46" s="103"/>
      <c r="C46" s="30"/>
      <c r="D46" s="28" t="s">
        <v>38</v>
      </c>
      <c r="E46" s="64">
        <f t="shared" ref="E46:I46" si="15">AVERAGE(E44:E45)</f>
        <v>66.559999000000005</v>
      </c>
      <c r="F46" s="64">
        <f t="shared" si="15"/>
        <v>70.575001</v>
      </c>
      <c r="G46" s="64">
        <f t="shared" si="15"/>
        <v>68.930000500000006</v>
      </c>
      <c r="H46" s="64">
        <f t="shared" si="15"/>
        <v>65.369998999999993</v>
      </c>
      <c r="I46" s="64">
        <f t="shared" si="15"/>
        <v>68.264999500000002</v>
      </c>
      <c r="J46" s="64">
        <f t="shared" ref="J46" si="16">AVERAGE(J44:J45)</f>
        <v>70.42</v>
      </c>
    </row>
    <row r="47" spans="1:10">
      <c r="B47" s="103"/>
      <c r="C47" s="30"/>
      <c r="D47" s="28" t="s">
        <v>39</v>
      </c>
      <c r="E47" s="66">
        <v>0.56999999999999995</v>
      </c>
      <c r="F47" s="66">
        <v>0.56999999999999995</v>
      </c>
      <c r="G47" s="66">
        <v>0.59499999999999997</v>
      </c>
      <c r="H47" s="66">
        <v>0.59499999999999997</v>
      </c>
      <c r="I47" s="66">
        <v>0.59499999999999997</v>
      </c>
      <c r="J47" s="66">
        <v>0.59499999999999997</v>
      </c>
    </row>
    <row r="48" spans="1:10">
      <c r="B48" s="103"/>
      <c r="C48" s="30"/>
      <c r="D48" s="28" t="s">
        <v>40</v>
      </c>
      <c r="E48" s="65">
        <f t="shared" ref="E48:J48" si="17">(E47*4)/E46</f>
        <v>3.4254808206953244E-2</v>
      </c>
      <c r="F48" s="65">
        <f t="shared" si="17"/>
        <v>3.230605692800486E-2</v>
      </c>
      <c r="G48" s="65">
        <f t="shared" si="17"/>
        <v>3.4527781557175521E-2</v>
      </c>
      <c r="H48" s="65">
        <f t="shared" si="17"/>
        <v>3.6408138846690211E-2</v>
      </c>
      <c r="I48" s="65">
        <f t="shared" si="17"/>
        <v>3.48641326804668E-2</v>
      </c>
      <c r="J48" s="65">
        <f t="shared" si="17"/>
        <v>3.3797216699801187E-2</v>
      </c>
    </row>
    <row r="49" spans="1:10">
      <c r="B49" s="103"/>
      <c r="C49" s="30"/>
      <c r="D49" s="28" t="s">
        <v>41</v>
      </c>
      <c r="E49" s="65">
        <f>AVERAGE(E48:J48)</f>
        <v>3.4359689153181966E-2</v>
      </c>
      <c r="F49" s="65"/>
      <c r="G49" s="20"/>
      <c r="H49" s="20"/>
      <c r="I49" s="20"/>
      <c r="J49" s="20"/>
    </row>
    <row r="50" spans="1:10">
      <c r="B50" s="30"/>
      <c r="C50" s="30"/>
      <c r="D50" s="28"/>
      <c r="E50" s="28"/>
      <c r="F50" s="28"/>
      <c r="G50" s="28"/>
      <c r="H50" s="28"/>
      <c r="I50" s="28"/>
      <c r="J50" s="28"/>
    </row>
    <row r="51" spans="1:10">
      <c r="A51">
        <f>A44+1</f>
        <v>7</v>
      </c>
      <c r="B51" s="24" t="s">
        <v>127</v>
      </c>
      <c r="C51" s="30"/>
      <c r="D51" s="28" t="s">
        <v>36</v>
      </c>
      <c r="E51" s="13">
        <v>75.779999000000004</v>
      </c>
      <c r="F51" s="13">
        <v>77.949996999999996</v>
      </c>
      <c r="G51" s="13">
        <v>77.870002999999997</v>
      </c>
      <c r="H51" s="13">
        <v>76.849997999999999</v>
      </c>
      <c r="I51" s="13">
        <v>74.459998999999996</v>
      </c>
      <c r="J51" s="13">
        <v>74.23</v>
      </c>
    </row>
    <row r="52" spans="1:10">
      <c r="B52" s="30"/>
      <c r="C52" s="30"/>
      <c r="D52" s="28" t="s">
        <v>37</v>
      </c>
      <c r="E52" s="13">
        <v>65.790001000000004</v>
      </c>
      <c r="F52" s="13">
        <v>72.699996999999996</v>
      </c>
      <c r="G52" s="13">
        <v>71.480002999999996</v>
      </c>
      <c r="H52" s="13">
        <v>69.769997000000004</v>
      </c>
      <c r="I52" s="13">
        <v>68.699996999999996</v>
      </c>
      <c r="J52" s="13">
        <v>66.14</v>
      </c>
    </row>
    <row r="53" spans="1:10">
      <c r="B53" s="30"/>
      <c r="C53" s="30"/>
      <c r="D53" s="28" t="s">
        <v>38</v>
      </c>
      <c r="E53" s="104">
        <f t="shared" ref="E53:H53" si="18">AVERAGE(E51:E52)</f>
        <v>70.784999999999997</v>
      </c>
      <c r="F53" s="104">
        <f t="shared" si="18"/>
        <v>75.324996999999996</v>
      </c>
      <c r="G53" s="104">
        <f t="shared" si="18"/>
        <v>74.675003000000004</v>
      </c>
      <c r="H53" s="104">
        <f t="shared" si="18"/>
        <v>73.309997500000009</v>
      </c>
      <c r="I53" s="104">
        <f t="shared" ref="I53:J53" si="19">AVERAGE(I51:I52)</f>
        <v>71.579997999999989</v>
      </c>
      <c r="J53" s="104">
        <f t="shared" si="19"/>
        <v>70.185000000000002</v>
      </c>
    </row>
    <row r="54" spans="1:10">
      <c r="B54" s="30"/>
      <c r="C54" s="30"/>
      <c r="D54" s="28" t="s">
        <v>39</v>
      </c>
      <c r="E54" s="67">
        <v>0.65</v>
      </c>
      <c r="F54" s="67">
        <v>0.65</v>
      </c>
      <c r="G54" s="67">
        <v>0.65</v>
      </c>
      <c r="H54" s="67">
        <v>0.65</v>
      </c>
      <c r="I54" s="67">
        <v>0.65</v>
      </c>
      <c r="J54" s="67">
        <v>0.65</v>
      </c>
    </row>
    <row r="55" spans="1:10">
      <c r="B55" s="30"/>
      <c r="C55" s="30"/>
      <c r="D55" s="28" t="s">
        <v>40</v>
      </c>
      <c r="E55" s="65">
        <f t="shared" ref="E55:J55" si="20">((E54*4)/E53)</f>
        <v>3.6730945821854918E-2</v>
      </c>
      <c r="F55" s="65">
        <f t="shared" si="20"/>
        <v>3.4517093973465411E-2</v>
      </c>
      <c r="G55" s="65">
        <f t="shared" si="20"/>
        <v>3.4817541286205241E-2</v>
      </c>
      <c r="H55" s="65">
        <f t="shared" si="20"/>
        <v>3.5465831246277148E-2</v>
      </c>
      <c r="I55" s="65">
        <f t="shared" si="20"/>
        <v>3.632299626496218E-2</v>
      </c>
      <c r="J55" s="65">
        <f t="shared" si="20"/>
        <v>3.7044952625204818E-2</v>
      </c>
    </row>
    <row r="56" spans="1:10">
      <c r="B56" s="30"/>
      <c r="C56" s="30"/>
      <c r="D56" s="28" t="s">
        <v>41</v>
      </c>
      <c r="E56" s="65">
        <f>AVERAGE(E55:J55)</f>
        <v>3.5816560202994951E-2</v>
      </c>
      <c r="F56" s="20"/>
      <c r="G56" s="20"/>
      <c r="H56" s="20"/>
      <c r="I56" s="20"/>
      <c r="J56" s="20"/>
    </row>
    <row r="57" spans="1:10">
      <c r="B57" s="30"/>
      <c r="C57" s="30"/>
      <c r="D57" s="28"/>
      <c r="E57" s="28"/>
      <c r="F57" s="28"/>
      <c r="G57" s="28"/>
      <c r="H57" s="28"/>
      <c r="I57" s="28"/>
      <c r="J57" s="28"/>
    </row>
    <row r="58" spans="1:10">
      <c r="B58" s="30"/>
      <c r="C58" s="30"/>
      <c r="D58" s="32"/>
      <c r="E58" s="65"/>
      <c r="F58" s="20"/>
      <c r="G58" s="20"/>
      <c r="H58" s="20"/>
      <c r="I58" s="20"/>
      <c r="J58" s="20"/>
    </row>
    <row r="59" spans="1:10">
      <c r="B59" s="24" t="s">
        <v>64</v>
      </c>
      <c r="E59" s="3">
        <f>AVERAGE(E55,E48,E41,E34,E27,E20,E13)</f>
        <v>3.5539007227620059E-2</v>
      </c>
      <c r="F59" s="3">
        <f t="shared" ref="F59:J59" si="21">AVERAGE(F55,F48,F41,F34,F27,F20,F13)</f>
        <v>3.411524358469651E-2</v>
      </c>
      <c r="G59" s="3">
        <f t="shared" si="21"/>
        <v>3.3973537760198638E-2</v>
      </c>
      <c r="H59" s="3">
        <f t="shared" si="21"/>
        <v>3.436796703506758E-2</v>
      </c>
      <c r="I59" s="3">
        <f t="shared" si="21"/>
        <v>3.5110964558352595E-2</v>
      </c>
      <c r="J59" s="3">
        <f t="shared" si="21"/>
        <v>3.5407443349212725E-2</v>
      </c>
    </row>
    <row r="60" spans="1:10">
      <c r="B60" s="24" t="s">
        <v>65</v>
      </c>
      <c r="C60" s="30"/>
      <c r="D60" s="33"/>
      <c r="E60" s="3">
        <f>AVERAGE(E56,E49,E42,E35,E28,E21,E14)</f>
        <v>3.4752360585858018E-2</v>
      </c>
    </row>
    <row r="61" spans="1:10">
      <c r="B61" s="30"/>
      <c r="C61" s="30"/>
      <c r="D61" s="28"/>
      <c r="E61" s="29"/>
    </row>
    <row r="62" spans="1:10">
      <c r="B62" s="24" t="s">
        <v>25</v>
      </c>
      <c r="C62" s="30"/>
      <c r="D62" s="28"/>
      <c r="E62" s="29"/>
    </row>
  </sheetData>
  <printOptions horizontalCentered="1"/>
  <pageMargins left="0.25" right="0.25" top="0.75" bottom="0.75" header="0.3" footer="0.3"/>
  <pageSetup orientation="portrait"/>
  <headerFooter>
    <oddHeader>&amp;R&amp;"Times New Roman,Regular"&amp;K000000Exhibit RAB-2
Page &amp;P of &amp;N</oddHead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FE25E-E468-2E4B-A013-04A960FF7805}">
  <dimension ref="A1:N74"/>
  <sheetViews>
    <sheetView view="pageLayout" topLeftCell="A30" zoomScale="160" zoomScaleNormal="140" zoomScalePageLayoutView="160" workbookViewId="0">
      <selection activeCell="B32" sqref="B32"/>
    </sheetView>
  </sheetViews>
  <sheetFormatPr baseColWidth="10" defaultColWidth="8.83203125" defaultRowHeight="13"/>
  <cols>
    <col min="1" max="1" width="2.6640625" customWidth="1"/>
    <col min="3" max="3" width="10" customWidth="1"/>
    <col min="4" max="4" width="19.1640625" customWidth="1"/>
    <col min="5" max="5" width="10.33203125" customWidth="1"/>
    <col min="6" max="6" width="11.33203125" customWidth="1"/>
    <col min="7" max="7" width="10.33203125" customWidth="1"/>
    <col min="8" max="8" width="10.83203125" customWidth="1"/>
    <col min="9" max="9" width="11.6640625" customWidth="1"/>
  </cols>
  <sheetData>
    <row r="1" spans="1:14">
      <c r="A1" s="19"/>
      <c r="B1" s="19"/>
      <c r="C1" s="19"/>
      <c r="D1" s="19"/>
      <c r="E1" s="19"/>
      <c r="F1" s="19"/>
      <c r="G1" s="19"/>
      <c r="H1" s="19"/>
      <c r="I1" s="19"/>
    </row>
    <row r="2" spans="1:14">
      <c r="A2" s="19"/>
      <c r="B2" s="19"/>
      <c r="C2" s="19"/>
      <c r="D2" s="19"/>
      <c r="E2" s="19"/>
      <c r="F2" s="19"/>
      <c r="G2" s="19"/>
      <c r="H2" s="19"/>
      <c r="I2" s="19"/>
    </row>
    <row r="3" spans="1:14">
      <c r="A3" s="76"/>
      <c r="B3" s="31"/>
      <c r="C3" s="31"/>
      <c r="D3" s="31"/>
      <c r="E3" s="31"/>
      <c r="F3" s="31"/>
      <c r="G3" s="31"/>
      <c r="H3" s="31"/>
      <c r="I3" s="31"/>
    </row>
    <row r="4" spans="1:14">
      <c r="A4" s="1" t="s">
        <v>179</v>
      </c>
      <c r="B4" s="1"/>
      <c r="C4" s="31"/>
      <c r="D4" s="31"/>
      <c r="E4" s="31"/>
      <c r="F4" s="31"/>
      <c r="G4" s="31"/>
      <c r="H4" s="31"/>
      <c r="I4" s="31"/>
    </row>
    <row r="5" spans="1:14">
      <c r="A5" s="1" t="s">
        <v>28</v>
      </c>
      <c r="B5" s="31"/>
      <c r="C5" s="31"/>
      <c r="D5" s="31"/>
      <c r="E5" s="31"/>
      <c r="F5" s="31"/>
      <c r="G5" s="31"/>
      <c r="H5" s="31"/>
      <c r="I5" s="31"/>
    </row>
    <row r="6" spans="1:14">
      <c r="A6" s="30"/>
      <c r="B6" s="30"/>
      <c r="C6" s="30"/>
      <c r="D6" s="30"/>
      <c r="E6" s="30"/>
      <c r="F6" s="30"/>
      <c r="G6" s="30"/>
      <c r="H6" s="30"/>
      <c r="I6" s="30"/>
    </row>
    <row r="7" spans="1:14" ht="7.5" customHeight="1">
      <c r="A7" s="28"/>
      <c r="B7" s="36"/>
      <c r="C7" s="37"/>
      <c r="D7" s="37"/>
      <c r="E7" s="37"/>
      <c r="F7" s="37"/>
      <c r="G7" s="37"/>
      <c r="H7" s="37"/>
      <c r="I7" s="38"/>
    </row>
    <row r="8" spans="1:14">
      <c r="A8" s="28"/>
      <c r="B8" s="39"/>
      <c r="C8" s="28"/>
      <c r="D8" s="28"/>
      <c r="E8" s="40" t="s">
        <v>29</v>
      </c>
      <c r="F8" s="40" t="s">
        <v>10</v>
      </c>
      <c r="G8" s="116" t="s">
        <v>11</v>
      </c>
      <c r="H8" s="116" t="s">
        <v>12</v>
      </c>
      <c r="I8" s="86"/>
    </row>
    <row r="9" spans="1:14">
      <c r="A9" s="28"/>
      <c r="B9" s="39"/>
      <c r="C9" s="28"/>
      <c r="D9" s="28"/>
      <c r="E9" s="40" t="s">
        <v>15</v>
      </c>
      <c r="F9" s="40" t="s">
        <v>15</v>
      </c>
      <c r="G9" s="28"/>
      <c r="H9" s="118" t="s">
        <v>66</v>
      </c>
      <c r="I9" s="86"/>
    </row>
    <row r="10" spans="1:14">
      <c r="A10" s="28"/>
      <c r="B10" s="85"/>
      <c r="C10" s="117" t="s">
        <v>13</v>
      </c>
      <c r="D10" s="28"/>
      <c r="E10" s="21" t="s">
        <v>14</v>
      </c>
      <c r="F10" s="21" t="s">
        <v>30</v>
      </c>
      <c r="G10" s="21" t="s">
        <v>21</v>
      </c>
      <c r="H10" s="119" t="s">
        <v>67</v>
      </c>
      <c r="I10" s="86"/>
    </row>
    <row r="11" spans="1:14" ht="6.75" customHeight="1">
      <c r="A11" s="28"/>
      <c r="B11" s="85"/>
      <c r="C11" s="28"/>
      <c r="D11" s="28"/>
      <c r="E11" s="28"/>
      <c r="F11" s="28"/>
      <c r="G11" s="28"/>
      <c r="H11" s="28"/>
      <c r="I11" s="86"/>
    </row>
    <row r="12" spans="1:14" ht="12" customHeight="1">
      <c r="A12" s="28"/>
      <c r="B12" s="85">
        <v>1</v>
      </c>
      <c r="C12" s="78" t="str">
        <f>VLOOKUP(B12,'RAB-2'!A9:B64,2,FALSE)</f>
        <v>Atmos Energy Corp.</v>
      </c>
      <c r="D12" s="28"/>
      <c r="E12" s="68">
        <v>7.4999999999999997E-2</v>
      </c>
      <c r="F12" s="68">
        <v>7.0000000000000007E-2</v>
      </c>
      <c r="G12" s="68">
        <v>7.3999999999999996E-2</v>
      </c>
      <c r="H12" s="68">
        <v>7.6999999999999999E-2</v>
      </c>
      <c r="I12" s="86"/>
      <c r="K12" s="3"/>
      <c r="L12" s="68"/>
      <c r="M12" s="3"/>
      <c r="N12" s="3"/>
    </row>
    <row r="13" spans="1:14" ht="12" customHeight="1">
      <c r="A13" s="28"/>
      <c r="B13" s="85">
        <f>B12+1</f>
        <v>2</v>
      </c>
      <c r="C13" s="78" t="str">
        <f>VLOOKUP(B13,'RAB-2'!A10:B65,2,FALSE)</f>
        <v>New Jersey Resources</v>
      </c>
      <c r="D13" s="28"/>
      <c r="E13" s="68">
        <v>5.5E-2</v>
      </c>
      <c r="F13" s="68">
        <v>0.02</v>
      </c>
      <c r="G13" s="83">
        <v>7.0999999999999994E-2</v>
      </c>
      <c r="H13" s="68">
        <v>0.06</v>
      </c>
      <c r="I13" s="86"/>
      <c r="K13" s="3"/>
      <c r="L13" s="68"/>
      <c r="M13" s="3"/>
      <c r="N13" s="3"/>
    </row>
    <row r="14" spans="1:14" ht="12" customHeight="1">
      <c r="A14" s="28"/>
      <c r="B14" s="85">
        <f t="shared" ref="B14:B18" si="0">B13+1</f>
        <v>3</v>
      </c>
      <c r="C14" s="78" t="str">
        <f>VLOOKUP(B14,'RAB-2'!A11:B66,2,FALSE)</f>
        <v xml:space="preserve">Northwest Natural Holding Co. </v>
      </c>
      <c r="D14" s="28"/>
      <c r="E14" s="68">
        <v>5.0000000000000001E-3</v>
      </c>
      <c r="F14" s="68">
        <v>5.5E-2</v>
      </c>
      <c r="G14" s="69">
        <v>4.9000000000000002E-2</v>
      </c>
      <c r="H14" s="68">
        <v>5.5E-2</v>
      </c>
      <c r="I14" s="86"/>
      <c r="K14" s="3"/>
      <c r="L14" s="68"/>
      <c r="M14" s="3"/>
      <c r="N14" s="3"/>
    </row>
    <row r="15" spans="1:14" ht="12" customHeight="1">
      <c r="A15" s="28"/>
      <c r="B15" s="85">
        <f t="shared" si="0"/>
        <v>4</v>
      </c>
      <c r="C15" s="78" t="str">
        <f>VLOOKUP(B15,'RAB-2'!A12:B67,2,FALSE)</f>
        <v>ONE Gas, Inc.</v>
      </c>
      <c r="E15" s="124">
        <v>7.0000000000000007E-2</v>
      </c>
      <c r="F15" s="124">
        <v>6.5000000000000002E-2</v>
      </c>
      <c r="G15" s="125">
        <v>0.05</v>
      </c>
      <c r="H15" s="124">
        <v>0.05</v>
      </c>
      <c r="I15" s="86"/>
      <c r="K15" s="3"/>
      <c r="L15" s="68"/>
      <c r="M15" s="3"/>
      <c r="N15" s="3"/>
    </row>
    <row r="16" spans="1:14" ht="12" customHeight="1">
      <c r="A16" s="28"/>
      <c r="B16" s="85">
        <f t="shared" si="0"/>
        <v>5</v>
      </c>
      <c r="C16" s="78" t="str">
        <f>VLOOKUP(B16,'RAB-2'!A13:B68,2,FALSE)</f>
        <v>South Jersey Industries, Inc.</v>
      </c>
      <c r="E16" s="124">
        <v>4.4999999999999998E-2</v>
      </c>
      <c r="F16" s="188">
        <v>0.115</v>
      </c>
      <c r="G16" s="125">
        <v>5.3999999999999999E-2</v>
      </c>
      <c r="H16" s="124">
        <v>4.8000000000000001E-2</v>
      </c>
      <c r="I16" s="86"/>
      <c r="K16" s="3"/>
      <c r="L16" s="68"/>
      <c r="M16" s="3"/>
      <c r="N16" s="3"/>
    </row>
    <row r="17" spans="1:14" ht="12" customHeight="1">
      <c r="A17" s="28"/>
      <c r="B17" s="85">
        <f t="shared" si="0"/>
        <v>6</v>
      </c>
      <c r="C17" s="78" t="str">
        <f>VLOOKUP(B17,'RAB-2'!A14:B69,2,FALSE)</f>
        <v>Southwest Gas Holdings, Inc.</v>
      </c>
      <c r="E17" s="124">
        <v>4.4999999999999998E-2</v>
      </c>
      <c r="F17" s="124">
        <v>0.08</v>
      </c>
      <c r="G17" s="124">
        <v>5.5E-2</v>
      </c>
      <c r="H17" s="124">
        <v>0.04</v>
      </c>
      <c r="I17" s="86"/>
      <c r="K17" s="3"/>
      <c r="L17" s="68"/>
      <c r="M17" s="3"/>
      <c r="N17" s="3"/>
    </row>
    <row r="18" spans="1:14" ht="12" customHeight="1">
      <c r="A18" s="28"/>
      <c r="B18" s="85">
        <f t="shared" si="0"/>
        <v>7</v>
      </c>
      <c r="C18" s="78" t="str">
        <f>VLOOKUP(B18,'RAB-2'!A15:B70,2,FALSE)</f>
        <v>Spire Inc.</v>
      </c>
      <c r="D18" s="28"/>
      <c r="E18" s="187">
        <v>4.4999999999999998E-2</v>
      </c>
      <c r="F18" s="187">
        <v>0.1</v>
      </c>
      <c r="G18" s="188">
        <v>5.5E-2</v>
      </c>
      <c r="H18" s="187">
        <v>7.3099999999999998E-2</v>
      </c>
      <c r="I18" s="86"/>
      <c r="K18" s="3"/>
      <c r="L18" s="68"/>
      <c r="M18" s="3"/>
      <c r="N18" s="3"/>
    </row>
    <row r="19" spans="1:14" ht="6" customHeight="1">
      <c r="A19" s="28"/>
      <c r="B19" s="85"/>
      <c r="C19" s="28"/>
      <c r="D19" s="28"/>
      <c r="E19" s="33"/>
      <c r="F19" s="44"/>
      <c r="G19" s="44"/>
      <c r="H19" s="44"/>
      <c r="I19" s="86"/>
      <c r="L19" s="33"/>
    </row>
    <row r="20" spans="1:14">
      <c r="A20" s="28"/>
      <c r="B20" s="85"/>
      <c r="C20" s="20" t="s">
        <v>105</v>
      </c>
      <c r="D20" s="28"/>
      <c r="E20" s="33">
        <f>AVERAGE(E12:E18)</f>
        <v>4.8571428571428564E-2</v>
      </c>
      <c r="F20" s="33">
        <f>AVERAGE(F12:F18)</f>
        <v>7.2142857142857147E-2</v>
      </c>
      <c r="G20" s="33">
        <f>AVERAGE(G12:G18)</f>
        <v>5.8285714285714281E-2</v>
      </c>
      <c r="H20" s="33">
        <f>AVERAGE(H12:H18)</f>
        <v>5.7585714285714282E-2</v>
      </c>
      <c r="I20" s="86"/>
      <c r="J20" s="3"/>
      <c r="K20" s="3"/>
      <c r="L20" s="33"/>
      <c r="N20" s="3"/>
    </row>
    <row r="21" spans="1:14">
      <c r="A21" s="28"/>
      <c r="B21" s="85"/>
      <c r="C21" s="20" t="s">
        <v>96</v>
      </c>
      <c r="D21" s="28"/>
      <c r="E21" s="46">
        <f>MEDIAN(E12:E18)</f>
        <v>4.4999999999999998E-2</v>
      </c>
      <c r="F21" s="46">
        <f>MEDIAN(F12:F18)</f>
        <v>7.0000000000000007E-2</v>
      </c>
      <c r="G21" s="46">
        <f>MEDIAN(G12:G18)</f>
        <v>5.5E-2</v>
      </c>
      <c r="H21" s="46">
        <f>MEDIAN(H12:H18)</f>
        <v>5.5E-2</v>
      </c>
      <c r="I21" s="86"/>
      <c r="J21" s="33"/>
      <c r="K21" s="33"/>
      <c r="L21" s="33"/>
    </row>
    <row r="22" spans="1:14">
      <c r="A22" s="28"/>
      <c r="B22" s="45"/>
      <c r="C22" s="28"/>
      <c r="D22" s="28"/>
      <c r="E22" s="28"/>
      <c r="F22" s="46"/>
      <c r="G22" s="28"/>
      <c r="H22" s="28"/>
      <c r="I22" s="35"/>
      <c r="K22" s="3"/>
    </row>
    <row r="23" spans="1:14">
      <c r="A23" s="28"/>
      <c r="B23" s="45"/>
      <c r="C23" s="28"/>
      <c r="D23" s="28"/>
      <c r="E23" s="28"/>
      <c r="F23" s="46"/>
      <c r="G23" s="46"/>
      <c r="I23" s="35"/>
    </row>
    <row r="24" spans="1:14">
      <c r="A24" s="28"/>
      <c r="B24" s="34"/>
      <c r="C24" s="27" t="s">
        <v>31</v>
      </c>
      <c r="D24" s="27" t="s">
        <v>142</v>
      </c>
      <c r="E24" s="28"/>
      <c r="F24" s="28"/>
      <c r="G24" s="28"/>
      <c r="I24" s="35"/>
    </row>
    <row r="25" spans="1:14">
      <c r="A25" s="28"/>
      <c r="B25" s="34"/>
      <c r="C25" s="27"/>
      <c r="D25" s="27" t="s">
        <v>143</v>
      </c>
      <c r="E25" s="28"/>
      <c r="F25" s="28"/>
      <c r="G25" s="28"/>
      <c r="H25" s="28"/>
      <c r="I25" s="35"/>
      <c r="K25" s="3"/>
    </row>
    <row r="26" spans="1:14">
      <c r="A26" s="28"/>
      <c r="B26" s="34"/>
      <c r="C26" s="127"/>
      <c r="D26" s="127"/>
      <c r="E26" s="28"/>
      <c r="F26" s="28"/>
      <c r="G26" s="28"/>
      <c r="H26" s="28"/>
      <c r="I26" s="35"/>
      <c r="K26" s="3"/>
    </row>
    <row r="27" spans="1:14">
      <c r="A27" s="28"/>
      <c r="B27" s="47"/>
      <c r="C27" s="48"/>
      <c r="D27" s="48"/>
      <c r="E27" s="48"/>
      <c r="F27" s="48"/>
      <c r="G27" s="48"/>
      <c r="H27" s="48"/>
      <c r="I27" s="49"/>
    </row>
    <row r="28" spans="1:14">
      <c r="A28" s="28"/>
      <c r="B28" s="28"/>
      <c r="C28" s="28"/>
      <c r="D28" s="28"/>
      <c r="E28" s="28"/>
      <c r="F28" s="28"/>
      <c r="G28" s="28"/>
      <c r="H28" s="28"/>
      <c r="I28" s="28"/>
    </row>
    <row r="29" spans="1:14">
      <c r="A29" s="28"/>
      <c r="B29" s="28"/>
      <c r="C29" s="28"/>
      <c r="D29" s="28"/>
      <c r="E29" s="28"/>
      <c r="F29" s="28"/>
      <c r="G29" s="28"/>
      <c r="H29" s="28"/>
      <c r="I29" s="28"/>
    </row>
    <row r="30" spans="1:14">
      <c r="A30" s="30"/>
      <c r="B30" s="30"/>
      <c r="C30" s="30"/>
      <c r="D30" s="30"/>
      <c r="E30" s="30"/>
      <c r="F30" s="30"/>
      <c r="G30" s="30"/>
      <c r="H30" s="30"/>
      <c r="I30" s="30"/>
    </row>
    <row r="31" spans="1:14">
      <c r="A31" s="30"/>
      <c r="B31" s="84"/>
      <c r="C31" s="37"/>
      <c r="D31" s="37"/>
      <c r="E31" s="37"/>
      <c r="F31" s="87"/>
      <c r="G31" s="37"/>
      <c r="H31" s="37"/>
      <c r="I31" s="38"/>
    </row>
    <row r="32" spans="1:14">
      <c r="A32" s="30"/>
      <c r="B32" s="15" t="s">
        <v>179</v>
      </c>
      <c r="C32" s="50"/>
      <c r="D32" s="50"/>
      <c r="E32" s="50"/>
      <c r="F32" s="88"/>
      <c r="G32" s="50"/>
      <c r="H32" s="50"/>
      <c r="I32" s="89"/>
    </row>
    <row r="33" spans="1:11">
      <c r="A33" s="30"/>
      <c r="B33" s="15" t="s">
        <v>51</v>
      </c>
      <c r="C33" s="50"/>
      <c r="D33" s="76"/>
      <c r="E33" s="76"/>
      <c r="F33" s="76"/>
      <c r="G33" s="76"/>
      <c r="H33" s="50"/>
      <c r="I33" s="90"/>
    </row>
    <row r="34" spans="1:11">
      <c r="A34" s="30"/>
      <c r="B34" s="91"/>
      <c r="C34" s="50"/>
      <c r="D34" s="50"/>
      <c r="E34" s="50"/>
      <c r="F34" s="50"/>
      <c r="G34" s="50"/>
      <c r="H34" s="28"/>
      <c r="I34" s="89"/>
    </row>
    <row r="35" spans="1:11">
      <c r="A35" s="30"/>
      <c r="B35" s="92"/>
      <c r="C35" s="93"/>
      <c r="D35" s="28"/>
      <c r="E35" s="41" t="s">
        <v>29</v>
      </c>
      <c r="F35" s="41" t="s">
        <v>10</v>
      </c>
      <c r="G35" s="41" t="s">
        <v>11</v>
      </c>
      <c r="H35" s="41" t="s">
        <v>12</v>
      </c>
      <c r="I35" s="42" t="s">
        <v>5</v>
      </c>
    </row>
    <row r="36" spans="1:11">
      <c r="A36" s="30"/>
      <c r="B36" s="92"/>
      <c r="C36" s="93"/>
      <c r="D36" s="28"/>
      <c r="E36" s="40" t="s">
        <v>15</v>
      </c>
      <c r="F36" s="40" t="s">
        <v>15</v>
      </c>
      <c r="G36" s="40" t="s">
        <v>6</v>
      </c>
      <c r="H36" s="94" t="s">
        <v>66</v>
      </c>
      <c r="I36" s="51" t="s">
        <v>42</v>
      </c>
    </row>
    <row r="37" spans="1:11">
      <c r="A37" s="30"/>
      <c r="B37" s="92"/>
      <c r="C37" s="93"/>
      <c r="D37" s="28"/>
      <c r="E37" s="21" t="s">
        <v>2</v>
      </c>
      <c r="F37" s="21" t="s">
        <v>18</v>
      </c>
      <c r="G37" s="21" t="s">
        <v>19</v>
      </c>
      <c r="H37" s="21" t="s">
        <v>19</v>
      </c>
      <c r="I37" s="22" t="s">
        <v>43</v>
      </c>
    </row>
    <row r="38" spans="1:11">
      <c r="A38" s="30"/>
      <c r="B38" s="92"/>
      <c r="C38" s="93"/>
      <c r="D38" s="28"/>
      <c r="E38" s="93"/>
      <c r="F38" s="93"/>
      <c r="G38" s="93"/>
      <c r="H38" s="28"/>
      <c r="I38" s="52"/>
    </row>
    <row r="39" spans="1:11">
      <c r="A39" s="30"/>
      <c r="B39" s="95" t="s">
        <v>26</v>
      </c>
      <c r="C39" s="93"/>
      <c r="D39" s="28"/>
      <c r="E39" s="93"/>
      <c r="F39" s="93"/>
      <c r="G39" s="93"/>
      <c r="H39" s="28"/>
      <c r="I39" s="52"/>
    </row>
    <row r="40" spans="1:11">
      <c r="A40" s="30"/>
      <c r="B40" s="39" t="s">
        <v>33</v>
      </c>
      <c r="C40" s="28"/>
      <c r="D40" s="28"/>
      <c r="E40" s="46">
        <f>'RAB-2'!E60</f>
        <v>3.4752360585858018E-2</v>
      </c>
      <c r="F40" s="46">
        <f>E40</f>
        <v>3.4752360585858018E-2</v>
      </c>
      <c r="G40" s="46">
        <f>F40</f>
        <v>3.4752360585858018E-2</v>
      </c>
      <c r="H40" s="46">
        <f>G40</f>
        <v>3.4752360585858018E-2</v>
      </c>
      <c r="I40" s="53">
        <f>AVERAGE(E40:H40)</f>
        <v>3.4752360585858018E-2</v>
      </c>
      <c r="J40" s="3"/>
      <c r="K40" s="10"/>
    </row>
    <row r="41" spans="1:11">
      <c r="A41" s="30"/>
      <c r="B41" s="39"/>
      <c r="C41" s="28"/>
      <c r="D41" s="28"/>
      <c r="E41" s="28"/>
      <c r="F41" s="28"/>
      <c r="G41" s="29"/>
      <c r="H41" s="28"/>
      <c r="I41" s="35"/>
      <c r="K41" s="4"/>
    </row>
    <row r="42" spans="1:11">
      <c r="A42" s="30"/>
      <c r="B42" s="102" t="s">
        <v>50</v>
      </c>
      <c r="C42" s="28"/>
      <c r="D42" s="28"/>
      <c r="E42" s="46">
        <f>E20</f>
        <v>4.8571428571428564E-2</v>
      </c>
      <c r="F42" s="46">
        <f>F20</f>
        <v>7.2142857142857147E-2</v>
      </c>
      <c r="G42" s="46">
        <f>G20</f>
        <v>5.8285714285714281E-2</v>
      </c>
      <c r="H42" s="46">
        <f>H20</f>
        <v>5.7585714285714282E-2</v>
      </c>
      <c r="I42" s="53">
        <f>AVERAGE(E42:H42)</f>
        <v>5.9146428571428572E-2</v>
      </c>
      <c r="J42" s="18"/>
      <c r="K42" s="17"/>
    </row>
    <row r="43" spans="1:11">
      <c r="A43" s="30"/>
      <c r="B43" s="39"/>
      <c r="C43" s="28"/>
      <c r="D43" s="28"/>
      <c r="E43" s="28"/>
      <c r="F43" s="28"/>
      <c r="G43" s="29"/>
      <c r="H43" s="28"/>
      <c r="I43" s="35"/>
      <c r="K43" s="4"/>
    </row>
    <row r="44" spans="1:11">
      <c r="A44" s="30"/>
      <c r="B44" s="39" t="s">
        <v>20</v>
      </c>
      <c r="C44" s="28"/>
      <c r="D44" s="28"/>
      <c r="E44" s="96">
        <f>ROUND(E40*(1+(0.5*E42)),4)</f>
        <v>3.56E-2</v>
      </c>
      <c r="F44" s="96">
        <f>ROUND(F40*(1+(0.5*F42)),4)</f>
        <v>3.5999999999999997E-2</v>
      </c>
      <c r="G44" s="96">
        <f>ROUND(G40*(1+(0.5*G42)),4)</f>
        <v>3.5799999999999998E-2</v>
      </c>
      <c r="H44" s="96">
        <f>ROUND(H40*(1+(0.5*H42)),4)</f>
        <v>3.5799999999999998E-2</v>
      </c>
      <c r="I44" s="54">
        <f>ROUND(I40*(1+(0.5*I42)),4)</f>
        <v>3.5799999999999998E-2</v>
      </c>
      <c r="J44" s="8"/>
      <c r="K44" s="12"/>
    </row>
    <row r="45" spans="1:11">
      <c r="A45" s="30"/>
      <c r="B45" s="39"/>
      <c r="C45" s="28"/>
      <c r="D45" s="28"/>
      <c r="E45" s="28"/>
      <c r="F45" s="28"/>
      <c r="G45" s="29"/>
      <c r="H45" s="28"/>
      <c r="I45" s="35"/>
      <c r="J45" s="6"/>
      <c r="K45" s="4"/>
    </row>
    <row r="46" spans="1:11">
      <c r="A46" s="30"/>
      <c r="B46" s="55" t="s">
        <v>34</v>
      </c>
      <c r="C46" s="97"/>
      <c r="D46" s="98"/>
      <c r="E46" s="99">
        <f>E44+E42</f>
        <v>8.4171428571428564E-2</v>
      </c>
      <c r="F46" s="99">
        <f>F44+F42</f>
        <v>0.10814285714285715</v>
      </c>
      <c r="G46" s="99">
        <f>G44+G42</f>
        <v>9.4085714285714273E-2</v>
      </c>
      <c r="H46" s="99">
        <f>H44+H42</f>
        <v>9.338571428571428E-2</v>
      </c>
      <c r="I46" s="57">
        <f>I44+I42</f>
        <v>9.4946428571428571E-2</v>
      </c>
      <c r="J46" s="3">
        <f>AVERAGE(H46,G46,E46)</f>
        <v>9.0547619047619043E-2</v>
      </c>
      <c r="K46" s="14"/>
    </row>
    <row r="47" spans="1:11">
      <c r="A47" s="56"/>
      <c r="B47" s="55"/>
      <c r="C47" s="97"/>
      <c r="D47" s="98"/>
      <c r="E47" s="99"/>
      <c r="F47" s="99"/>
      <c r="G47" s="99"/>
      <c r="H47" s="99"/>
      <c r="I47" s="57"/>
      <c r="J47" s="3"/>
      <c r="K47" s="14"/>
    </row>
    <row r="48" spans="1:11">
      <c r="A48" s="56"/>
      <c r="B48" s="55"/>
      <c r="C48" s="97"/>
      <c r="D48" s="98"/>
      <c r="E48" s="99"/>
      <c r="F48" s="99"/>
      <c r="G48" s="99"/>
      <c r="H48" s="99"/>
      <c r="I48" s="57"/>
      <c r="J48" s="3"/>
      <c r="K48" s="14"/>
    </row>
    <row r="49" spans="1:11">
      <c r="A49" s="56"/>
      <c r="B49" s="55"/>
      <c r="C49" s="97"/>
      <c r="D49" s="98"/>
      <c r="E49" s="99"/>
      <c r="F49" s="99"/>
      <c r="G49" s="99"/>
      <c r="H49" s="99"/>
      <c r="I49" s="57"/>
      <c r="J49" s="3"/>
      <c r="K49" s="14"/>
    </row>
    <row r="50" spans="1:11">
      <c r="A50" s="56"/>
      <c r="B50" s="43" t="s">
        <v>27</v>
      </c>
      <c r="C50" s="28"/>
      <c r="D50" s="28"/>
      <c r="E50" s="46"/>
      <c r="F50" s="46"/>
      <c r="G50" s="46"/>
      <c r="H50" s="46"/>
      <c r="I50" s="53"/>
      <c r="J50" s="3"/>
      <c r="K50" s="14"/>
    </row>
    <row r="51" spans="1:11">
      <c r="A51" s="30"/>
      <c r="B51" s="39" t="s">
        <v>33</v>
      </c>
      <c r="C51" s="28"/>
      <c r="D51" s="28"/>
      <c r="E51" s="46">
        <f>E40</f>
        <v>3.4752360585858018E-2</v>
      </c>
      <c r="F51" s="46">
        <f>F40</f>
        <v>3.4752360585858018E-2</v>
      </c>
      <c r="G51" s="46">
        <f>G40</f>
        <v>3.4752360585858018E-2</v>
      </c>
      <c r="H51" s="46">
        <f>H40</f>
        <v>3.4752360585858018E-2</v>
      </c>
      <c r="I51" s="53">
        <f>AVERAGE(E51:H51)</f>
        <v>3.4752360585858018E-2</v>
      </c>
      <c r="J51" s="3"/>
      <c r="K51" s="14"/>
    </row>
    <row r="52" spans="1:11">
      <c r="A52" s="30"/>
      <c r="B52" s="39"/>
      <c r="C52" s="28"/>
      <c r="D52" s="28"/>
      <c r="E52" s="46"/>
      <c r="F52" s="46"/>
      <c r="G52" s="46"/>
      <c r="H52" s="46"/>
      <c r="I52" s="53"/>
      <c r="J52" s="3"/>
      <c r="K52" s="14"/>
    </row>
    <row r="53" spans="1:11">
      <c r="A53" s="30"/>
      <c r="B53" s="45" t="s">
        <v>22</v>
      </c>
      <c r="C53" s="28"/>
      <c r="D53" s="28"/>
      <c r="E53" s="46">
        <f>E21</f>
        <v>4.4999999999999998E-2</v>
      </c>
      <c r="F53" s="46">
        <f>F21</f>
        <v>7.0000000000000007E-2</v>
      </c>
      <c r="G53" s="46">
        <f>G21</f>
        <v>5.5E-2</v>
      </c>
      <c r="H53" s="46">
        <f>H21</f>
        <v>5.5E-2</v>
      </c>
      <c r="I53" s="53">
        <f>AVERAGE(E53:H53)</f>
        <v>5.6250000000000001E-2</v>
      </c>
      <c r="J53" s="3"/>
      <c r="K53" s="14"/>
    </row>
    <row r="54" spans="1:11">
      <c r="A54" s="30"/>
      <c r="B54" s="39"/>
      <c r="C54" s="28"/>
      <c r="D54" s="28"/>
      <c r="E54" s="46"/>
      <c r="F54" s="46"/>
      <c r="G54" s="46"/>
      <c r="H54" s="46"/>
      <c r="I54" s="53"/>
      <c r="J54" s="3"/>
      <c r="K54" s="14"/>
    </row>
    <row r="55" spans="1:11">
      <c r="A55" s="30"/>
      <c r="B55" s="39" t="s">
        <v>20</v>
      </c>
      <c r="C55" s="28"/>
      <c r="D55" s="28"/>
      <c r="E55" s="96">
        <f>ROUND(E51*(1+(0.5*E53)),4)</f>
        <v>3.5499999999999997E-2</v>
      </c>
      <c r="F55" s="96">
        <f>ROUND(F51*(1+(0.5*F53)),4)</f>
        <v>3.5999999999999997E-2</v>
      </c>
      <c r="G55" s="96">
        <f>ROUND(G51*(1+(0.5*G53)),4)</f>
        <v>3.5700000000000003E-2</v>
      </c>
      <c r="H55" s="96">
        <f>ROUND(H51*(1+(0.5*H53)),4)</f>
        <v>3.5700000000000003E-2</v>
      </c>
      <c r="I55" s="54">
        <f>ROUND(I51*(1+(0.5*I53)),4)</f>
        <v>3.5700000000000003E-2</v>
      </c>
      <c r="J55" s="3"/>
      <c r="K55" s="14"/>
    </row>
    <row r="56" spans="1:11">
      <c r="A56" s="30"/>
      <c r="B56" s="39"/>
      <c r="C56" s="28"/>
      <c r="D56" s="28"/>
      <c r="E56" s="28"/>
      <c r="F56" s="28"/>
      <c r="G56" s="29"/>
      <c r="H56" s="28"/>
      <c r="I56" s="35"/>
      <c r="J56" s="3"/>
      <c r="K56" s="14"/>
    </row>
    <row r="57" spans="1:11">
      <c r="A57" s="30"/>
      <c r="B57" s="55" t="s">
        <v>34</v>
      </c>
      <c r="C57" s="98"/>
      <c r="D57" s="98"/>
      <c r="E57" s="99">
        <f>E55+E53</f>
        <v>8.0499999999999988E-2</v>
      </c>
      <c r="F57" s="99">
        <f>F55+F53</f>
        <v>0.10600000000000001</v>
      </c>
      <c r="G57" s="99">
        <f>G55+G53</f>
        <v>9.0700000000000003E-2</v>
      </c>
      <c r="H57" s="99">
        <f>H55+H53</f>
        <v>9.0700000000000003E-2</v>
      </c>
      <c r="I57" s="57">
        <f>I55+I53</f>
        <v>9.1950000000000004E-2</v>
      </c>
      <c r="J57" s="3"/>
      <c r="K57" s="14"/>
    </row>
    <row r="58" spans="1:11">
      <c r="A58" s="56"/>
      <c r="B58" s="55"/>
      <c r="C58" s="98"/>
      <c r="D58" s="98"/>
      <c r="E58" s="100"/>
      <c r="F58" s="100"/>
      <c r="G58" s="100"/>
      <c r="H58" s="100"/>
      <c r="I58" s="58"/>
      <c r="J58" s="3"/>
      <c r="K58" s="14"/>
    </row>
    <row r="59" spans="1:11">
      <c r="A59" s="56"/>
      <c r="B59" s="59"/>
      <c r="C59" s="60"/>
      <c r="D59" s="60"/>
      <c r="E59" s="60"/>
      <c r="F59" s="60"/>
      <c r="G59" s="60"/>
      <c r="H59" s="60"/>
      <c r="I59" s="101"/>
      <c r="K59" s="4"/>
    </row>
    <row r="60" spans="1:11">
      <c r="K60" s="4"/>
    </row>
    <row r="62" spans="1:11">
      <c r="E62" s="3"/>
    </row>
    <row r="64" spans="1:11">
      <c r="I64" s="11"/>
    </row>
    <row r="65" spans="4:9">
      <c r="I65" s="11"/>
    </row>
    <row r="66" spans="4:9">
      <c r="D66" s="3"/>
      <c r="E66" s="3"/>
    </row>
    <row r="68" spans="4:9">
      <c r="D68" s="18"/>
      <c r="E68" s="18"/>
    </row>
    <row r="70" spans="4:9">
      <c r="D70" s="8"/>
      <c r="E70" s="8"/>
    </row>
    <row r="71" spans="4:9">
      <c r="D71" s="5"/>
      <c r="E71" s="5"/>
    </row>
    <row r="72" spans="4:9">
      <c r="D72" s="7"/>
      <c r="E72" s="7"/>
    </row>
    <row r="74" spans="4:9">
      <c r="E74" s="3"/>
    </row>
  </sheetData>
  <printOptions horizontalCentered="1"/>
  <pageMargins left="0.25" right="0.25" top="1.25" bottom="0.75" header="0.3" footer="0.3"/>
  <pageSetup orientation="portrait"/>
  <headerFooter>
    <oddHeader>&amp;R&amp;"Times New Roman,Regular"&amp;K000000Exhibit RAB-3
Page &amp;P of &amp;N</oddHeader>
  </headerFooter>
  <rowBreaks count="1" manualBreakCount="1">
    <brk id="29" max="16383" man="1"/>
  </rowBreaks>
  <ignoredErrors>
    <ignoredError sqref="E35 F35:I35 E8:H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8"/>
  <sheetViews>
    <sheetView view="pageLayout" topLeftCell="A52" zoomScale="130" zoomScaleNormal="125" zoomScalePageLayoutView="130" workbookViewId="0">
      <selection activeCell="A3" sqref="A3"/>
    </sheetView>
  </sheetViews>
  <sheetFormatPr baseColWidth="10" defaultColWidth="8.83203125" defaultRowHeight="13"/>
  <cols>
    <col min="1" max="1" width="4.33203125" customWidth="1"/>
    <col min="2" max="2" width="3.6640625" customWidth="1"/>
    <col min="3" max="3" width="13" customWidth="1"/>
    <col min="4" max="4" width="11.33203125" customWidth="1"/>
    <col min="5" max="5" width="8.83203125" customWidth="1"/>
    <col min="6" max="6" width="3.83203125" customWidth="1"/>
    <col min="7" max="7" width="14.1640625" customWidth="1"/>
    <col min="8" max="8" width="8.83203125" customWidth="1"/>
    <col min="9" max="9" width="2" customWidth="1"/>
    <col min="10" max="10" width="12" customWidth="1"/>
  </cols>
  <sheetData>
    <row r="1" spans="1:11">
      <c r="K1" s="11"/>
    </row>
    <row r="2" spans="1:11">
      <c r="K2" s="11"/>
    </row>
    <row r="3" spans="1:11">
      <c r="A3" s="1" t="s">
        <v>179</v>
      </c>
      <c r="B3" s="25"/>
      <c r="C3" s="25"/>
      <c r="D3" s="25"/>
      <c r="E3" s="25"/>
      <c r="F3" s="25"/>
      <c r="G3" s="70"/>
      <c r="H3" s="70"/>
      <c r="I3" s="70"/>
      <c r="J3" s="70"/>
      <c r="K3" s="25"/>
    </row>
    <row r="4" spans="1:11">
      <c r="A4" s="1" t="s">
        <v>1</v>
      </c>
      <c r="B4" s="25"/>
      <c r="C4" s="25"/>
      <c r="D4" s="25"/>
      <c r="E4" s="25"/>
      <c r="F4" s="25"/>
      <c r="G4" s="25"/>
      <c r="H4" s="25"/>
      <c r="I4" s="25"/>
      <c r="J4" s="25"/>
      <c r="K4" s="25"/>
    </row>
    <row r="5" spans="1:11">
      <c r="A5" s="1"/>
      <c r="B5" s="25"/>
      <c r="C5" s="25"/>
      <c r="D5" s="25"/>
      <c r="E5" s="25"/>
      <c r="F5" s="25"/>
      <c r="G5" s="25"/>
      <c r="H5" s="25"/>
      <c r="I5" s="25"/>
      <c r="J5" s="25"/>
      <c r="K5" s="25"/>
    </row>
    <row r="6" spans="1:11">
      <c r="A6" s="1" t="s">
        <v>81</v>
      </c>
      <c r="B6" s="25"/>
      <c r="C6" s="25"/>
      <c r="D6" s="25"/>
      <c r="E6" s="25"/>
      <c r="F6" s="25"/>
      <c r="G6" s="25"/>
      <c r="H6" s="25"/>
      <c r="I6" s="25"/>
      <c r="J6" s="25"/>
      <c r="K6" s="25"/>
    </row>
    <row r="7" spans="1:11">
      <c r="A7" s="19"/>
      <c r="B7" s="19"/>
      <c r="C7" s="19"/>
      <c r="D7" s="19"/>
      <c r="E7" s="19"/>
      <c r="F7" s="19"/>
      <c r="G7" s="19"/>
      <c r="H7" s="19"/>
      <c r="I7" s="19"/>
      <c r="J7" s="19"/>
      <c r="K7" s="19"/>
    </row>
    <row r="8" spans="1:11">
      <c r="A8" s="71" t="s">
        <v>16</v>
      </c>
      <c r="B8" s="19"/>
      <c r="C8" s="19"/>
      <c r="D8" s="19"/>
      <c r="E8" s="19"/>
      <c r="F8" s="19"/>
      <c r="G8" s="19"/>
      <c r="H8" s="71"/>
      <c r="I8" s="19"/>
      <c r="J8" s="71"/>
      <c r="K8" s="19"/>
    </row>
    <row r="9" spans="1:11">
      <c r="A9" s="9" t="s">
        <v>17</v>
      </c>
      <c r="B9" s="19"/>
      <c r="C9" s="61"/>
      <c r="D9" s="61"/>
      <c r="E9" s="61"/>
      <c r="F9" s="61"/>
      <c r="G9" s="61"/>
      <c r="H9" s="9"/>
      <c r="I9" s="61"/>
      <c r="J9" s="19"/>
      <c r="K9" s="9" t="s">
        <v>15</v>
      </c>
    </row>
    <row r="10" spans="1:11">
      <c r="A10" s="19"/>
      <c r="B10" s="19"/>
      <c r="C10" s="19"/>
      <c r="D10" s="19"/>
      <c r="E10" s="19"/>
      <c r="F10" s="19"/>
      <c r="G10" s="19"/>
      <c r="H10" s="19"/>
      <c r="I10" s="19"/>
      <c r="J10" s="19"/>
      <c r="K10" s="19"/>
    </row>
    <row r="11" spans="1:11">
      <c r="A11" s="19">
        <v>1</v>
      </c>
      <c r="B11" s="19"/>
      <c r="C11" s="19" t="s">
        <v>4</v>
      </c>
      <c r="D11" s="19"/>
      <c r="E11" s="19"/>
      <c r="F11" s="19"/>
      <c r="G11" s="19"/>
      <c r="H11" s="19"/>
      <c r="I11" s="19"/>
      <c r="J11" s="19"/>
      <c r="K11" s="72">
        <f>E71</f>
        <v>9.4200000000000006E-2</v>
      </c>
    </row>
    <row r="12" spans="1:11">
      <c r="A12" s="19"/>
      <c r="B12" s="19"/>
      <c r="C12" s="19"/>
      <c r="D12" s="19"/>
      <c r="E12" s="19"/>
      <c r="F12" s="19"/>
      <c r="G12" s="19"/>
      <c r="H12" s="72"/>
      <c r="I12" s="19"/>
      <c r="J12" s="19"/>
      <c r="K12" s="72"/>
    </row>
    <row r="13" spans="1:11">
      <c r="A13" s="19">
        <v>2</v>
      </c>
      <c r="B13" s="19"/>
      <c r="C13" s="77" t="s">
        <v>82</v>
      </c>
      <c r="D13" s="19"/>
      <c r="E13" s="19"/>
      <c r="F13" s="19"/>
      <c r="G13" s="19"/>
      <c r="H13" s="72"/>
      <c r="I13" s="72"/>
      <c r="J13" s="19"/>
      <c r="K13" s="72"/>
    </row>
    <row r="14" spans="1:11">
      <c r="A14" s="19">
        <f>A13+1</f>
        <v>3</v>
      </c>
      <c r="B14" s="19"/>
      <c r="C14" s="73"/>
      <c r="D14" s="19" t="s">
        <v>8</v>
      </c>
      <c r="E14" s="19"/>
      <c r="F14" s="19"/>
      <c r="G14" s="19"/>
      <c r="H14" s="72"/>
      <c r="I14" s="72"/>
      <c r="J14" s="19"/>
      <c r="K14" s="72">
        <f>E62</f>
        <v>2.1633333333333334E-2</v>
      </c>
    </row>
    <row r="15" spans="1:11">
      <c r="A15" s="19"/>
      <c r="B15" s="19"/>
      <c r="C15" s="19"/>
      <c r="D15" s="19"/>
      <c r="E15" s="19"/>
      <c r="F15" s="19"/>
      <c r="G15" s="19"/>
      <c r="H15" s="72"/>
      <c r="I15" s="72"/>
      <c r="J15" s="19"/>
      <c r="K15" s="72"/>
    </row>
    <row r="16" spans="1:11">
      <c r="A16" s="19">
        <v>4</v>
      </c>
      <c r="B16" s="19"/>
      <c r="C16" s="74" t="s">
        <v>9</v>
      </c>
      <c r="D16" s="19"/>
      <c r="E16" s="19"/>
      <c r="F16" s="19"/>
      <c r="G16" s="19"/>
      <c r="H16" s="72"/>
      <c r="I16" s="72"/>
      <c r="J16" s="19"/>
      <c r="K16" s="72"/>
    </row>
    <row r="17" spans="1:11">
      <c r="A17" s="19">
        <f>A16+1</f>
        <v>5</v>
      </c>
      <c r="B17" s="19"/>
      <c r="C17" s="19"/>
      <c r="D17" s="77" t="s">
        <v>59</v>
      </c>
      <c r="E17" s="19"/>
      <c r="F17" s="19"/>
      <c r="G17" s="19"/>
      <c r="H17" s="72"/>
      <c r="I17" s="72"/>
      <c r="J17" s="19"/>
      <c r="K17" s="72">
        <f>K11-K14</f>
        <v>7.2566666666666668E-2</v>
      </c>
    </row>
    <row r="18" spans="1:11">
      <c r="A18" s="19"/>
      <c r="B18" s="19"/>
      <c r="C18" s="74"/>
      <c r="D18" s="19"/>
      <c r="E18" s="19"/>
      <c r="F18" s="19"/>
      <c r="G18" s="19"/>
      <c r="H18" s="72"/>
      <c r="I18" s="72"/>
      <c r="J18" s="19"/>
      <c r="K18" s="72"/>
    </row>
    <row r="19" spans="1:11">
      <c r="A19" s="19">
        <f>A17+1</f>
        <v>6</v>
      </c>
      <c r="B19" s="19"/>
      <c r="C19" s="19" t="s">
        <v>85</v>
      </c>
      <c r="D19" s="19"/>
      <c r="E19" s="19"/>
      <c r="F19" s="19"/>
      <c r="G19" s="19"/>
      <c r="H19" s="73"/>
      <c r="I19" s="73"/>
      <c r="J19" s="19"/>
      <c r="K19" s="73">
        <f>K63</f>
        <v>0.9</v>
      </c>
    </row>
    <row r="20" spans="1:11">
      <c r="A20" s="19"/>
      <c r="B20" s="19"/>
      <c r="C20" s="74"/>
      <c r="D20" s="19"/>
      <c r="E20" s="19"/>
      <c r="F20" s="19"/>
      <c r="G20" s="19"/>
      <c r="H20" s="72"/>
      <c r="I20" s="72"/>
      <c r="J20" s="19"/>
      <c r="K20" s="72"/>
    </row>
    <row r="21" spans="1:11">
      <c r="A21" s="19">
        <f>A19+1</f>
        <v>7</v>
      </c>
      <c r="B21" s="19"/>
      <c r="C21" s="19" t="s">
        <v>86</v>
      </c>
      <c r="D21" s="19"/>
      <c r="E21" s="19"/>
      <c r="F21" s="19"/>
      <c r="G21" s="19"/>
      <c r="H21" s="72"/>
      <c r="I21" s="72"/>
      <c r="J21" s="19"/>
      <c r="K21" s="72"/>
    </row>
    <row r="22" spans="1:11">
      <c r="A22" s="19">
        <f>A21+1</f>
        <v>8</v>
      </c>
      <c r="B22" s="19"/>
      <c r="C22" s="19"/>
      <c r="D22" s="77" t="s">
        <v>60</v>
      </c>
      <c r="E22" s="19"/>
      <c r="F22" s="19"/>
      <c r="G22" s="19"/>
      <c r="H22" s="72"/>
      <c r="I22" s="72"/>
      <c r="J22" s="19"/>
      <c r="K22" s="72">
        <f>K17*K19</f>
        <v>6.5310000000000007E-2</v>
      </c>
    </row>
    <row r="23" spans="1:11">
      <c r="A23" s="19"/>
      <c r="B23" s="19"/>
      <c r="C23" s="19"/>
      <c r="D23" s="19"/>
      <c r="E23" s="19"/>
      <c r="F23" s="19"/>
      <c r="G23" s="19"/>
      <c r="H23" s="19"/>
      <c r="I23" s="19"/>
      <c r="J23" s="19"/>
      <c r="K23" s="72"/>
    </row>
    <row r="24" spans="1:11">
      <c r="A24" s="19">
        <f>A22+1</f>
        <v>9</v>
      </c>
      <c r="B24" s="19"/>
      <c r="C24" s="19" t="s">
        <v>7</v>
      </c>
      <c r="D24" s="19"/>
      <c r="E24" s="19"/>
      <c r="F24" s="19"/>
      <c r="G24" s="19"/>
      <c r="H24" s="19"/>
      <c r="I24" s="19"/>
      <c r="J24" s="19"/>
      <c r="K24" s="72"/>
    </row>
    <row r="25" spans="1:11">
      <c r="A25" s="19">
        <f>A24+1</f>
        <v>10</v>
      </c>
      <c r="B25" s="19"/>
      <c r="C25" s="19"/>
      <c r="D25" s="77" t="s">
        <v>61</v>
      </c>
      <c r="E25" s="19"/>
      <c r="F25" s="19"/>
      <c r="G25" s="19"/>
      <c r="H25" s="72"/>
      <c r="I25" s="72"/>
      <c r="J25" s="19"/>
      <c r="K25" s="72">
        <f>K22+K14</f>
        <v>8.6943333333333345E-2</v>
      </c>
    </row>
    <row r="26" spans="1:11">
      <c r="A26" s="19"/>
      <c r="B26" s="19"/>
      <c r="C26" s="19"/>
      <c r="D26" s="19"/>
      <c r="E26" s="19"/>
      <c r="F26" s="19"/>
      <c r="G26" s="19"/>
      <c r="H26" s="72"/>
      <c r="I26" s="72"/>
      <c r="J26" s="19"/>
      <c r="K26" s="72"/>
    </row>
    <row r="27" spans="1:11">
      <c r="A27" s="1" t="s">
        <v>83</v>
      </c>
      <c r="B27" s="130"/>
      <c r="C27" s="130"/>
      <c r="D27" s="130"/>
      <c r="E27" s="130"/>
      <c r="F27" s="130"/>
      <c r="G27" s="130"/>
      <c r="H27" s="130"/>
      <c r="I27" s="130"/>
      <c r="J27" s="130"/>
      <c r="K27" s="130"/>
    </row>
    <row r="28" spans="1:11">
      <c r="A28" s="131"/>
      <c r="B28" s="131"/>
      <c r="C28" s="131"/>
      <c r="D28" s="131"/>
      <c r="E28" s="131"/>
      <c r="F28" s="131"/>
      <c r="G28" s="131"/>
      <c r="H28" s="131"/>
      <c r="I28" s="131"/>
      <c r="J28" s="131"/>
      <c r="K28" s="131"/>
    </row>
    <row r="29" spans="1:11">
      <c r="A29" s="131"/>
      <c r="B29" s="131"/>
      <c r="C29" s="131"/>
      <c r="D29" s="131"/>
      <c r="E29" s="131"/>
      <c r="F29" s="131"/>
      <c r="G29" s="131"/>
      <c r="H29" s="131"/>
      <c r="I29" s="131"/>
      <c r="J29" s="131"/>
      <c r="K29" s="131"/>
    </row>
    <row r="30" spans="1:11">
      <c r="A30" s="131">
        <v>1</v>
      </c>
      <c r="B30" s="131"/>
      <c r="C30" s="131" t="s">
        <v>4</v>
      </c>
      <c r="D30" s="131"/>
      <c r="E30" s="131"/>
      <c r="F30" s="131"/>
      <c r="G30" s="131"/>
      <c r="H30" s="131"/>
      <c r="I30" s="131"/>
      <c r="J30" s="131"/>
      <c r="K30" s="132">
        <f>K11</f>
        <v>9.4200000000000006E-2</v>
      </c>
    </row>
    <row r="31" spans="1:11">
      <c r="A31" s="131"/>
      <c r="B31" s="131"/>
      <c r="C31" s="131"/>
      <c r="D31" s="131"/>
      <c r="E31" s="131"/>
      <c r="F31" s="131"/>
      <c r="G31" s="131"/>
      <c r="H31" s="132"/>
      <c r="I31" s="131"/>
      <c r="J31" s="131"/>
      <c r="K31" s="132"/>
    </row>
    <row r="32" spans="1:11">
      <c r="A32" s="131">
        <v>2</v>
      </c>
      <c r="B32" s="131"/>
      <c r="C32" s="19" t="s">
        <v>83</v>
      </c>
      <c r="D32" s="131"/>
      <c r="E32" s="131"/>
      <c r="F32" s="131"/>
      <c r="G32" s="131"/>
      <c r="H32" s="132"/>
      <c r="I32" s="132"/>
      <c r="J32" s="131"/>
      <c r="K32" s="132">
        <v>2.5000000000000001E-2</v>
      </c>
    </row>
    <row r="33" spans="1:11">
      <c r="A33" s="131"/>
      <c r="B33" s="131"/>
      <c r="C33" s="131"/>
      <c r="D33" s="131"/>
      <c r="E33" s="131"/>
      <c r="F33" s="131"/>
      <c r="G33" s="131"/>
      <c r="H33" s="132"/>
      <c r="I33" s="132"/>
      <c r="J33" s="131"/>
      <c r="K33" s="132"/>
    </row>
    <row r="34" spans="1:11">
      <c r="A34" s="131">
        <v>3</v>
      </c>
      <c r="B34" s="131"/>
      <c r="C34" s="133" t="s">
        <v>9</v>
      </c>
      <c r="D34" s="131"/>
      <c r="E34" s="131"/>
      <c r="F34" s="131"/>
      <c r="G34" s="131"/>
      <c r="H34" s="132"/>
      <c r="I34" s="132"/>
      <c r="J34" s="131"/>
      <c r="K34" s="132"/>
    </row>
    <row r="35" spans="1:11">
      <c r="A35" s="131">
        <f>A34+1</f>
        <v>4</v>
      </c>
      <c r="B35" s="131"/>
      <c r="C35" s="131"/>
      <c r="D35" s="19" t="s">
        <v>84</v>
      </c>
      <c r="E35" s="131"/>
      <c r="F35" s="131"/>
      <c r="G35" s="131"/>
      <c r="H35" s="132"/>
      <c r="I35" s="132"/>
      <c r="J35" s="131"/>
      <c r="K35" s="132">
        <f>K30-K32</f>
        <v>6.9200000000000012E-2</v>
      </c>
    </row>
    <row r="36" spans="1:11">
      <c r="A36" s="131"/>
      <c r="B36" s="131"/>
      <c r="C36" s="133"/>
      <c r="D36" s="131"/>
      <c r="E36" s="131"/>
      <c r="F36" s="131"/>
      <c r="G36" s="131"/>
      <c r="H36" s="132"/>
      <c r="I36" s="132"/>
      <c r="J36" s="131"/>
      <c r="K36" s="132"/>
    </row>
    <row r="37" spans="1:11">
      <c r="A37" s="131">
        <f>A35+1</f>
        <v>5</v>
      </c>
      <c r="B37" s="131"/>
      <c r="C37" s="19" t="s">
        <v>85</v>
      </c>
      <c r="D37" s="131"/>
      <c r="E37" s="131"/>
      <c r="F37" s="131"/>
      <c r="G37" s="131"/>
      <c r="H37" s="134"/>
      <c r="I37" s="134"/>
      <c r="J37" s="131"/>
      <c r="K37" s="134">
        <f>K19</f>
        <v>0.9</v>
      </c>
    </row>
    <row r="38" spans="1:11">
      <c r="A38" s="131"/>
      <c r="B38" s="131"/>
      <c r="C38" s="133"/>
      <c r="D38" s="131"/>
      <c r="E38" s="131"/>
      <c r="F38" s="131"/>
      <c r="G38" s="131"/>
      <c r="H38" s="132"/>
      <c r="I38" s="132"/>
      <c r="J38" s="131"/>
      <c r="K38" s="132"/>
    </row>
    <row r="39" spans="1:11">
      <c r="A39" s="131">
        <f>A37+1</f>
        <v>6</v>
      </c>
      <c r="B39" s="131"/>
      <c r="C39" s="19" t="s">
        <v>86</v>
      </c>
      <c r="D39" s="131"/>
      <c r="E39" s="131"/>
      <c r="F39" s="131"/>
      <c r="G39" s="131"/>
      <c r="H39" s="132"/>
      <c r="I39" s="132"/>
      <c r="J39" s="131"/>
      <c r="K39" s="132"/>
    </row>
    <row r="40" spans="1:11">
      <c r="A40" s="131">
        <f>A39+1</f>
        <v>7</v>
      </c>
      <c r="B40" s="131"/>
      <c r="C40" s="131"/>
      <c r="D40" s="19" t="s">
        <v>97</v>
      </c>
      <c r="E40" s="131"/>
      <c r="F40" s="131"/>
      <c r="G40" s="131"/>
      <c r="H40" s="132"/>
      <c r="I40" s="132"/>
      <c r="J40" s="131"/>
      <c r="K40" s="132">
        <f>K35*K37</f>
        <v>6.2280000000000009E-2</v>
      </c>
    </row>
    <row r="41" spans="1:11">
      <c r="A41" s="131"/>
      <c r="B41" s="131"/>
      <c r="C41" s="131"/>
      <c r="D41" s="131"/>
      <c r="E41" s="131"/>
      <c r="F41" s="131"/>
      <c r="G41" s="131"/>
      <c r="H41" s="131"/>
      <c r="I41" s="131"/>
      <c r="J41" s="131"/>
      <c r="K41" s="132"/>
    </row>
    <row r="42" spans="1:11">
      <c r="A42" s="131">
        <f>A40+1</f>
        <v>8</v>
      </c>
      <c r="B42" s="131"/>
      <c r="C42" s="131" t="s">
        <v>7</v>
      </c>
      <c r="D42" s="131"/>
      <c r="E42" s="131"/>
      <c r="F42" s="131"/>
      <c r="G42" s="131"/>
      <c r="H42" s="131"/>
      <c r="I42" s="131"/>
      <c r="J42" s="131"/>
      <c r="K42" s="132"/>
    </row>
    <row r="43" spans="1:11">
      <c r="A43" s="131">
        <f>A42+1</f>
        <v>9</v>
      </c>
      <c r="B43" s="131"/>
      <c r="C43" s="131"/>
      <c r="D43" s="19" t="s">
        <v>87</v>
      </c>
      <c r="E43" s="131"/>
      <c r="F43" s="131"/>
      <c r="G43" s="131"/>
      <c r="H43" s="132"/>
      <c r="I43" s="132"/>
      <c r="J43" s="131"/>
      <c r="K43" s="132">
        <f>K40+K32</f>
        <v>8.728000000000001E-2</v>
      </c>
    </row>
    <row r="44" spans="1:11">
      <c r="A44" s="19"/>
      <c r="B44" s="19"/>
      <c r="C44" s="19"/>
      <c r="D44" s="19"/>
      <c r="E44" s="19"/>
      <c r="F44" s="19"/>
      <c r="G44" s="19"/>
      <c r="H44" s="73"/>
      <c r="I44" s="19"/>
      <c r="J44" s="23"/>
      <c r="K44" s="19"/>
    </row>
    <row r="45" spans="1:11">
      <c r="A45" s="19"/>
      <c r="B45" s="19"/>
      <c r="C45" s="19"/>
      <c r="D45" s="19"/>
      <c r="E45" s="19"/>
      <c r="F45" s="19"/>
      <c r="G45" s="19"/>
      <c r="H45" s="19"/>
      <c r="I45" s="19"/>
      <c r="J45" s="19"/>
      <c r="K45" s="19"/>
    </row>
    <row r="46" spans="1:11">
      <c r="A46" s="19"/>
      <c r="B46" s="19"/>
      <c r="C46" s="19"/>
      <c r="D46" s="19"/>
      <c r="E46" s="19"/>
      <c r="F46" s="19"/>
      <c r="G46" s="19"/>
      <c r="H46" s="19"/>
      <c r="I46" s="19"/>
      <c r="J46" s="23"/>
      <c r="K46" s="19"/>
    </row>
    <row r="47" spans="1:11">
      <c r="A47" s="1" t="s">
        <v>179</v>
      </c>
      <c r="B47" s="25"/>
      <c r="C47" s="25"/>
      <c r="D47" s="25"/>
      <c r="E47" s="25"/>
      <c r="F47" s="25"/>
      <c r="G47" s="70"/>
      <c r="H47" s="70"/>
      <c r="I47" s="70"/>
      <c r="J47" s="70"/>
      <c r="K47" s="25"/>
    </row>
    <row r="48" spans="1:11">
      <c r="A48" s="1" t="s">
        <v>1</v>
      </c>
      <c r="B48" s="25"/>
      <c r="C48" s="25"/>
      <c r="D48" s="25"/>
      <c r="E48" s="25"/>
      <c r="F48" s="25"/>
      <c r="G48" s="25"/>
      <c r="H48" s="25"/>
      <c r="I48" s="25"/>
      <c r="J48" s="25"/>
      <c r="K48" s="25"/>
    </row>
    <row r="49" spans="1:11">
      <c r="A49" s="25"/>
      <c r="B49" s="25"/>
      <c r="C49" s="25"/>
      <c r="D49" s="25"/>
      <c r="E49" s="25"/>
      <c r="F49" s="25"/>
      <c r="G49" s="25"/>
      <c r="H49" s="70"/>
      <c r="I49" s="25"/>
      <c r="J49" s="25"/>
      <c r="K49" s="25"/>
    </row>
    <row r="50" spans="1:11">
      <c r="A50" s="1" t="s">
        <v>23</v>
      </c>
      <c r="B50" s="25"/>
      <c r="C50" s="25"/>
      <c r="D50" s="25"/>
      <c r="E50" s="25"/>
      <c r="F50" s="25"/>
      <c r="G50" s="25"/>
      <c r="H50" s="25"/>
      <c r="I50" s="25"/>
      <c r="J50" s="25"/>
      <c r="K50" s="25"/>
    </row>
    <row r="51" spans="1:11">
      <c r="A51" s="19"/>
      <c r="B51" s="19"/>
      <c r="C51" s="19"/>
      <c r="D51" s="19"/>
      <c r="E51" s="19"/>
      <c r="F51" s="19"/>
      <c r="G51" s="19"/>
      <c r="H51" s="19"/>
      <c r="I51" s="19"/>
      <c r="J51" s="19"/>
      <c r="K51" s="19"/>
    </row>
    <row r="52" spans="1:11">
      <c r="A52" s="19"/>
      <c r="B52" s="19"/>
      <c r="C52" s="19"/>
      <c r="D52" s="19"/>
      <c r="E52" s="19"/>
      <c r="F52" s="19"/>
      <c r="G52" s="75"/>
      <c r="H52" s="25"/>
      <c r="I52" s="25"/>
      <c r="J52" s="19"/>
      <c r="K52" s="71" t="s">
        <v>0</v>
      </c>
    </row>
    <row r="53" spans="1:11">
      <c r="A53" s="19"/>
      <c r="B53" s="19"/>
      <c r="C53" s="61" t="s">
        <v>68</v>
      </c>
      <c r="D53" s="61"/>
      <c r="E53" s="61"/>
      <c r="F53" s="61"/>
      <c r="G53" s="61" t="s">
        <v>180</v>
      </c>
      <c r="H53" s="19"/>
      <c r="I53" s="19"/>
      <c r="J53" s="19"/>
      <c r="K53" s="9" t="s">
        <v>16</v>
      </c>
    </row>
    <row r="54" spans="1:11">
      <c r="A54" s="19"/>
      <c r="B54" s="19"/>
      <c r="C54" s="131"/>
      <c r="D54" s="131"/>
      <c r="E54" s="131"/>
      <c r="F54" s="19"/>
      <c r="G54" s="19"/>
      <c r="H54" s="19"/>
      <c r="I54" s="19"/>
      <c r="J54" s="19"/>
      <c r="K54" s="73"/>
    </row>
    <row r="55" spans="1:11">
      <c r="A55" s="19"/>
      <c r="B55" s="19"/>
      <c r="C55" s="131"/>
      <c r="D55" s="131"/>
      <c r="E55" s="9" t="s">
        <v>24</v>
      </c>
      <c r="F55" s="63"/>
      <c r="G55" s="78" t="str">
        <f>'RAB-3'!C12</f>
        <v>Atmos Energy Corp.</v>
      </c>
      <c r="H55" s="28"/>
      <c r="I55" s="19"/>
      <c r="J55" s="19"/>
      <c r="K55" s="80">
        <v>0.8</v>
      </c>
    </row>
    <row r="56" spans="1:11">
      <c r="A56" s="19"/>
      <c r="B56" s="19"/>
      <c r="C56" s="167">
        <v>44256</v>
      </c>
      <c r="D56" s="131"/>
      <c r="E56" s="155">
        <v>2.3400000000000001E-2</v>
      </c>
      <c r="F56" s="81"/>
      <c r="G56" s="78" t="str">
        <f>'RAB-3'!C13</f>
        <v>New Jersey Resources</v>
      </c>
      <c r="H56" s="28"/>
      <c r="K56" s="80">
        <v>1</v>
      </c>
    </row>
    <row r="57" spans="1:11">
      <c r="A57" s="19"/>
      <c r="B57" s="19"/>
      <c r="C57" s="135">
        <v>44287</v>
      </c>
      <c r="D57" s="131"/>
      <c r="E57" s="155">
        <v>2.3E-2</v>
      </c>
      <c r="F57" s="62"/>
      <c r="G57" s="78" t="str">
        <f>'RAB-3'!C14</f>
        <v xml:space="preserve">Northwest Natural Holding Co. </v>
      </c>
      <c r="H57" s="28"/>
      <c r="K57" s="80">
        <v>0.85</v>
      </c>
    </row>
    <row r="58" spans="1:11">
      <c r="A58" s="19"/>
      <c r="B58" s="19"/>
      <c r="C58" s="167">
        <v>44317</v>
      </c>
      <c r="D58" s="131"/>
      <c r="E58" s="155">
        <v>2.3199999999999998E-2</v>
      </c>
      <c r="F58" s="62"/>
      <c r="G58" s="78" t="str">
        <f>'RAB-3'!C15</f>
        <v>ONE Gas, Inc.</v>
      </c>
      <c r="K58" s="80">
        <v>0.8</v>
      </c>
    </row>
    <row r="59" spans="1:11">
      <c r="A59" s="19"/>
      <c r="B59" s="19"/>
      <c r="C59" s="167">
        <v>44348</v>
      </c>
      <c r="D59" s="131"/>
      <c r="E59" s="155">
        <v>2.1600000000000001E-2</v>
      </c>
      <c r="F59" s="62"/>
      <c r="G59" s="78" t="str">
        <f>'RAB-3'!C16</f>
        <v>South Jersey Industries, Inc.</v>
      </c>
      <c r="K59" s="80">
        <v>1.05</v>
      </c>
    </row>
    <row r="60" spans="1:11">
      <c r="A60" s="19"/>
      <c r="B60" s="19"/>
      <c r="C60" s="197">
        <v>44378</v>
      </c>
      <c r="E60" s="155">
        <v>1.9400000000000001E-2</v>
      </c>
      <c r="F60" s="62"/>
      <c r="G60" s="78" t="str">
        <f>'RAB-3'!C17</f>
        <v>Southwest Gas Holdings, Inc.</v>
      </c>
      <c r="K60" s="80">
        <v>0.95</v>
      </c>
    </row>
    <row r="61" spans="1:11">
      <c r="A61" s="19"/>
      <c r="B61" s="19"/>
      <c r="C61" s="197">
        <v>44409</v>
      </c>
      <c r="E61" s="123">
        <v>1.9199999999999998E-2</v>
      </c>
      <c r="F61" s="62"/>
      <c r="G61" s="78" t="str">
        <f>'RAB-3'!C18</f>
        <v>Spire Inc.</v>
      </c>
      <c r="K61" s="181">
        <v>0.85</v>
      </c>
    </row>
    <row r="62" spans="1:11" ht="14" customHeight="1">
      <c r="A62" s="19"/>
      <c r="B62" s="19"/>
      <c r="C62" s="19" t="s">
        <v>35</v>
      </c>
      <c r="D62" s="131"/>
      <c r="E62" s="132">
        <f>AVERAGE(E56:E61)</f>
        <v>2.1633333333333334E-2</v>
      </c>
      <c r="F62" s="72"/>
      <c r="G62" s="78"/>
      <c r="H62" s="28"/>
      <c r="I62" s="19"/>
      <c r="J62" s="19"/>
      <c r="K62" s="80"/>
    </row>
    <row r="63" spans="1:11">
      <c r="A63" s="19"/>
      <c r="B63" s="19"/>
      <c r="C63" t="s">
        <v>88</v>
      </c>
      <c r="D63" s="131"/>
      <c r="E63" s="131"/>
      <c r="F63" s="72"/>
      <c r="G63" s="79" t="s">
        <v>32</v>
      </c>
      <c r="K63" s="115">
        <f>AVERAGE(K55:K61)</f>
        <v>0.9</v>
      </c>
    </row>
    <row r="64" spans="1:11">
      <c r="A64" s="19"/>
      <c r="B64" s="19"/>
      <c r="F64" s="19"/>
      <c r="G64" s="79" t="s">
        <v>44</v>
      </c>
    </row>
    <row r="65" spans="1:11">
      <c r="A65" s="19"/>
      <c r="B65" s="19"/>
      <c r="C65" s="131"/>
      <c r="D65" s="131"/>
      <c r="E65" s="131"/>
      <c r="F65" s="19"/>
      <c r="G65" s="78"/>
      <c r="K65" s="80"/>
    </row>
    <row r="66" spans="1:11">
      <c r="A66" s="19"/>
      <c r="B66" s="19"/>
      <c r="C66" s="61" t="s">
        <v>62</v>
      </c>
      <c r="D66" s="131"/>
      <c r="E66" s="131"/>
      <c r="F66" s="19"/>
      <c r="G66" s="78"/>
      <c r="H66" s="28"/>
      <c r="I66" s="19"/>
      <c r="J66" s="19"/>
      <c r="K66" s="80"/>
    </row>
    <row r="67" spans="1:11">
      <c r="A67" s="19"/>
      <c r="B67" s="19"/>
      <c r="C67" s="131"/>
      <c r="D67" s="131"/>
      <c r="E67" s="131"/>
      <c r="F67" s="19"/>
      <c r="G67" s="78"/>
      <c r="H67" s="28"/>
      <c r="I67" s="19"/>
      <c r="J67" s="19"/>
      <c r="K67" s="80"/>
    </row>
    <row r="68" spans="1:11">
      <c r="A68" s="19"/>
      <c r="B68" s="19"/>
      <c r="C68" t="s">
        <v>52</v>
      </c>
      <c r="D68" s="131"/>
      <c r="E68" s="134"/>
      <c r="F68" s="19"/>
      <c r="G68" s="78"/>
      <c r="H68" s="28"/>
      <c r="I68" s="19"/>
      <c r="J68" s="19"/>
      <c r="K68" s="181"/>
    </row>
    <row r="69" spans="1:11">
      <c r="A69" s="19"/>
      <c r="B69" s="19"/>
      <c r="C69" t="s">
        <v>63</v>
      </c>
      <c r="D69" s="131"/>
      <c r="E69" s="136">
        <v>0.09</v>
      </c>
      <c r="F69" s="72"/>
    </row>
    <row r="70" spans="1:11">
      <c r="A70" s="19"/>
      <c r="B70" s="19"/>
      <c r="C70" t="s">
        <v>89</v>
      </c>
      <c r="D70" s="131"/>
      <c r="E70" s="137">
        <v>9.8400000000000001E-2</v>
      </c>
      <c r="F70" s="72"/>
    </row>
    <row r="71" spans="1:11">
      <c r="A71" s="19"/>
      <c r="B71" s="19"/>
      <c r="C71" t="s">
        <v>32</v>
      </c>
      <c r="E71" s="3">
        <f>AVERAGE(E69:E70)</f>
        <v>9.4200000000000006E-2</v>
      </c>
      <c r="F71" s="62"/>
    </row>
    <row r="72" spans="1:11">
      <c r="A72" s="19"/>
      <c r="B72" s="19"/>
      <c r="E72" s="123"/>
      <c r="F72" s="62"/>
    </row>
    <row r="73" spans="1:11">
      <c r="A73" s="19"/>
      <c r="B73" s="19"/>
      <c r="C73" s="19" t="s">
        <v>104</v>
      </c>
      <c r="D73" s="131"/>
      <c r="E73" s="136"/>
      <c r="F73" s="72"/>
    </row>
    <row r="74" spans="1:11">
      <c r="A74" s="19"/>
      <c r="B74" s="19"/>
      <c r="C74" s="166" t="s">
        <v>144</v>
      </c>
      <c r="D74" s="131"/>
      <c r="E74" s="134"/>
      <c r="F74" s="72"/>
    </row>
    <row r="75" spans="1:11">
      <c r="A75" s="19"/>
      <c r="B75" s="19"/>
      <c r="F75" s="73"/>
    </row>
    <row r="76" spans="1:11">
      <c r="A76" s="19"/>
      <c r="B76" s="19"/>
      <c r="F76" s="73"/>
    </row>
    <row r="77" spans="1:11">
      <c r="A77" s="19"/>
      <c r="B77" s="19"/>
      <c r="F77" s="73"/>
    </row>
    <row r="78" spans="1:11">
      <c r="A78" s="19"/>
      <c r="B78" s="19"/>
      <c r="F78" s="73"/>
    </row>
    <row r="79" spans="1:11">
      <c r="A79" s="19"/>
      <c r="B79" s="19"/>
      <c r="F79" s="73"/>
    </row>
    <row r="80" spans="1:11">
      <c r="A80" s="19"/>
      <c r="B80" s="19"/>
      <c r="F80" s="73"/>
    </row>
    <row r="81" spans="1:12">
      <c r="A81" s="19"/>
      <c r="B81" s="19"/>
      <c r="F81" s="73"/>
    </row>
    <row r="82" spans="1:12">
      <c r="A82" s="19"/>
      <c r="B82" s="19"/>
      <c r="F82" s="73"/>
    </row>
    <row r="83" spans="1:12">
      <c r="A83" s="19"/>
      <c r="B83" s="19"/>
      <c r="D83" s="131"/>
      <c r="E83" s="131"/>
      <c r="F83" s="73"/>
    </row>
    <row r="84" spans="1:12">
      <c r="A84" s="19"/>
      <c r="B84" s="19"/>
      <c r="C84" s="138"/>
      <c r="D84" s="131"/>
      <c r="E84" s="132"/>
      <c r="F84" s="73"/>
    </row>
    <row r="85" spans="1:12">
      <c r="A85" s="19"/>
      <c r="B85" s="19"/>
      <c r="C85" s="131"/>
      <c r="D85" s="131"/>
      <c r="E85" s="131"/>
      <c r="F85" s="73"/>
    </row>
    <row r="86" spans="1:12">
      <c r="A86" s="19"/>
      <c r="B86" s="19"/>
      <c r="D86" s="131"/>
      <c r="E86" s="132"/>
      <c r="F86" s="19"/>
    </row>
    <row r="87" spans="1:12">
      <c r="D87" s="131"/>
      <c r="E87" s="134"/>
    </row>
    <row r="88" spans="1:12">
      <c r="L88" s="115"/>
    </row>
  </sheetData>
  <phoneticPr fontId="14" type="noConversion"/>
  <printOptions horizontalCentered="1"/>
  <pageMargins left="0.47" right="0.36" top="1.25" bottom="0.75" header="0.5" footer="0.5"/>
  <pageSetup orientation="portrait"/>
  <headerFooter>
    <oddHeader>&amp;R&amp;"Times New Roman,Regular"&amp;K000000Exhibit RAB-4
Page &amp;P of &amp;N</oddHeader>
  </headerFooter>
  <rowBreaks count="1" manualBreakCount="1">
    <brk id="4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42E73-0166-EE45-997D-20120ECDB442}">
  <dimension ref="A1:J61"/>
  <sheetViews>
    <sheetView view="pageLayout" zoomScale="125" zoomScaleNormal="125" zoomScalePageLayoutView="125" workbookViewId="0">
      <selection activeCell="A3" sqref="A3"/>
    </sheetView>
  </sheetViews>
  <sheetFormatPr baseColWidth="10" defaultColWidth="8.83203125" defaultRowHeight="13"/>
  <cols>
    <col min="1" max="5" width="8.83203125" customWidth="1"/>
    <col min="6" max="6" width="9.83203125" customWidth="1"/>
    <col min="7" max="7" width="1.83203125" customWidth="1"/>
    <col min="9" max="9" width="2.5" customWidth="1"/>
  </cols>
  <sheetData>
    <row r="1" spans="1:10">
      <c r="A1" s="131"/>
      <c r="B1" s="131"/>
      <c r="C1" s="131"/>
      <c r="D1" s="131"/>
      <c r="E1" s="131"/>
      <c r="F1" s="131"/>
      <c r="G1" s="131"/>
      <c r="H1" s="131"/>
    </row>
    <row r="2" spans="1:10">
      <c r="A2" s="131"/>
      <c r="B2" s="131"/>
      <c r="C2" s="131"/>
      <c r="D2" s="131"/>
      <c r="E2" s="131"/>
      <c r="F2" s="131"/>
      <c r="G2" s="131"/>
      <c r="H2" s="131"/>
    </row>
    <row r="3" spans="1:10">
      <c r="A3" s="1" t="s">
        <v>179</v>
      </c>
      <c r="B3" s="130"/>
      <c r="C3" s="130"/>
      <c r="D3" s="130"/>
      <c r="E3" s="130"/>
      <c r="F3" s="130"/>
      <c r="G3" s="130"/>
      <c r="H3" s="130"/>
      <c r="I3" s="2"/>
      <c r="J3" s="2"/>
    </row>
    <row r="4" spans="1:10">
      <c r="A4" s="1" t="s">
        <v>1</v>
      </c>
      <c r="B4" s="130"/>
      <c r="C4" s="130"/>
      <c r="D4" s="130"/>
      <c r="E4" s="130"/>
      <c r="F4" s="130"/>
      <c r="G4" s="130"/>
      <c r="H4" s="130"/>
      <c r="I4" s="2"/>
      <c r="J4" s="2"/>
    </row>
    <row r="5" spans="1:10">
      <c r="A5" s="1" t="s">
        <v>71</v>
      </c>
      <c r="B5" s="130"/>
      <c r="C5" s="130"/>
      <c r="D5" s="130"/>
      <c r="E5" s="130"/>
      <c r="F5" s="130"/>
      <c r="G5" s="130"/>
      <c r="H5" s="130"/>
      <c r="I5" s="2"/>
      <c r="J5" s="2"/>
    </row>
    <row r="6" spans="1:10">
      <c r="A6" s="131"/>
      <c r="B6" s="131"/>
      <c r="C6" s="131"/>
      <c r="D6" s="131"/>
      <c r="E6" s="131"/>
      <c r="F6" s="131"/>
      <c r="G6" s="131"/>
      <c r="H6" s="131"/>
    </row>
    <row r="7" spans="1:10">
      <c r="A7" s="131"/>
      <c r="B7" s="131"/>
      <c r="C7" s="131"/>
      <c r="D7" s="131"/>
      <c r="E7" s="131"/>
      <c r="F7" s="131"/>
      <c r="G7" s="131"/>
      <c r="H7" s="131"/>
      <c r="J7" s="121" t="s">
        <v>72</v>
      </c>
    </row>
    <row r="8" spans="1:10">
      <c r="A8" s="131"/>
      <c r="B8" s="131"/>
      <c r="C8" s="131"/>
      <c r="D8" s="131"/>
      <c r="E8" s="131"/>
      <c r="F8" s="131"/>
      <c r="G8" s="139"/>
      <c r="H8" s="139" t="s">
        <v>73</v>
      </c>
      <c r="J8" s="139" t="s">
        <v>73</v>
      </c>
    </row>
    <row r="9" spans="1:10">
      <c r="A9" s="131"/>
      <c r="B9" s="131"/>
      <c r="C9" s="131"/>
      <c r="D9" s="131"/>
      <c r="E9" s="131"/>
      <c r="F9" s="131"/>
      <c r="G9" s="139"/>
      <c r="H9" s="140" t="s">
        <v>74</v>
      </c>
      <c r="J9" s="140" t="s">
        <v>74</v>
      </c>
    </row>
    <row r="10" spans="1:10">
      <c r="A10" s="131"/>
      <c r="B10" s="131"/>
      <c r="C10" s="131"/>
      <c r="D10" s="131"/>
      <c r="E10" s="131"/>
      <c r="F10" s="131"/>
      <c r="G10" s="139"/>
      <c r="H10" s="139"/>
      <c r="J10" s="139"/>
    </row>
    <row r="11" spans="1:10">
      <c r="A11" s="1" t="s">
        <v>90</v>
      </c>
      <c r="B11" s="1"/>
      <c r="C11" s="1"/>
      <c r="D11" s="1"/>
      <c r="E11" s="1"/>
      <c r="F11" s="1"/>
      <c r="G11" s="1"/>
      <c r="H11" s="1"/>
      <c r="I11" s="1"/>
      <c r="J11" s="1"/>
    </row>
    <row r="12" spans="1:10">
      <c r="A12" s="131"/>
      <c r="B12" s="131"/>
      <c r="C12" s="131"/>
      <c r="D12" s="131"/>
      <c r="E12" s="131"/>
      <c r="F12" s="131"/>
      <c r="G12" s="131"/>
      <c r="H12" s="131"/>
    </row>
    <row r="13" spans="1:10">
      <c r="A13" s="131" t="s">
        <v>75</v>
      </c>
      <c r="B13" s="131"/>
      <c r="C13" s="131"/>
      <c r="D13" s="131"/>
      <c r="E13" s="131"/>
      <c r="F13" s="131"/>
      <c r="G13" s="141"/>
      <c r="H13" s="141">
        <v>0.122</v>
      </c>
    </row>
    <row r="14" spans="1:10">
      <c r="A14" s="131"/>
      <c r="B14" s="131"/>
      <c r="C14" s="131"/>
      <c r="D14" s="131"/>
      <c r="E14" s="131"/>
      <c r="F14" s="131"/>
      <c r="G14" s="141"/>
      <c r="H14" s="141"/>
    </row>
    <row r="15" spans="1:10">
      <c r="A15" t="s">
        <v>76</v>
      </c>
      <c r="B15" s="131"/>
      <c r="C15" s="131"/>
      <c r="D15" s="131"/>
      <c r="E15" s="131"/>
      <c r="F15" s="131"/>
      <c r="G15" s="141"/>
      <c r="H15" s="142">
        <v>4.9000000000000002E-2</v>
      </c>
    </row>
    <row r="16" spans="1:10">
      <c r="A16" s="131"/>
      <c r="B16" s="131"/>
      <c r="C16" s="131"/>
      <c r="D16" s="131"/>
      <c r="E16" s="131"/>
      <c r="F16" s="131"/>
      <c r="G16" s="141"/>
      <c r="H16" s="141"/>
    </row>
    <row r="17" spans="1:10">
      <c r="A17" s="131" t="s">
        <v>77</v>
      </c>
      <c r="B17" s="131"/>
      <c r="C17" s="131"/>
      <c r="D17" s="131"/>
      <c r="E17" s="131"/>
      <c r="F17" s="131"/>
      <c r="G17" s="141"/>
      <c r="H17" s="141">
        <f>H13-H15</f>
        <v>7.2999999999999995E-2</v>
      </c>
      <c r="J17" s="143">
        <v>0.06</v>
      </c>
    </row>
    <row r="18" spans="1:10">
      <c r="A18" s="131"/>
      <c r="B18" s="131"/>
      <c r="C18" s="131"/>
      <c r="D18" s="131"/>
      <c r="E18" s="131"/>
      <c r="F18" s="131"/>
      <c r="G18" s="131"/>
      <c r="H18" s="131"/>
    </row>
    <row r="19" spans="1:10">
      <c r="A19" s="19" t="s">
        <v>91</v>
      </c>
      <c r="B19" s="131"/>
      <c r="C19" s="131"/>
      <c r="D19" s="131"/>
      <c r="E19" s="131"/>
      <c r="F19" s="131"/>
      <c r="G19" s="144"/>
      <c r="H19" s="122">
        <f>'RAB-4'!K63</f>
        <v>0.9</v>
      </c>
      <c r="J19" s="122">
        <f>H19</f>
        <v>0.9</v>
      </c>
    </row>
    <row r="20" spans="1:10">
      <c r="A20" s="131"/>
      <c r="B20" s="131"/>
      <c r="C20" s="131"/>
      <c r="D20" s="131"/>
      <c r="E20" s="131"/>
      <c r="F20" s="131"/>
      <c r="G20" s="131"/>
      <c r="H20" s="131"/>
    </row>
    <row r="21" spans="1:10">
      <c r="A21" s="131" t="s">
        <v>78</v>
      </c>
      <c r="B21" s="131"/>
      <c r="C21" s="131"/>
      <c r="D21" s="131"/>
      <c r="E21" s="131"/>
      <c r="F21" s="131"/>
      <c r="G21" s="141"/>
      <c r="H21" s="141">
        <f>H19*H17</f>
        <v>6.5699999999999995E-2</v>
      </c>
      <c r="J21" s="145">
        <f>J19*J17</f>
        <v>5.3999999999999999E-2</v>
      </c>
    </row>
    <row r="22" spans="1:10">
      <c r="A22" s="131"/>
      <c r="B22" s="131"/>
      <c r="C22" s="131"/>
      <c r="D22" s="131"/>
      <c r="E22" s="131"/>
      <c r="F22" s="131"/>
      <c r="G22" s="131"/>
      <c r="H22" s="131"/>
    </row>
    <row r="23" spans="1:10">
      <c r="A23" s="19" t="s">
        <v>80</v>
      </c>
      <c r="B23" s="131"/>
      <c r="C23" s="131"/>
      <c r="D23" s="131"/>
      <c r="E23" s="131"/>
      <c r="F23" s="131"/>
      <c r="G23" s="61"/>
      <c r="H23" s="123">
        <f>'RAB-4'!E62</f>
        <v>2.1633333333333334E-2</v>
      </c>
      <c r="J23" s="123">
        <f>H23</f>
        <v>2.1633333333333334E-2</v>
      </c>
    </row>
    <row r="24" spans="1:10">
      <c r="A24" s="131"/>
      <c r="B24" s="131"/>
      <c r="C24" s="131"/>
      <c r="D24" s="131"/>
      <c r="E24" s="131"/>
      <c r="F24" s="131"/>
      <c r="G24" s="131"/>
      <c r="H24" s="131"/>
    </row>
    <row r="25" spans="1:10" ht="16">
      <c r="A25" s="24" t="s">
        <v>79</v>
      </c>
      <c r="B25" s="24"/>
      <c r="C25" s="24"/>
      <c r="D25" s="24"/>
      <c r="E25" s="24"/>
      <c r="F25" s="24"/>
      <c r="G25" s="146"/>
      <c r="H25" s="147">
        <f>H23+H21</f>
        <v>8.7333333333333332E-2</v>
      </c>
      <c r="J25" s="147">
        <f>J23+J21</f>
        <v>7.563333333333333E-2</v>
      </c>
    </row>
    <row r="26" spans="1:10">
      <c r="A26" s="131"/>
      <c r="B26" s="131"/>
      <c r="C26" s="131"/>
      <c r="D26" s="131"/>
      <c r="E26" s="131"/>
      <c r="F26" s="131"/>
      <c r="G26" s="141"/>
      <c r="H26" s="141"/>
    </row>
    <row r="27" spans="1:10">
      <c r="A27" s="1" t="s">
        <v>92</v>
      </c>
      <c r="B27" s="1"/>
      <c r="C27" s="1"/>
      <c r="D27" s="1"/>
      <c r="E27" s="1"/>
      <c r="F27" s="1"/>
      <c r="G27" s="1"/>
      <c r="H27" s="1"/>
      <c r="I27" s="1"/>
      <c r="J27" s="1"/>
    </row>
    <row r="28" spans="1:10">
      <c r="A28" s="131"/>
      <c r="B28" s="131"/>
      <c r="C28" s="131"/>
      <c r="D28" s="131"/>
      <c r="E28" s="131"/>
      <c r="F28" s="131"/>
      <c r="G28" s="141"/>
      <c r="H28" s="141"/>
    </row>
    <row r="29" spans="1:10">
      <c r="A29" s="131" t="s">
        <v>77</v>
      </c>
      <c r="B29" s="131"/>
      <c r="C29" s="131"/>
      <c r="D29" s="131"/>
      <c r="E29" s="131"/>
      <c r="F29" s="131"/>
      <c r="G29" s="141"/>
      <c r="H29" s="141">
        <f>H17</f>
        <v>7.2999999999999995E-2</v>
      </c>
      <c r="J29" s="141">
        <v>0.06</v>
      </c>
    </row>
    <row r="30" spans="1:10">
      <c r="A30" s="131"/>
      <c r="B30" s="131"/>
      <c r="C30" s="131"/>
      <c r="D30" s="131"/>
      <c r="E30" s="131"/>
      <c r="F30" s="131"/>
      <c r="G30" s="141"/>
      <c r="H30" s="141"/>
    </row>
    <row r="31" spans="1:10">
      <c r="A31" s="19" t="s">
        <v>91</v>
      </c>
      <c r="B31" s="131"/>
      <c r="C31" s="131"/>
      <c r="D31" s="131"/>
      <c r="E31" s="131"/>
      <c r="F31" s="131"/>
      <c r="G31" s="141"/>
      <c r="H31" s="148">
        <f>H19</f>
        <v>0.9</v>
      </c>
      <c r="I31" s="19"/>
      <c r="J31" s="148">
        <f>J19</f>
        <v>0.9</v>
      </c>
    </row>
    <row r="32" spans="1:10">
      <c r="A32" s="131"/>
      <c r="B32" s="131"/>
      <c r="C32" s="131"/>
      <c r="D32" s="131"/>
      <c r="E32" s="131"/>
      <c r="F32" s="131"/>
      <c r="G32" s="141"/>
      <c r="H32" s="141"/>
    </row>
    <row r="33" spans="1:10">
      <c r="A33" s="131" t="s">
        <v>78</v>
      </c>
      <c r="B33" s="131"/>
      <c r="C33" s="131"/>
      <c r="D33" s="131"/>
      <c r="E33" s="131"/>
      <c r="F33" s="131"/>
      <c r="G33" s="141"/>
      <c r="H33" s="149">
        <f>H31*H29</f>
        <v>6.5699999999999995E-2</v>
      </c>
      <c r="I33" s="19"/>
      <c r="J33" s="149">
        <f>J31*J29</f>
        <v>5.3999999999999999E-2</v>
      </c>
    </row>
    <row r="34" spans="1:10">
      <c r="A34" s="131"/>
      <c r="B34" s="131"/>
      <c r="C34" s="131"/>
      <c r="D34" s="131"/>
      <c r="E34" s="131"/>
      <c r="F34" s="131"/>
      <c r="G34" s="141"/>
    </row>
    <row r="35" spans="1:10">
      <c r="A35" s="19" t="s">
        <v>93</v>
      </c>
      <c r="B35" s="131"/>
      <c r="C35" s="131"/>
      <c r="D35" s="131"/>
      <c r="E35" s="131"/>
      <c r="F35" s="131"/>
      <c r="G35" s="141"/>
      <c r="H35" s="150">
        <v>2.5000000000000001E-2</v>
      </c>
      <c r="J35" s="150">
        <v>2.5000000000000001E-2</v>
      </c>
    </row>
    <row r="36" spans="1:10">
      <c r="A36" s="131"/>
      <c r="B36" s="131"/>
      <c r="C36" s="131"/>
      <c r="D36" s="131"/>
      <c r="E36" s="131"/>
      <c r="F36" s="131"/>
      <c r="G36" s="141"/>
    </row>
    <row r="37" spans="1:10">
      <c r="A37" s="24" t="s">
        <v>94</v>
      </c>
      <c r="B37" s="131"/>
      <c r="C37" s="131"/>
      <c r="D37" s="131"/>
      <c r="E37" s="131"/>
      <c r="F37" s="131"/>
      <c r="G37" s="131"/>
      <c r="H37" s="151">
        <f>H35+H33</f>
        <v>9.0700000000000003E-2</v>
      </c>
      <c r="I37" s="152"/>
      <c r="J37" s="151">
        <f>J35+J33</f>
        <v>7.9000000000000001E-2</v>
      </c>
    </row>
    <row r="38" spans="1:10">
      <c r="C38" s="131"/>
      <c r="D38" s="131"/>
      <c r="E38" s="131"/>
      <c r="F38" s="131"/>
      <c r="G38" s="131"/>
      <c r="H38" s="131"/>
    </row>
    <row r="39" spans="1:10">
      <c r="A39" s="19" t="s">
        <v>95</v>
      </c>
      <c r="B39" s="19" t="s">
        <v>130</v>
      </c>
      <c r="C39" s="131"/>
      <c r="D39" s="131"/>
      <c r="E39" s="131"/>
      <c r="F39" s="131"/>
      <c r="G39" s="131"/>
      <c r="H39" s="131"/>
    </row>
    <row r="40" spans="1:10">
      <c r="B40" s="153" t="s">
        <v>128</v>
      </c>
    </row>
    <row r="41" spans="1:10">
      <c r="B41" s="153" t="s">
        <v>131</v>
      </c>
    </row>
    <row r="42" spans="1:10">
      <c r="B42" s="19" t="s">
        <v>129</v>
      </c>
    </row>
    <row r="61" spans="1:10">
      <c r="A61" s="2"/>
      <c r="B61" s="2"/>
      <c r="C61" s="2"/>
      <c r="D61" s="2"/>
      <c r="E61" s="2"/>
      <c r="F61" s="2"/>
      <c r="G61" s="2"/>
      <c r="H61" s="2"/>
      <c r="I61" s="2"/>
      <c r="J61" s="2"/>
    </row>
  </sheetData>
  <printOptions horizontalCentered="1"/>
  <pageMargins left="0.47" right="0.36" top="1.5" bottom="0.75" header="0.5" footer="0.5"/>
  <pageSetup orientation="portrait"/>
  <headerFooter>
    <oddHeader xml:space="preserve">&amp;R&amp;"Times New Roman,Regular"&amp;K000000Exhibit RAB-5
Page 1 of 1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14BC7-2C78-554D-87ED-F5C2C6B4C728}">
  <dimension ref="B11:D40"/>
  <sheetViews>
    <sheetView showGridLines="0" zoomScale="130" zoomScaleNormal="130" workbookViewId="0">
      <selection activeCell="I43" sqref="I43"/>
    </sheetView>
  </sheetViews>
  <sheetFormatPr baseColWidth="10" defaultRowHeight="13"/>
  <sheetData>
    <row r="11" spans="2:4">
      <c r="B11" s="168"/>
      <c r="C11" s="169"/>
      <c r="D11" s="170"/>
    </row>
    <row r="12" spans="2:4" ht="14">
      <c r="B12" s="171" t="s">
        <v>106</v>
      </c>
      <c r="C12" s="173"/>
      <c r="D12" s="172"/>
    </row>
    <row r="13" spans="2:4" ht="14">
      <c r="B13" s="171" t="s">
        <v>117</v>
      </c>
      <c r="C13" s="173"/>
      <c r="D13" s="172"/>
    </row>
    <row r="14" spans="2:4" ht="14">
      <c r="B14" s="171" t="s">
        <v>118</v>
      </c>
      <c r="C14" s="173"/>
      <c r="D14" s="172"/>
    </row>
    <row r="15" spans="2:4" ht="14">
      <c r="B15" s="185" t="s">
        <v>150</v>
      </c>
      <c r="C15" s="173"/>
      <c r="D15" s="172"/>
    </row>
    <row r="16" spans="2:4">
      <c r="B16" s="85"/>
      <c r="C16" s="4"/>
      <c r="D16" s="86"/>
    </row>
    <row r="17" spans="2:4">
      <c r="B17" s="85"/>
      <c r="C17" s="177" t="s">
        <v>113</v>
      </c>
      <c r="D17" s="178" t="s">
        <v>115</v>
      </c>
    </row>
    <row r="18" spans="2:4">
      <c r="B18" s="85"/>
      <c r="C18" s="21" t="s">
        <v>114</v>
      </c>
      <c r="D18" s="22" t="s">
        <v>116</v>
      </c>
    </row>
    <row r="19" spans="2:4" ht="8" customHeight="1">
      <c r="B19" s="85"/>
      <c r="C19" s="4"/>
      <c r="D19" s="86"/>
    </row>
    <row r="20" spans="2:4">
      <c r="B20" s="186">
        <v>43831</v>
      </c>
      <c r="C20" s="189">
        <v>2.2200000000000002</v>
      </c>
      <c r="D20" s="190">
        <v>3.34</v>
      </c>
    </row>
    <row r="21" spans="2:4">
      <c r="B21" s="186">
        <v>43862</v>
      </c>
      <c r="C21" s="189">
        <v>1.97</v>
      </c>
      <c r="D21" s="190">
        <v>3.16</v>
      </c>
    </row>
    <row r="22" spans="2:4">
      <c r="B22" s="186">
        <v>43891</v>
      </c>
      <c r="C22" s="189">
        <v>1.46</v>
      </c>
      <c r="D22" s="190">
        <v>3.59</v>
      </c>
    </row>
    <row r="23" spans="2:4">
      <c r="B23" s="186">
        <v>43922</v>
      </c>
      <c r="C23" s="189">
        <v>1.27</v>
      </c>
      <c r="D23" s="190">
        <v>3.31</v>
      </c>
    </row>
    <row r="24" spans="2:4">
      <c r="B24" s="186">
        <v>43952</v>
      </c>
      <c r="C24" s="189">
        <v>1.38</v>
      </c>
      <c r="D24" s="190">
        <v>3.22</v>
      </c>
    </row>
    <row r="25" spans="2:4">
      <c r="B25" s="186">
        <v>43983</v>
      </c>
      <c r="C25" s="189">
        <v>1.49</v>
      </c>
      <c r="D25" s="190">
        <v>3.1</v>
      </c>
    </row>
    <row r="26" spans="2:4">
      <c r="B26" s="186">
        <v>44013</v>
      </c>
      <c r="C26" s="189">
        <v>1.31</v>
      </c>
      <c r="D26" s="190">
        <v>2.77</v>
      </c>
    </row>
    <row r="27" spans="2:4">
      <c r="B27" s="186">
        <v>44044</v>
      </c>
      <c r="C27" s="189">
        <v>1.36</v>
      </c>
      <c r="D27" s="190">
        <v>2.76</v>
      </c>
    </row>
    <row r="28" spans="2:4">
      <c r="B28" s="186">
        <v>44075</v>
      </c>
      <c r="C28" s="191">
        <v>1.42</v>
      </c>
      <c r="D28" s="190">
        <v>2.88</v>
      </c>
    </row>
    <row r="29" spans="2:4">
      <c r="B29" s="186">
        <v>44105</v>
      </c>
      <c r="C29" s="191">
        <v>1.57</v>
      </c>
      <c r="D29" s="190">
        <v>2.8</v>
      </c>
    </row>
    <row r="30" spans="2:4">
      <c r="B30" s="186">
        <v>44136</v>
      </c>
      <c r="C30" s="191">
        <v>1.62</v>
      </c>
      <c r="D30" s="190">
        <v>2.89</v>
      </c>
    </row>
    <row r="31" spans="2:4">
      <c r="B31" s="186">
        <v>44166</v>
      </c>
      <c r="C31" s="191">
        <v>1.67</v>
      </c>
      <c r="D31" s="190">
        <v>2.8</v>
      </c>
    </row>
    <row r="32" spans="2:4">
      <c r="B32" s="186">
        <v>44197</v>
      </c>
      <c r="C32" s="191">
        <v>1.82</v>
      </c>
      <c r="D32" s="190">
        <v>2.94</v>
      </c>
    </row>
    <row r="33" spans="2:4">
      <c r="B33" s="186">
        <v>44228</v>
      </c>
      <c r="C33" s="198">
        <v>2.04</v>
      </c>
      <c r="D33" s="192">
        <v>3.13</v>
      </c>
    </row>
    <row r="34" spans="2:4">
      <c r="B34" s="186">
        <v>44256</v>
      </c>
      <c r="C34" s="198">
        <v>2.34</v>
      </c>
      <c r="D34" s="192">
        <v>3.48</v>
      </c>
    </row>
    <row r="35" spans="2:4">
      <c r="B35" s="186">
        <v>44287</v>
      </c>
      <c r="C35" s="198">
        <v>2.2999999999999998</v>
      </c>
      <c r="D35" s="192">
        <v>3.33</v>
      </c>
    </row>
    <row r="36" spans="2:4">
      <c r="B36" s="186">
        <v>44317</v>
      </c>
      <c r="C36" s="198">
        <v>2.3199999999999998</v>
      </c>
      <c r="D36" s="192">
        <v>3.36</v>
      </c>
    </row>
    <row r="37" spans="2:4">
      <c r="B37" s="186">
        <v>44348</v>
      </c>
      <c r="C37" s="199">
        <v>2.16</v>
      </c>
      <c r="D37" s="192">
        <v>3.19</v>
      </c>
    </row>
    <row r="38" spans="2:4">
      <c r="B38" s="186">
        <v>44378</v>
      </c>
      <c r="C38" s="200">
        <v>1.94</v>
      </c>
      <c r="D38" s="192">
        <v>2.99</v>
      </c>
    </row>
    <row r="39" spans="2:4">
      <c r="B39" s="186">
        <v>44409</v>
      </c>
      <c r="C39" s="200">
        <v>1.92</v>
      </c>
      <c r="D39" s="192">
        <v>2.99</v>
      </c>
    </row>
    <row r="40" spans="2:4">
      <c r="B40" s="174"/>
      <c r="C40" s="175"/>
      <c r="D40" s="176"/>
    </row>
  </sheetData>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7:F30"/>
  <sheetViews>
    <sheetView showGridLines="0" topLeftCell="A4" zoomScale="125" zoomScaleNormal="125" zoomScalePageLayoutView="125" workbookViewId="0">
      <selection activeCell="B7" sqref="B7:D30"/>
    </sheetView>
  </sheetViews>
  <sheetFormatPr baseColWidth="10" defaultColWidth="11.33203125" defaultRowHeight="13"/>
  <cols>
    <col min="3" max="3" width="14.5" customWidth="1"/>
    <col min="4" max="4" width="19.1640625" customWidth="1"/>
  </cols>
  <sheetData>
    <row r="7" spans="1:6">
      <c r="A7" s="4"/>
      <c r="B7" s="156"/>
      <c r="C7" s="157"/>
      <c r="D7" s="158"/>
      <c r="E7" s="4"/>
      <c r="F7" s="4"/>
    </row>
    <row r="8" spans="1:6">
      <c r="A8" s="4"/>
      <c r="B8" s="15" t="s">
        <v>133</v>
      </c>
      <c r="C8" s="25"/>
      <c r="D8" s="159"/>
      <c r="E8" s="4"/>
      <c r="F8" s="4"/>
    </row>
    <row r="9" spans="1:6">
      <c r="A9" s="4"/>
      <c r="B9" s="15" t="s">
        <v>53</v>
      </c>
      <c r="C9" s="25"/>
      <c r="D9" s="159"/>
      <c r="E9" s="4"/>
      <c r="F9" s="4"/>
    </row>
    <row r="10" spans="1:6">
      <c r="A10" s="4"/>
      <c r="B10" s="128"/>
      <c r="C10" s="19"/>
      <c r="D10" s="160"/>
      <c r="E10" s="4"/>
      <c r="F10" s="4"/>
    </row>
    <row r="11" spans="1:6">
      <c r="A11" s="4"/>
      <c r="B11" s="43" t="s">
        <v>98</v>
      </c>
      <c r="C11" s="19"/>
      <c r="D11" s="160"/>
      <c r="E11" s="4"/>
      <c r="F11" s="4"/>
    </row>
    <row r="12" spans="1:6">
      <c r="A12" s="4"/>
      <c r="B12" s="128" t="s">
        <v>55</v>
      </c>
      <c r="C12" s="19"/>
      <c r="D12" s="160"/>
      <c r="E12" s="4"/>
      <c r="F12" s="4"/>
    </row>
    <row r="13" spans="1:6">
      <c r="A13" s="4"/>
      <c r="B13" s="161" t="s">
        <v>56</v>
      </c>
      <c r="C13" s="19"/>
      <c r="D13" s="162">
        <f>MAX('RAB-3'!$E$46:'RAB-3'!$H$46)</f>
        <v>0.10814285714285715</v>
      </c>
      <c r="E13" s="4"/>
      <c r="F13" s="4"/>
    </row>
    <row r="14" spans="1:6">
      <c r="A14" s="4"/>
      <c r="B14" s="161" t="s">
        <v>57</v>
      </c>
      <c r="C14" s="19"/>
      <c r="D14" s="162">
        <f>MIN('RAB-3'!$E$46:'RAB-3'!$H$46)</f>
        <v>8.4171428571428564E-2</v>
      </c>
      <c r="E14" s="4"/>
      <c r="F14" s="4"/>
    </row>
    <row r="15" spans="1:6">
      <c r="A15" s="4"/>
      <c r="B15" s="161" t="s">
        <v>54</v>
      </c>
      <c r="C15" s="19"/>
      <c r="D15" s="162">
        <f>'RAB-3'!I46</f>
        <v>9.4946428571428571E-2</v>
      </c>
      <c r="E15" s="4"/>
      <c r="F15" s="4"/>
    </row>
    <row r="16" spans="1:6">
      <c r="A16" s="4"/>
      <c r="B16" s="128" t="s">
        <v>58</v>
      </c>
      <c r="C16" s="19"/>
      <c r="D16" s="160"/>
      <c r="E16" s="4"/>
      <c r="F16" s="4"/>
    </row>
    <row r="17" spans="1:6">
      <c r="A17" s="4"/>
      <c r="B17" s="161" t="s">
        <v>56</v>
      </c>
      <c r="C17" s="19"/>
      <c r="D17" s="162">
        <f>MAX('RAB-3'!$E$57:'RAB-3'!$I$57)</f>
        <v>0.10600000000000001</v>
      </c>
      <c r="E17" s="4"/>
      <c r="F17" s="4"/>
    </row>
    <row r="18" spans="1:6">
      <c r="A18" s="4"/>
      <c r="B18" s="161" t="s">
        <v>57</v>
      </c>
      <c r="C18" s="19"/>
      <c r="D18" s="162">
        <f>MIN('RAB-3'!$E$57:'RAB-3'!$I$57)</f>
        <v>8.0499999999999988E-2</v>
      </c>
      <c r="E18" s="4"/>
      <c r="F18" s="4"/>
    </row>
    <row r="19" spans="1:6">
      <c r="A19" s="4"/>
      <c r="B19" s="161" t="s">
        <v>54</v>
      </c>
      <c r="C19" s="19"/>
      <c r="D19" s="162">
        <f>'RAB-3'!I57</f>
        <v>9.1950000000000004E-2</v>
      </c>
      <c r="E19" s="4"/>
      <c r="F19" s="4"/>
    </row>
    <row r="20" spans="1:6">
      <c r="A20" s="4"/>
      <c r="B20" s="128"/>
      <c r="C20" s="19"/>
      <c r="D20" s="160"/>
      <c r="E20" s="4"/>
      <c r="F20" s="4"/>
    </row>
    <row r="21" spans="1:6">
      <c r="A21" s="4"/>
      <c r="B21" s="43" t="s">
        <v>99</v>
      </c>
      <c r="C21" s="19"/>
      <c r="D21" s="160"/>
      <c r="E21" s="4"/>
      <c r="F21" s="4"/>
    </row>
    <row r="22" spans="1:6">
      <c r="A22" s="4"/>
      <c r="B22" s="43"/>
      <c r="C22" s="19"/>
      <c r="D22" s="160"/>
      <c r="E22" s="4"/>
      <c r="F22" s="4"/>
    </row>
    <row r="23" spans="1:6">
      <c r="A23" s="4"/>
      <c r="B23" s="128" t="s">
        <v>100</v>
      </c>
      <c r="C23" s="19"/>
      <c r="D23" s="160"/>
      <c r="E23" s="4"/>
      <c r="F23" s="4"/>
    </row>
    <row r="24" spans="1:6">
      <c r="A24" s="4"/>
      <c r="B24" s="161" t="s">
        <v>101</v>
      </c>
      <c r="C24" s="19"/>
      <c r="D24" s="162">
        <f>'RAB-4'!K25</f>
        <v>8.6943333333333345E-2</v>
      </c>
      <c r="E24" s="4"/>
      <c r="F24" s="4"/>
    </row>
    <row r="25" spans="1:6">
      <c r="A25" s="4"/>
      <c r="B25" s="161" t="s">
        <v>102</v>
      </c>
      <c r="C25" s="19"/>
      <c r="D25" s="162">
        <f>'RAB-4'!K43</f>
        <v>8.728000000000001E-2</v>
      </c>
      <c r="E25" s="4"/>
      <c r="F25" s="4"/>
    </row>
    <row r="26" spans="1:6">
      <c r="A26" s="4"/>
      <c r="B26" s="128"/>
      <c r="C26" s="19"/>
      <c r="D26" s="162"/>
      <c r="E26" s="4"/>
      <c r="F26" s="4"/>
    </row>
    <row r="27" spans="1:6">
      <c r="A27" s="4"/>
      <c r="B27" s="128" t="s">
        <v>103</v>
      </c>
      <c r="C27" s="19"/>
      <c r="D27" s="160"/>
      <c r="E27" s="4"/>
      <c r="F27" s="4"/>
    </row>
    <row r="28" spans="1:6">
      <c r="A28" s="4"/>
      <c r="B28" s="161" t="s">
        <v>101</v>
      </c>
      <c r="C28" s="19"/>
      <c r="D28" s="129" t="s">
        <v>149</v>
      </c>
      <c r="E28" s="4"/>
      <c r="F28" s="4"/>
    </row>
    <row r="29" spans="1:6">
      <c r="A29" s="4"/>
      <c r="B29" s="161" t="s">
        <v>102</v>
      </c>
      <c r="C29" s="19"/>
      <c r="D29" s="129" t="s">
        <v>132</v>
      </c>
      <c r="E29" s="4"/>
      <c r="F29" s="4"/>
    </row>
    <row r="30" spans="1:6">
      <c r="B30" s="163"/>
      <c r="C30" s="164"/>
      <c r="D30" s="165"/>
    </row>
  </sheetData>
  <phoneticPr fontId="14" type="noConversion"/>
  <printOptions horizontalCentered="1"/>
  <pageMargins left="0.47" right="0.36" top="1.25" bottom="0.75" header="0.5" footer="0.5"/>
  <pageSetup orientation="portrait"/>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C76F2-201F-3B48-9351-849CBA363387}">
  <dimension ref="C10:F26"/>
  <sheetViews>
    <sheetView showGridLines="0" zoomScale="120" zoomScaleNormal="120" workbookViewId="0">
      <selection activeCell="H10" sqref="H10"/>
    </sheetView>
  </sheetViews>
  <sheetFormatPr baseColWidth="10" defaultRowHeight="13"/>
  <cols>
    <col min="4" max="4" width="15.5" customWidth="1"/>
  </cols>
  <sheetData>
    <row r="10" spans="3:6">
      <c r="C10" s="168"/>
      <c r="D10" s="169"/>
      <c r="E10" s="169"/>
      <c r="F10" s="170"/>
    </row>
    <row r="11" spans="3:6" ht="14">
      <c r="C11" s="171" t="s">
        <v>147</v>
      </c>
      <c r="D11" s="206"/>
      <c r="E11" s="206"/>
      <c r="F11" s="207"/>
    </row>
    <row r="12" spans="3:6" ht="14">
      <c r="C12" s="171" t="s">
        <v>178</v>
      </c>
      <c r="D12" s="173"/>
      <c r="E12" s="173"/>
      <c r="F12" s="172"/>
    </row>
    <row r="13" spans="3:6">
      <c r="C13" s="85"/>
      <c r="D13" s="4"/>
      <c r="E13" s="4"/>
      <c r="F13" s="86"/>
    </row>
    <row r="14" spans="3:6">
      <c r="C14" s="85"/>
      <c r="D14" s="4"/>
      <c r="E14" s="21">
        <v>2020</v>
      </c>
      <c r="F14" s="22">
        <v>2021</v>
      </c>
    </row>
    <row r="15" spans="3:6">
      <c r="C15" s="85" t="str">
        <f>'RAB-4'!G55</f>
        <v>Atmos Energy Corp.</v>
      </c>
      <c r="D15" s="4"/>
      <c r="E15" s="211">
        <v>0.6</v>
      </c>
      <c r="F15" s="208">
        <v>0.52</v>
      </c>
    </row>
    <row r="16" spans="3:6">
      <c r="C16" s="85" t="str">
        <f>'RAB-4'!G56</f>
        <v>New Jersey Resources</v>
      </c>
      <c r="D16" s="4"/>
      <c r="E16" s="211">
        <v>0.44900000000000001</v>
      </c>
      <c r="F16" s="208">
        <v>0.46</v>
      </c>
    </row>
    <row r="17" spans="3:6">
      <c r="C17" s="85" t="str">
        <f>'RAB-4'!G57</f>
        <v xml:space="preserve">Northwest Natural Holding Co. </v>
      </c>
      <c r="D17" s="4"/>
      <c r="E17" s="211">
        <v>0.50800000000000001</v>
      </c>
      <c r="F17" s="208">
        <v>0.51</v>
      </c>
    </row>
    <row r="18" spans="3:6">
      <c r="C18" s="85" t="str">
        <f>'RAB-4'!G58</f>
        <v>ONE Gas, Inc.</v>
      </c>
      <c r="D18" s="4"/>
      <c r="E18" s="211">
        <v>0.58499999999999996</v>
      </c>
      <c r="F18" s="208">
        <v>0.36</v>
      </c>
    </row>
    <row r="19" spans="3:6">
      <c r="C19" s="85" t="str">
        <f>'RAB-4'!G59</f>
        <v>South Jersey Industries, Inc.</v>
      </c>
      <c r="D19" s="4"/>
      <c r="E19" s="211">
        <v>0.374</v>
      </c>
      <c r="F19" s="208">
        <v>0.36499999999999999</v>
      </c>
    </row>
    <row r="20" spans="3:6">
      <c r="C20" s="85" t="str">
        <f>'RAB-4'!G60</f>
        <v>Southwest Gas Holdings, Inc.</v>
      </c>
      <c r="D20" s="4"/>
      <c r="E20" s="211">
        <v>0.495</v>
      </c>
      <c r="F20" s="208">
        <v>0.45500000000000002</v>
      </c>
    </row>
    <row r="21" spans="3:6">
      <c r="C21" s="85" t="str">
        <f>'RAB-4'!G61</f>
        <v>Spire Inc.</v>
      </c>
      <c r="D21" s="4"/>
      <c r="E21" s="211">
        <v>0.51</v>
      </c>
      <c r="F21" s="208">
        <v>0.48</v>
      </c>
    </row>
    <row r="22" spans="3:6">
      <c r="C22" s="85"/>
      <c r="D22" s="4"/>
      <c r="E22" s="211"/>
      <c r="F22" s="86"/>
    </row>
    <row r="23" spans="3:6">
      <c r="C23" s="128" t="s">
        <v>32</v>
      </c>
      <c r="D23" s="4"/>
      <c r="E23" s="211">
        <f>AVERAGE(E15:E21)</f>
        <v>0.503</v>
      </c>
      <c r="F23" s="208">
        <f>AVERAGE(F15:F21)</f>
        <v>0.45</v>
      </c>
    </row>
    <row r="24" spans="3:6">
      <c r="C24" s="85"/>
      <c r="D24" s="4"/>
      <c r="E24" s="4"/>
      <c r="F24" s="86"/>
    </row>
    <row r="25" spans="3:6">
      <c r="C25" s="128" t="s">
        <v>146</v>
      </c>
      <c r="D25" s="4"/>
      <c r="E25" s="4"/>
      <c r="F25" s="86"/>
    </row>
    <row r="26" spans="3:6">
      <c r="C26" s="174"/>
      <c r="D26" s="175"/>
      <c r="E26" s="175"/>
      <c r="F26" s="176"/>
    </row>
  </sheetData>
  <phoneticPr fontId="14" type="noConversion"/>
  <pageMargins left="0.7" right="0.7" top="0.75" bottom="0.75" header="0.3" footer="0.3"/>
  <pageSetup orientation="portrait" horizontalDpi="0" verticalDpi="0"/>
  <ignoredErrors>
    <ignoredError sqref="E23:F2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Worksheets</vt:lpstr>
      </vt:variant>
      <vt:variant>
        <vt:i4>12</vt:i4>
      </vt:variant>
      <vt:variant>
        <vt:lpstr>Charts</vt:lpstr>
      </vt:variant>
      <vt:variant>
        <vt:i4>1</vt:i4>
      </vt:variant>
      <vt:variant>
        <vt:lpstr>Named Ranges</vt:lpstr>
      </vt:variant>
      <vt:variant>
        <vt:i4>8</vt:i4>
      </vt:variant>
    </vt:vector>
  </HeadingPairs>
  <TitlesOfParts>
    <vt:vector size="21" baseType="lpstr">
      <vt:lpstr>Bond Yields &amp; Fig 2</vt:lpstr>
      <vt:lpstr>Figure 3</vt:lpstr>
      <vt:lpstr>RAB-2</vt:lpstr>
      <vt:lpstr>RAB-3</vt:lpstr>
      <vt:lpstr>RAB-4</vt:lpstr>
      <vt:lpstr>RAB-5</vt:lpstr>
      <vt:lpstr>Table 1</vt:lpstr>
      <vt:lpstr>Table 2</vt:lpstr>
      <vt:lpstr>Table 3</vt:lpstr>
      <vt:lpstr>Table 4</vt:lpstr>
      <vt:lpstr>Table 5</vt:lpstr>
      <vt:lpstr>Ches Util Net Income</vt:lpstr>
      <vt:lpstr>Figure 1</vt:lpstr>
      <vt:lpstr>'Bond Yields &amp; Fig 2'!Print_Area</vt:lpstr>
      <vt:lpstr>'RAB-2'!Print_Area</vt:lpstr>
      <vt:lpstr>'RAB-3'!Print_Area</vt:lpstr>
      <vt:lpstr>'RAB-4'!Print_Area</vt:lpstr>
      <vt:lpstr>'RAB-5'!Print_Area</vt:lpstr>
      <vt:lpstr>'Bond Yields &amp; Fig 2'!Print_Titles</vt:lpstr>
      <vt:lpstr>'RAB-2'!Print_Titles</vt:lpstr>
      <vt:lpstr>'Bond Yields &amp; Fig 2'!Print_Titles_MI</vt:lpstr>
    </vt:vector>
  </TitlesOfParts>
  <Manager/>
  <Company>J. Kennedy and Associates,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Baudino</dc:creator>
  <cp:keywords/>
  <dc:description/>
  <cp:lastModifiedBy>Richard Baudino</cp:lastModifiedBy>
  <cp:revision>1</cp:revision>
  <cp:lastPrinted>2021-09-13T13:17:30Z</cp:lastPrinted>
  <dcterms:created xsi:type="dcterms:W3CDTF">2016-07-13T18:00:08Z</dcterms:created>
  <dcterms:modified xsi:type="dcterms:W3CDTF">2021-09-14T14:22:15Z</dcterms:modified>
  <cp:category/>
  <cp:version>0</cp:version>
</cp:coreProperties>
</file>