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9192"/>
  </bookViews>
  <sheets>
    <sheet name="By Svc Co Mon Base Period" sheetId="1" r:id="rId1"/>
  </sheets>
  <definedNames>
    <definedName name="_xlnm._FilterDatabase" localSheetId="0" hidden="1">'By Svc Co Mon Base Period'!$A$10:$AM$121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1" l="1"/>
  <c r="AL9" i="1"/>
  <c r="AM9" i="1"/>
  <c r="AJ9" i="1"/>
  <c r="AH12" i="1" l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I121" i="1" s="1"/>
  <c r="AH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J18" i="1" s="1"/>
  <c r="AG18" i="1"/>
  <c r="AK18" i="1" s="1"/>
  <c r="AF19" i="1"/>
  <c r="AG19" i="1"/>
  <c r="AF20" i="1"/>
  <c r="AG20" i="1"/>
  <c r="AF21" i="1"/>
  <c r="AG21" i="1"/>
  <c r="AF22" i="1"/>
  <c r="AG22" i="1"/>
  <c r="AF23" i="1"/>
  <c r="AG23" i="1"/>
  <c r="AF24" i="1"/>
  <c r="AJ24" i="1" s="1"/>
  <c r="AG24" i="1"/>
  <c r="AK24" i="1" s="1"/>
  <c r="AF25" i="1"/>
  <c r="AG25" i="1"/>
  <c r="AF26" i="1"/>
  <c r="AG26" i="1"/>
  <c r="AF27" i="1"/>
  <c r="AJ27" i="1" s="1"/>
  <c r="AG27" i="1"/>
  <c r="AK27" i="1" s="1"/>
  <c r="AF28" i="1"/>
  <c r="AG28" i="1"/>
  <c r="AF29" i="1"/>
  <c r="AG29" i="1"/>
  <c r="AF30" i="1"/>
  <c r="AG30" i="1"/>
  <c r="AF31" i="1"/>
  <c r="AG31" i="1"/>
  <c r="AK31" i="1" s="1"/>
  <c r="AF32" i="1"/>
  <c r="AJ32" i="1" s="1"/>
  <c r="AG32" i="1"/>
  <c r="AF33" i="1"/>
  <c r="AJ33" i="1" s="1"/>
  <c r="AG33" i="1"/>
  <c r="AK33" i="1" s="1"/>
  <c r="AF34" i="1"/>
  <c r="AG34" i="1"/>
  <c r="AF35" i="1"/>
  <c r="AG35" i="1"/>
  <c r="AK35" i="1" s="1"/>
  <c r="AF36" i="1"/>
  <c r="AG36" i="1"/>
  <c r="AF37" i="1"/>
  <c r="AG37" i="1"/>
  <c r="AF38" i="1"/>
  <c r="AG38" i="1"/>
  <c r="AF39" i="1"/>
  <c r="AG39" i="1"/>
  <c r="AK39" i="1" s="1"/>
  <c r="AF40" i="1"/>
  <c r="AJ40" i="1" s="1"/>
  <c r="AG40" i="1"/>
  <c r="AF41" i="1"/>
  <c r="AJ41" i="1" s="1"/>
  <c r="AG41" i="1"/>
  <c r="AK41" i="1" s="1"/>
  <c r="AF42" i="1"/>
  <c r="AG42" i="1"/>
  <c r="AF43" i="1"/>
  <c r="AG43" i="1"/>
  <c r="AF44" i="1"/>
  <c r="AG44" i="1"/>
  <c r="AF45" i="1"/>
  <c r="AG45" i="1"/>
  <c r="AF46" i="1"/>
  <c r="AG46" i="1"/>
  <c r="AF47" i="1"/>
  <c r="AJ47" i="1" s="1"/>
  <c r="AG47" i="1"/>
  <c r="AK47" i="1" s="1"/>
  <c r="AF48" i="1"/>
  <c r="AG48" i="1"/>
  <c r="AF49" i="1"/>
  <c r="AG49" i="1"/>
  <c r="AF50" i="1"/>
  <c r="AG50" i="1"/>
  <c r="AF51" i="1"/>
  <c r="AG51" i="1"/>
  <c r="AK51" i="1" s="1"/>
  <c r="AF52" i="1"/>
  <c r="AG52" i="1"/>
  <c r="AF53" i="1"/>
  <c r="AJ53" i="1" s="1"/>
  <c r="AG53" i="1"/>
  <c r="AK53" i="1" s="1"/>
  <c r="AF54" i="1"/>
  <c r="AG54" i="1"/>
  <c r="AF55" i="1"/>
  <c r="AG55" i="1"/>
  <c r="AF56" i="1"/>
  <c r="AG56" i="1"/>
  <c r="AF57" i="1"/>
  <c r="AG57" i="1"/>
  <c r="AF58" i="1"/>
  <c r="AG58" i="1"/>
  <c r="AF59" i="1"/>
  <c r="AJ59" i="1" s="1"/>
  <c r="AG59" i="1"/>
  <c r="AK59" i="1" s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J67" i="1" s="1"/>
  <c r="AG67" i="1"/>
  <c r="AK67" i="1" s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J75" i="1" s="1"/>
  <c r="AG75" i="1"/>
  <c r="AK75" i="1" s="1"/>
  <c r="AF76" i="1"/>
  <c r="AG76" i="1"/>
  <c r="AF77" i="1"/>
  <c r="AG77" i="1"/>
  <c r="AF78" i="1"/>
  <c r="AG78" i="1"/>
  <c r="AF79" i="1"/>
  <c r="AG79" i="1"/>
  <c r="AF80" i="1"/>
  <c r="AJ80" i="1" s="1"/>
  <c r="AG80" i="1"/>
  <c r="AK80" i="1" s="1"/>
  <c r="AF81" i="1"/>
  <c r="AG81" i="1"/>
  <c r="AF82" i="1"/>
  <c r="AG82" i="1"/>
  <c r="AF83" i="1"/>
  <c r="AG83" i="1"/>
  <c r="AK83" i="1" s="1"/>
  <c r="AF84" i="1"/>
  <c r="AG84" i="1"/>
  <c r="AF85" i="1"/>
  <c r="AJ85" i="1" s="1"/>
  <c r="AG85" i="1"/>
  <c r="AK85" i="1" s="1"/>
  <c r="AF86" i="1"/>
  <c r="AG86" i="1"/>
  <c r="AF87" i="1"/>
  <c r="AG87" i="1"/>
  <c r="AK87" i="1" s="1"/>
  <c r="AF88" i="1"/>
  <c r="AG88" i="1"/>
  <c r="AF89" i="1"/>
  <c r="AG89" i="1"/>
  <c r="AF90" i="1"/>
  <c r="AG90" i="1"/>
  <c r="AF91" i="1"/>
  <c r="AG91" i="1"/>
  <c r="AK91" i="1" s="1"/>
  <c r="AF92" i="1"/>
  <c r="AG92" i="1"/>
  <c r="AF93" i="1"/>
  <c r="AJ93" i="1" s="1"/>
  <c r="AG93" i="1"/>
  <c r="AK93" i="1" s="1"/>
  <c r="AF94" i="1"/>
  <c r="AG94" i="1"/>
  <c r="AF95" i="1"/>
  <c r="AG95" i="1"/>
  <c r="AF96" i="1"/>
  <c r="AG96" i="1"/>
  <c r="AF97" i="1"/>
  <c r="AG97" i="1"/>
  <c r="AF98" i="1"/>
  <c r="AG98" i="1"/>
  <c r="AF99" i="1"/>
  <c r="AJ99" i="1" s="1"/>
  <c r="AG99" i="1"/>
  <c r="AK99" i="1" s="1"/>
  <c r="AF100" i="1"/>
  <c r="AG100" i="1"/>
  <c r="AF101" i="1"/>
  <c r="AG101" i="1"/>
  <c r="AF102" i="1"/>
  <c r="AG102" i="1"/>
  <c r="AF103" i="1"/>
  <c r="AG103" i="1"/>
  <c r="AK103" i="1" s="1"/>
  <c r="AF104" i="1"/>
  <c r="AJ104" i="1" s="1"/>
  <c r="AG104" i="1"/>
  <c r="AF105" i="1"/>
  <c r="AJ105" i="1" s="1"/>
  <c r="AG105" i="1"/>
  <c r="AK105" i="1" s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J112" i="1" s="1"/>
  <c r="AG112" i="1"/>
  <c r="AK112" i="1" s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J120" i="1" s="1"/>
  <c r="AG120" i="1"/>
  <c r="AK120" i="1" s="1"/>
  <c r="AF121" i="1"/>
  <c r="AG121" i="1"/>
  <c r="AG11" i="1"/>
  <c r="AF11" i="1"/>
  <c r="AJ11" i="1" s="1"/>
  <c r="AJ92" i="1" l="1"/>
  <c r="AJ84" i="1"/>
  <c r="AJ52" i="1"/>
  <c r="AJ96" i="1"/>
  <c r="AJ72" i="1"/>
  <c r="AJ68" i="1"/>
  <c r="AJ64" i="1"/>
  <c r="AJ60" i="1"/>
  <c r="AJ56" i="1"/>
  <c r="AJ44" i="1"/>
  <c r="AJ38" i="1"/>
  <c r="AJ30" i="1"/>
  <c r="AK104" i="1"/>
  <c r="AK100" i="1"/>
  <c r="AK92" i="1"/>
  <c r="AK88" i="1"/>
  <c r="AK84" i="1"/>
  <c r="AK52" i="1"/>
  <c r="AK48" i="1"/>
  <c r="AK40" i="1"/>
  <c r="AK36" i="1"/>
  <c r="AK32" i="1"/>
  <c r="AK28" i="1"/>
  <c r="AJ48" i="1"/>
  <c r="AJ36" i="1"/>
  <c r="AK23" i="1"/>
  <c r="AK118" i="1"/>
  <c r="AK114" i="1"/>
  <c r="AK110" i="1"/>
  <c r="AK106" i="1"/>
  <c r="AK102" i="1"/>
  <c r="AK98" i="1"/>
  <c r="AK94" i="1"/>
  <c r="AK90" i="1"/>
  <c r="AK86" i="1"/>
  <c r="AK82" i="1"/>
  <c r="AK78" i="1"/>
  <c r="AK74" i="1"/>
  <c r="AK70" i="1"/>
  <c r="AK66" i="1"/>
  <c r="AK62" i="1"/>
  <c r="AK58" i="1"/>
  <c r="AK54" i="1"/>
  <c r="AK50" i="1"/>
  <c r="AK46" i="1"/>
  <c r="AK42" i="1"/>
  <c r="AK38" i="1"/>
  <c r="AK34" i="1"/>
  <c r="AK30" i="1"/>
  <c r="AK26" i="1"/>
  <c r="AK22" i="1"/>
  <c r="AK14" i="1"/>
  <c r="AK115" i="1"/>
  <c r="AK107" i="1"/>
  <c r="AK79" i="1"/>
  <c r="AK19" i="1"/>
  <c r="AJ118" i="1"/>
  <c r="AJ114" i="1"/>
  <c r="AJ110" i="1"/>
  <c r="AJ106" i="1"/>
  <c r="AJ102" i="1"/>
  <c r="AJ98" i="1"/>
  <c r="AJ94" i="1"/>
  <c r="AJ90" i="1"/>
  <c r="AJ86" i="1"/>
  <c r="AJ82" i="1"/>
  <c r="AJ78" i="1"/>
  <c r="AJ74" i="1"/>
  <c r="AJ70" i="1"/>
  <c r="AJ66" i="1"/>
  <c r="AJ62" i="1"/>
  <c r="AJ58" i="1"/>
  <c r="AJ54" i="1"/>
  <c r="AJ50" i="1"/>
  <c r="AJ46" i="1"/>
  <c r="AJ42" i="1"/>
  <c r="AJ34" i="1"/>
  <c r="AJ26" i="1"/>
  <c r="AJ22" i="1"/>
  <c r="AK119" i="1"/>
  <c r="AK111" i="1"/>
  <c r="AJ97" i="1"/>
  <c r="AJ73" i="1"/>
  <c r="AJ65" i="1"/>
  <c r="AJ57" i="1"/>
  <c r="AJ45" i="1"/>
  <c r="AK95" i="1"/>
  <c r="AK71" i="1"/>
  <c r="AK63" i="1"/>
  <c r="AK55" i="1"/>
  <c r="AK43" i="1"/>
  <c r="AK15" i="1"/>
  <c r="AI11" i="1"/>
  <c r="AL11" i="1"/>
  <c r="AI114" i="1"/>
  <c r="AL114" i="1"/>
  <c r="AI106" i="1"/>
  <c r="AL106" i="1"/>
  <c r="AI98" i="1"/>
  <c r="AL98" i="1"/>
  <c r="AI90" i="1"/>
  <c r="AL90" i="1"/>
  <c r="AI82" i="1"/>
  <c r="AL82" i="1"/>
  <c r="AI74" i="1"/>
  <c r="AL74" i="1"/>
  <c r="AI66" i="1"/>
  <c r="AL66" i="1"/>
  <c r="AI58" i="1"/>
  <c r="AL58" i="1"/>
  <c r="AI50" i="1"/>
  <c r="AL50" i="1"/>
  <c r="AI42" i="1"/>
  <c r="AL42" i="1"/>
  <c r="AI34" i="1"/>
  <c r="AL34" i="1"/>
  <c r="AI26" i="1"/>
  <c r="AL26" i="1"/>
  <c r="AI18" i="1"/>
  <c r="AM18" i="1" s="1"/>
  <c r="AL18" i="1"/>
  <c r="AJ119" i="1"/>
  <c r="AJ115" i="1"/>
  <c r="AJ111" i="1"/>
  <c r="AJ107" i="1"/>
  <c r="AJ103" i="1"/>
  <c r="AJ95" i="1"/>
  <c r="AJ91" i="1"/>
  <c r="AJ87" i="1"/>
  <c r="AJ83" i="1"/>
  <c r="AJ79" i="1"/>
  <c r="AJ71" i="1"/>
  <c r="AJ63" i="1"/>
  <c r="AJ55" i="1"/>
  <c r="AJ51" i="1"/>
  <c r="AJ43" i="1"/>
  <c r="AJ39" i="1"/>
  <c r="AJ35" i="1"/>
  <c r="AJ31" i="1"/>
  <c r="AJ23" i="1"/>
  <c r="AJ19" i="1"/>
  <c r="AJ15" i="1"/>
  <c r="AI113" i="1"/>
  <c r="AL113" i="1"/>
  <c r="AI105" i="1"/>
  <c r="AM105" i="1" s="1"/>
  <c r="AL105" i="1"/>
  <c r="AI97" i="1"/>
  <c r="AL97" i="1"/>
  <c r="AI89" i="1"/>
  <c r="AL89" i="1"/>
  <c r="AI81" i="1"/>
  <c r="AL81" i="1"/>
  <c r="AI73" i="1"/>
  <c r="AL73" i="1"/>
  <c r="AI65" i="1"/>
  <c r="AL65" i="1"/>
  <c r="AI57" i="1"/>
  <c r="AL57" i="1"/>
  <c r="AI49" i="1"/>
  <c r="AL49" i="1"/>
  <c r="AI41" i="1"/>
  <c r="AM41" i="1" s="1"/>
  <c r="AL41" i="1"/>
  <c r="AI33" i="1"/>
  <c r="AM33" i="1" s="1"/>
  <c r="AL33" i="1"/>
  <c r="AI25" i="1"/>
  <c r="AL25" i="1"/>
  <c r="AI17" i="1"/>
  <c r="AL17" i="1"/>
  <c r="AI120" i="1"/>
  <c r="AM120" i="1" s="1"/>
  <c r="AL120" i="1"/>
  <c r="AI104" i="1"/>
  <c r="AL104" i="1"/>
  <c r="AI88" i="1"/>
  <c r="AL88" i="1"/>
  <c r="AI56" i="1"/>
  <c r="AL56" i="1"/>
  <c r="AI40" i="1"/>
  <c r="AM40" i="1" s="1"/>
  <c r="AL40" i="1"/>
  <c r="AI16" i="1"/>
  <c r="AL16" i="1"/>
  <c r="AJ14" i="1"/>
  <c r="AI119" i="1"/>
  <c r="AL119" i="1"/>
  <c r="AI103" i="1"/>
  <c r="AL103" i="1"/>
  <c r="AI95" i="1"/>
  <c r="AL95" i="1"/>
  <c r="AI87" i="1"/>
  <c r="AL87" i="1"/>
  <c r="AI79" i="1"/>
  <c r="AL79" i="1"/>
  <c r="AI71" i="1"/>
  <c r="AL71" i="1"/>
  <c r="AI63" i="1"/>
  <c r="AL63" i="1"/>
  <c r="AI55" i="1"/>
  <c r="AL55" i="1"/>
  <c r="AI47" i="1"/>
  <c r="AM47" i="1" s="1"/>
  <c r="AL47" i="1"/>
  <c r="AI39" i="1"/>
  <c r="AL39" i="1"/>
  <c r="AI31" i="1"/>
  <c r="AL31" i="1"/>
  <c r="AI23" i="1"/>
  <c r="AL23" i="1"/>
  <c r="AI15" i="1"/>
  <c r="AL15" i="1"/>
  <c r="AK117" i="1"/>
  <c r="AK113" i="1"/>
  <c r="AK109" i="1"/>
  <c r="AK101" i="1"/>
  <c r="AK97" i="1"/>
  <c r="AK89" i="1"/>
  <c r="AK81" i="1"/>
  <c r="AK77" i="1"/>
  <c r="AK73" i="1"/>
  <c r="AK69" i="1"/>
  <c r="AK65" i="1"/>
  <c r="AK61" i="1"/>
  <c r="AK57" i="1"/>
  <c r="AK49" i="1"/>
  <c r="AK45" i="1"/>
  <c r="AK37" i="1"/>
  <c r="AK29" i="1"/>
  <c r="AK25" i="1"/>
  <c r="AK21" i="1"/>
  <c r="AK17" i="1"/>
  <c r="AK13" i="1"/>
  <c r="AI118" i="1"/>
  <c r="AL118" i="1"/>
  <c r="AI110" i="1"/>
  <c r="AL110" i="1"/>
  <c r="AI102" i="1"/>
  <c r="AM102" i="1" s="1"/>
  <c r="AL102" i="1"/>
  <c r="AI94" i="1"/>
  <c r="AL94" i="1"/>
  <c r="AI86" i="1"/>
  <c r="AL86" i="1"/>
  <c r="AI78" i="1"/>
  <c r="AL78" i="1"/>
  <c r="AI70" i="1"/>
  <c r="AL70" i="1"/>
  <c r="AI62" i="1"/>
  <c r="AL62" i="1"/>
  <c r="AI54" i="1"/>
  <c r="AL54" i="1"/>
  <c r="AI46" i="1"/>
  <c r="AL46" i="1"/>
  <c r="AI38" i="1"/>
  <c r="AM38" i="1" s="1"/>
  <c r="AL38" i="1"/>
  <c r="AI30" i="1"/>
  <c r="AM30" i="1" s="1"/>
  <c r="AL30" i="1"/>
  <c r="AI22" i="1"/>
  <c r="AL22" i="1"/>
  <c r="AI14" i="1"/>
  <c r="AL14" i="1"/>
  <c r="AI112" i="1"/>
  <c r="AM112" i="1" s="1"/>
  <c r="AL112" i="1"/>
  <c r="AI96" i="1"/>
  <c r="AL96" i="1"/>
  <c r="AI72" i="1"/>
  <c r="AL72" i="1"/>
  <c r="AI48" i="1"/>
  <c r="AL48" i="1"/>
  <c r="AI32" i="1"/>
  <c r="AL32" i="1"/>
  <c r="AI24" i="1"/>
  <c r="AM24" i="1" s="1"/>
  <c r="AL24" i="1"/>
  <c r="AK11" i="1"/>
  <c r="AI111" i="1"/>
  <c r="AL111" i="1"/>
  <c r="AJ117" i="1"/>
  <c r="AJ113" i="1"/>
  <c r="AJ109" i="1"/>
  <c r="AJ101" i="1"/>
  <c r="AJ89" i="1"/>
  <c r="AJ81" i="1"/>
  <c r="AJ77" i="1"/>
  <c r="AJ69" i="1"/>
  <c r="AJ61" i="1"/>
  <c r="AJ49" i="1"/>
  <c r="AJ37" i="1"/>
  <c r="AJ29" i="1"/>
  <c r="AJ25" i="1"/>
  <c r="AJ21" i="1"/>
  <c r="AJ17" i="1"/>
  <c r="AJ13" i="1"/>
  <c r="AI117" i="1"/>
  <c r="AL117" i="1"/>
  <c r="AI109" i="1"/>
  <c r="AL109" i="1"/>
  <c r="AI101" i="1"/>
  <c r="AL101" i="1"/>
  <c r="AI93" i="1"/>
  <c r="AM93" i="1" s="1"/>
  <c r="AL93" i="1"/>
  <c r="AI85" i="1"/>
  <c r="AM85" i="1" s="1"/>
  <c r="AL85" i="1"/>
  <c r="AI77" i="1"/>
  <c r="AL77" i="1"/>
  <c r="AI69" i="1"/>
  <c r="AL69" i="1"/>
  <c r="AI61" i="1"/>
  <c r="AL61" i="1"/>
  <c r="AI53" i="1"/>
  <c r="AM53" i="1" s="1"/>
  <c r="AL53" i="1"/>
  <c r="AI45" i="1"/>
  <c r="AM45" i="1" s="1"/>
  <c r="AL45" i="1"/>
  <c r="AI37" i="1"/>
  <c r="AL37" i="1"/>
  <c r="AI29" i="1"/>
  <c r="AL29" i="1"/>
  <c r="AI21" i="1"/>
  <c r="AL21" i="1"/>
  <c r="AI13" i="1"/>
  <c r="AL13" i="1"/>
  <c r="AI80" i="1"/>
  <c r="AM80" i="1" s="1"/>
  <c r="AL80" i="1"/>
  <c r="AK116" i="1"/>
  <c r="AK108" i="1"/>
  <c r="AK96" i="1"/>
  <c r="AK68" i="1"/>
  <c r="AK60" i="1"/>
  <c r="AK44" i="1"/>
  <c r="AK16" i="1"/>
  <c r="AI116" i="1"/>
  <c r="AL116" i="1"/>
  <c r="AI100" i="1"/>
  <c r="AL100" i="1"/>
  <c r="AI84" i="1"/>
  <c r="AL84" i="1"/>
  <c r="AI68" i="1"/>
  <c r="AL68" i="1"/>
  <c r="AI44" i="1"/>
  <c r="AM44" i="1" s="1"/>
  <c r="AL44" i="1"/>
  <c r="AI28" i="1"/>
  <c r="AL28" i="1"/>
  <c r="AI20" i="1"/>
  <c r="AL20" i="1"/>
  <c r="AI64" i="1"/>
  <c r="AL64" i="1"/>
  <c r="AK76" i="1"/>
  <c r="AK72" i="1"/>
  <c r="AK64" i="1"/>
  <c r="AK56" i="1"/>
  <c r="AK20" i="1"/>
  <c r="AK12" i="1"/>
  <c r="AI108" i="1"/>
  <c r="AL108" i="1"/>
  <c r="AI92" i="1"/>
  <c r="AL92" i="1"/>
  <c r="AI76" i="1"/>
  <c r="AL76" i="1"/>
  <c r="AI60" i="1"/>
  <c r="AL60" i="1"/>
  <c r="AI52" i="1"/>
  <c r="AL52" i="1"/>
  <c r="AI36" i="1"/>
  <c r="AL36" i="1"/>
  <c r="AI12" i="1"/>
  <c r="AL12" i="1"/>
  <c r="AJ116" i="1"/>
  <c r="AJ108" i="1"/>
  <c r="AJ100" i="1"/>
  <c r="AJ88" i="1"/>
  <c r="AJ76" i="1"/>
  <c r="AJ28" i="1"/>
  <c r="AJ20" i="1"/>
  <c r="AJ16" i="1"/>
  <c r="AJ12" i="1"/>
  <c r="AI115" i="1"/>
  <c r="AL115" i="1"/>
  <c r="AI107" i="1"/>
  <c r="AL107" i="1"/>
  <c r="AI99" i="1"/>
  <c r="AM99" i="1" s="1"/>
  <c r="AL99" i="1"/>
  <c r="AI91" i="1"/>
  <c r="AM91" i="1" s="1"/>
  <c r="AL91" i="1"/>
  <c r="AI83" i="1"/>
  <c r="AL83" i="1"/>
  <c r="AI75" i="1"/>
  <c r="AM75" i="1" s="1"/>
  <c r="AL75" i="1"/>
  <c r="AI67" i="1"/>
  <c r="AM67" i="1" s="1"/>
  <c r="AL67" i="1"/>
  <c r="AI59" i="1"/>
  <c r="AM59" i="1" s="1"/>
  <c r="AL59" i="1"/>
  <c r="AI51" i="1"/>
  <c r="AL51" i="1"/>
  <c r="AI43" i="1"/>
  <c r="AM43" i="1" s="1"/>
  <c r="AL43" i="1"/>
  <c r="AI35" i="1"/>
  <c r="AL35" i="1"/>
  <c r="AI27" i="1"/>
  <c r="AM27" i="1" s="1"/>
  <c r="AL27" i="1"/>
  <c r="AI19" i="1"/>
  <c r="AL19" i="1"/>
  <c r="AM12" i="1" l="1"/>
  <c r="AM14" i="1"/>
  <c r="AM17" i="1"/>
  <c r="AM15" i="1"/>
  <c r="AM52" i="1"/>
  <c r="AM108" i="1"/>
  <c r="AM16" i="1"/>
  <c r="AM51" i="1"/>
  <c r="AM83" i="1"/>
  <c r="AM115" i="1"/>
  <c r="AM13" i="1"/>
  <c r="AM109" i="1"/>
  <c r="AM104" i="1"/>
  <c r="AM100" i="1"/>
  <c r="AM48" i="1"/>
  <c r="AM46" i="1"/>
  <c r="AM56" i="1"/>
  <c r="AM49" i="1"/>
  <c r="AM81" i="1"/>
  <c r="AM19" i="1"/>
  <c r="AM32" i="1"/>
  <c r="AM31" i="1"/>
  <c r="AM28" i="1"/>
  <c r="AM78" i="1"/>
  <c r="AM76" i="1"/>
  <c r="AM92" i="1"/>
  <c r="AM21" i="1"/>
  <c r="AM117" i="1"/>
  <c r="AM39" i="1"/>
  <c r="AM103" i="1"/>
  <c r="AM35" i="1"/>
  <c r="AM29" i="1"/>
  <c r="AM111" i="1"/>
  <c r="AM119" i="1"/>
  <c r="AM11" i="1"/>
  <c r="AM36" i="1"/>
  <c r="AM116" i="1"/>
  <c r="AM72" i="1"/>
  <c r="AM22" i="1"/>
  <c r="AM54" i="1"/>
  <c r="AM86" i="1"/>
  <c r="AM118" i="1"/>
  <c r="AM88" i="1"/>
  <c r="AM25" i="1"/>
  <c r="AM57" i="1"/>
  <c r="AM89" i="1"/>
  <c r="AM110" i="1"/>
  <c r="AM113" i="1"/>
  <c r="AM107" i="1"/>
  <c r="AM37" i="1"/>
  <c r="AM101" i="1"/>
  <c r="AM34" i="1"/>
  <c r="AM61" i="1"/>
  <c r="AM79" i="1"/>
  <c r="AM26" i="1"/>
  <c r="AM58" i="1"/>
  <c r="AM90" i="1"/>
  <c r="AM69" i="1"/>
  <c r="AM23" i="1"/>
  <c r="AM55" i="1"/>
  <c r="AM87" i="1"/>
  <c r="AM66" i="1"/>
  <c r="AM98" i="1"/>
  <c r="AM64" i="1"/>
  <c r="AM68" i="1"/>
  <c r="AM96" i="1"/>
  <c r="AM62" i="1"/>
  <c r="AM94" i="1"/>
  <c r="AM65" i="1"/>
  <c r="AM97" i="1"/>
  <c r="AM77" i="1"/>
  <c r="AM63" i="1"/>
  <c r="AM95" i="1"/>
  <c r="AM42" i="1"/>
  <c r="AM74" i="1"/>
  <c r="AM106" i="1"/>
  <c r="AM60" i="1"/>
  <c r="AM20" i="1"/>
  <c r="AM84" i="1"/>
  <c r="AM70" i="1"/>
  <c r="AM73" i="1"/>
  <c r="AM71" i="1"/>
  <c r="AM50" i="1"/>
  <c r="AM82" i="1"/>
  <c r="AM114" i="1"/>
</calcChain>
</file>

<file path=xl/sharedStrings.xml><?xml version="1.0" encoding="utf-8"?>
<sst xmlns="http://schemas.openxmlformats.org/spreadsheetml/2006/main" count="459" uniqueCount="99">
  <si>
    <t>Essential Allocations by Service by Company by Month/Year</t>
  </si>
  <si>
    <t>* All allocations from Essential were expense (no capital) but were subject to indirect capitalization through G&amp;A surcharge</t>
  </si>
  <si>
    <t>* All allocations from Essential posted to Account 9923000 Adm &amp; Gen-Outsd Svcs</t>
  </si>
  <si>
    <t>Year/Month</t>
  </si>
  <si>
    <t>Values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</si>
  <si>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</si>
  <si>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</si>
  <si>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</si>
  <si>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</si>
  <si>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</si>
  <si>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</si>
  <si>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</si>
  <si>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</si>
  <si>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</si>
  <si>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</si>
  <si>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</si>
  <si>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</si>
  <si>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Total Sum of Amount</t>
  </si>
  <si>
    <t>Total %</t>
  </si>
  <si>
    <t>Assignment</t>
  </si>
  <si>
    <t>Service</t>
  </si>
  <si>
    <t>Allocation Method</t>
  </si>
  <si>
    <t>Company Code</t>
  </si>
  <si>
    <t>Sum of Amount</t>
  </si>
  <si>
    <t>%</t>
  </si>
  <si>
    <t>ACCTGSVC.ALLOC1.E</t>
  </si>
  <si>
    <t xml:space="preserve">General Accounting </t>
  </si>
  <si>
    <t>O&amp;M less purchased gas expense</t>
  </si>
  <si>
    <t>1000</t>
  </si>
  <si>
    <t>1200</t>
  </si>
  <si>
    <t>1300</t>
  </si>
  <si>
    <t>1400</t>
  </si>
  <si>
    <t>1500</t>
  </si>
  <si>
    <t>1600</t>
  </si>
  <si>
    <t>3100</t>
  </si>
  <si>
    <t>ACCTGSVC.ALLOC1.E Total</t>
  </si>
  <si>
    <t>APPLIC.ALLOC2.E</t>
  </si>
  <si>
    <t xml:space="preserve">Information Technology Applications </t>
  </si>
  <si>
    <t>Customers and Users (50/50)</t>
  </si>
  <si>
    <t>APPLIC.ALLOC2.E Total</t>
  </si>
  <si>
    <t>BUSDEVEL.ALLOC2.E</t>
  </si>
  <si>
    <t>Business Development</t>
  </si>
  <si>
    <t>Total Volumes - PA</t>
  </si>
  <si>
    <t>BUSDEVEL.ALLOC2.E Total</t>
  </si>
  <si>
    <t>COMREL.ALLOC2.E</t>
  </si>
  <si>
    <t xml:space="preserve">Community Relations </t>
  </si>
  <si>
    <t>Customers</t>
  </si>
  <si>
    <t>COMREL.ALLOC2.E Total</t>
  </si>
  <si>
    <t>EXECUTIVE.ALLOC1.E</t>
  </si>
  <si>
    <t xml:space="preserve">Executive </t>
  </si>
  <si>
    <t>O&amp;M less purchased gas expense; capex</t>
  </si>
  <si>
    <t>EXECUTIVE.ALLOC1.E Total</t>
  </si>
  <si>
    <t>FIXASSETS.ALLOC2.E</t>
  </si>
  <si>
    <t>Fixed Assets</t>
  </si>
  <si>
    <t>Fixed Assets added, retired or transferred</t>
  </si>
  <si>
    <t>FIXASSETS.ALLOC2.E Total</t>
  </si>
  <si>
    <t>FLEET.ALLOC2.E</t>
  </si>
  <si>
    <t xml:space="preserve">Fleet </t>
  </si>
  <si>
    <t>Vehicles</t>
  </si>
  <si>
    <t>FLEET.ALLOC2.E Total</t>
  </si>
  <si>
    <t>HUMANRSRCS.ALLOC2.</t>
  </si>
  <si>
    <t>Human Resources</t>
  </si>
  <si>
    <t>Employees</t>
  </si>
  <si>
    <t>HUMANRSRCS.ALLOC2. Total</t>
  </si>
  <si>
    <t>INTAUDIT.ALLOC1.E</t>
  </si>
  <si>
    <t>Internal Auditing</t>
  </si>
  <si>
    <t>INTAUDIT.ALLOC1.E Total</t>
  </si>
  <si>
    <t>LEGALSVC.ALLOC1.E</t>
  </si>
  <si>
    <t>Legal</t>
  </si>
  <si>
    <t>LEGALSVC.ALLOC1.E Total</t>
  </si>
  <si>
    <t>LETTER.CREDIT.FEES</t>
  </si>
  <si>
    <t>Budgets and Financial Strategy</t>
  </si>
  <si>
    <t>LETTER.CREDIT.FEES Total</t>
  </si>
  <si>
    <t>PIPEREPL.ALLOC2.E</t>
  </si>
  <si>
    <t>Operations</t>
  </si>
  <si>
    <t>Budgeted Pipe Replacement</t>
  </si>
  <si>
    <t>PIPEREPL.ALLOC2.E Total</t>
  </si>
  <si>
    <t>PLANBUDG.ALLOC1.E</t>
  </si>
  <si>
    <t>PLANBUDG.ALLOC1.E Total</t>
  </si>
  <si>
    <t>REGLEGAL.ALLOC2.E</t>
  </si>
  <si>
    <t>Regulatory and Legal</t>
  </si>
  <si>
    <t>Regulated Revenue</t>
  </si>
  <si>
    <t>REGLEGAL.ALLOC2.E Total</t>
  </si>
  <si>
    <t>SAFETY.ALLOC2.E</t>
  </si>
  <si>
    <t>Safety &amp; Training</t>
  </si>
  <si>
    <t>Field Union Employees</t>
  </si>
  <si>
    <t>SAFETY.ALLOC2.E Total</t>
  </si>
  <si>
    <t>SUPCHAIN.ALLOC2.E</t>
  </si>
  <si>
    <t xml:space="preserve">Supply Chain </t>
  </si>
  <si>
    <t>$ value of PO purchases</t>
  </si>
  <si>
    <t>SUPCHAIN.ALLOC2.E Total</t>
  </si>
  <si>
    <t>TAXSVC.ALLOC1.E</t>
  </si>
  <si>
    <t xml:space="preserve">Tax Accounting </t>
  </si>
  <si>
    <t>Income and deductions per tax return</t>
  </si>
  <si>
    <t>TAXSVC.ALLOC1.E Total</t>
  </si>
  <si>
    <t>Grand Total</t>
  </si>
  <si>
    <t>Total</t>
  </si>
  <si>
    <t>Base Period</t>
  </si>
  <si>
    <t>Forecasted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</si>
</sst>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 vertical="top" wrapText="1"/>
    </xf>
    <xf numFmtId="7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7" fontId="4" fillId="0" borderId="0" xfId="0" applyNumberFormat="1" applyFont="1" applyFill="1" applyAlignment="1">
      <alignment vertical="top"/>
    </xf>
    <xf numFmtId="10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10" fontId="0" fillId="0" borderId="0" xfId="1" applyNumberFormat="1" applyFont="1" applyFill="1" applyAlignment="1">
      <alignment vertical="top"/>
    </xf>
    <xf numFmtId="10" fontId="4" fillId="0" borderId="0" xfId="1" applyNumberFormat="1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1"/>
  <sheetViews>
    <sheetView tabSelected="1" zoomScale="70" zoomScaleNormal="70" workbookViewId="0">
      <pane xSplit="4" ySplit="9" topLeftCell="E10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27.77734375" style="2" bestFit="1" customWidth="1"/>
    <col min="2" max="2" width="34.6640625" style="2" bestFit="1" customWidth="1"/>
    <col min="3" max="3" width="38" style="2" bestFit="1" customWidth="1"/>
    <col min="4" max="4" width="17.88671875" style="2" customWidth="1"/>
    <col min="5" max="18" width="17.5546875" style="2" bestFit="1" customWidth="1"/>
    <col min="19" max="20" width="17.5546875" style="2" customWidth="1"/>
    <col min="21" max="28" width="17.5546875" style="2" bestFit="1" customWidth="1"/>
    <col min="29" max="29" width="20.109375" style="2" customWidth="1"/>
    <col min="30" max="30" width="8.88671875" style="2" customWidth="1"/>
    <col min="31" max="35" width="17.5546875" style="2" bestFit="1" customWidth="1"/>
    <col min="36" max="36" width="17.5546875" style="12" bestFit="1" customWidth="1"/>
    <col min="37" max="46" width="17.5546875" style="2" bestFit="1" customWidth="1"/>
    <col min="47" max="47" width="20.109375" style="2" bestFit="1" customWidth="1"/>
    <col min="48" max="48" width="8.88671875" style="2" customWidth="1"/>
    <col min="49" max="16384" width="8.88671875" style="2"/>
  </cols>
  <sheetData>
    <row r="1" spans="1:39" ht="21" x14ac:dyDescent="0.25">
      <c r="A1" s="1" t="s">
        <v>0</v>
      </c>
      <c r="AJ1" s="2"/>
    </row>
    <row r="2" spans="1:39" x14ac:dyDescent="0.25">
      <c r="A2" s="3"/>
      <c r="AJ2" s="2"/>
    </row>
    <row r="3" spans="1:39" x14ac:dyDescent="0.25">
      <c r="A3" s="3" t="s">
        <v>1</v>
      </c>
      <c r="AJ3" s="2"/>
    </row>
    <row r="4" spans="1:39" x14ac:dyDescent="0.25">
      <c r="A4" s="3" t="s">
        <v>2</v>
      </c>
      <c r="AJ4" s="2"/>
    </row>
    <row r="5" spans="1:39" x14ac:dyDescent="0.25">
      <c r="AJ5" s="2"/>
    </row>
    <row r="6" spans="1:39" x14ac:dyDescent="0.25">
      <c r="AJ6" s="2"/>
    </row>
    <row r="7" spans="1:39" x14ac:dyDescent="0.25">
      <c r="AJ7" s="2"/>
    </row>
    <row r="8" spans="1:39" x14ac:dyDescent="0.25">
      <c r="E8" s="4" t="s">
        <v>3</v>
      </c>
      <c r="F8" s="4" t="s">
        <v>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J8" s="2"/>
    </row>
    <row r="9" spans="1:39" x14ac:dyDescent="0.25">
      <c r="A9" s="7"/>
      <c r="B9" s="7"/>
      <c r="C9" s="7"/>
      <c r="D9" s="7"/>
      <c r="E9" s="8" t="s">
        <v>5</v>
      </c>
      <c r="F9" s="8" t="s">
        <v>5</v>
      </c>
      <c r="G9" s="8" t="s">
        <v>6</v>
      </c>
      <c r="H9" s="8" t="s">
        <v>6</v>
      </c>
      <c r="I9" s="8" t="s">
        <v>7</v>
      </c>
      <c r="J9" s="8" t="s">
        <v>7</v>
      </c>
      <c r="K9" s="8" t="s">
        <v>8</v>
      </c>
      <c r="L9" s="8" t="s">
        <v>8</v>
      </c>
      <c r="M9" s="8" t="s">
        <v>9</v>
      </c>
      <c r="N9" s="8" t="s">
        <v>9</v>
      </c>
      <c r="O9" s="8" t="s">
        <v>10</v>
      </c>
      <c r="P9" s="8" t="s">
        <v>10</v>
      </c>
      <c r="Q9" s="8" t="s">
        <v>11</v>
      </c>
      <c r="R9" s="8" t="s">
        <v>11</v>
      </c>
      <c r="S9" s="8" t="s">
        <v>12</v>
      </c>
      <c r="T9" s="8" t="s">
        <v>12</v>
      </c>
      <c r="U9" s="8" t="s">
        <v>13</v>
      </c>
      <c r="V9" s="8" t="s">
        <v>13</v>
      </c>
      <c r="W9" s="8" t="s">
        <v>14</v>
      </c>
      <c r="X9" s="8" t="s">
        <v>14</v>
      </c>
      <c r="Y9" s="8" t="s">
        <v>15</v>
      </c>
      <c r="Z9" s="8" t="s">
        <v>15</v>
      </c>
      <c r="AA9" s="8" t="s">
        <v>16</v>
      </c>
      <c r="AB9" s="8" t="s">
        <v>16</v>
      </c>
      <c r="AC9" s="8" t="s">
        <v>17</v>
      </c>
      <c r="AD9" s="8" t="s">
        <v>18</v>
      </c>
      <c r="AF9" s="11">
        <v>2020</v>
      </c>
      <c r="AG9" s="11">
        <v>2021</v>
      </c>
      <c r="AH9" s="11" t="s">
        <v>97</v>
      </c>
      <c r="AI9" s="11" t="s">
        <v>98</v>
      </c>
      <c r="AJ9" s="11">
        <f>AF9</f>
        <v>2020</v>
      </c>
      <c r="AK9" s="11">
        <f t="shared" ref="AK9:AM9" si="0">AG9</f>
        <v>2021</v>
      </c>
      <c r="AL9" s="11" t="str">
        <f t="shared" si="0"/>
        <v>Base Period</v>
      </c>
      <c r="AM9" s="11" t="str">
        <f t="shared" si="0"/>
        <v>Forecasted Period</v>
      </c>
    </row>
    <row r="10" spans="1:39" x14ac:dyDescent="0.25">
      <c r="A10" s="7" t="s">
        <v>19</v>
      </c>
      <c r="B10" s="7" t="s">
        <v>20</v>
      </c>
      <c r="C10" s="7" t="s">
        <v>21</v>
      </c>
      <c r="D10" s="7" t="s">
        <v>22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/>
      <c r="AD10" s="8"/>
      <c r="AF10" s="11" t="s">
        <v>96</v>
      </c>
      <c r="AG10" s="11" t="s">
        <v>96</v>
      </c>
      <c r="AH10" s="11" t="s">
        <v>96</v>
      </c>
      <c r="AI10" s="11" t="s">
        <v>96</v>
      </c>
      <c r="AJ10" s="11" t="s">
        <v>24</v>
      </c>
      <c r="AK10" s="11" t="s">
        <v>24</v>
      </c>
      <c r="AL10" s="11" t="s">
        <v>24</v>
      </c>
      <c r="AM10" s="11" t="s">
        <v>24</v>
      </c>
    </row>
    <row r="11" spans="1:39" x14ac:dyDescent="0.25">
      <c r="A11" s="2" t="s">
        <v>25</v>
      </c>
      <c r="B11" s="2" t="s">
        <v>26</v>
      </c>
      <c r="C11" s="2" t="s">
        <v>27</v>
      </c>
      <c r="D11" s="2" t="s">
        <v>28</v>
      </c>
      <c r="E11" s="5">
        <v>69600.91</v>
      </c>
      <c r="F11" s="6">
        <v>0.82611375532634634</v>
      </c>
      <c r="G11" s="5">
        <v>78386.490000000005</v>
      </c>
      <c r="H11" s="6">
        <v>0.82611367512792211</v>
      </c>
      <c r="I11" s="5">
        <v>87892.430000000008</v>
      </c>
      <c r="J11" s="6">
        <v>0.82611366235227135</v>
      </c>
      <c r="K11" s="5">
        <v>71935.22</v>
      </c>
      <c r="L11" s="6">
        <v>0.82611358472941143</v>
      </c>
      <c r="M11" s="5">
        <v>115057.09999999999</v>
      </c>
      <c r="N11" s="6">
        <v>0.82611369121581912</v>
      </c>
      <c r="O11" s="5">
        <v>83593.47</v>
      </c>
      <c r="P11" s="6">
        <v>0.84460746731740211</v>
      </c>
      <c r="Q11" s="5">
        <v>80458.91</v>
      </c>
      <c r="R11" s="6">
        <v>0.80184894161182996</v>
      </c>
      <c r="S11" s="5">
        <v>87519.709999999992</v>
      </c>
      <c r="T11" s="6">
        <v>0.80184885776929726</v>
      </c>
      <c r="U11" s="5">
        <v>85269.829999999987</v>
      </c>
      <c r="V11" s="6">
        <v>0.67083832378669828</v>
      </c>
      <c r="W11" s="5">
        <v>113663.05</v>
      </c>
      <c r="X11" s="6">
        <v>0.80184888721584802</v>
      </c>
      <c r="Y11" s="5">
        <v>83167.78</v>
      </c>
      <c r="Z11" s="6">
        <v>0.80184878465615561</v>
      </c>
      <c r="AA11" s="5">
        <v>82080.13</v>
      </c>
      <c r="AB11" s="6">
        <v>0.80184880172248718</v>
      </c>
      <c r="AC11" s="5">
        <v>1038625.03</v>
      </c>
      <c r="AD11" s="6">
        <v>0.80184885399097316</v>
      </c>
      <c r="AF11" s="5">
        <f>E11+G11+I11+K11+M11+O11+Q11+S11+U11</f>
        <v>759714.07</v>
      </c>
      <c r="AG11" s="5">
        <f>W11+Y11+AA11</f>
        <v>278910.96000000002</v>
      </c>
      <c r="AH11" s="5">
        <f>SUM(O11+Q11+S11+U11+W11+Y11+AA11)/7*12</f>
        <v>1055576.3657142858</v>
      </c>
      <c r="AI11" s="5">
        <f>AH11</f>
        <v>1055576.3657142858</v>
      </c>
      <c r="AJ11" s="12">
        <f t="shared" ref="AJ11:AJ18" si="1">AF11/AF$18</f>
        <v>0.8018488622574873</v>
      </c>
      <c r="AK11" s="12">
        <f t="shared" ref="AK11:AM18" si="2">AG11/AG$18</f>
        <v>0.80184883147415598</v>
      </c>
      <c r="AL11" s="12">
        <f t="shared" si="2"/>
        <v>0.7859941112562665</v>
      </c>
      <c r="AM11" s="12">
        <f t="shared" si="2"/>
        <v>0.7859941112562665</v>
      </c>
    </row>
    <row r="12" spans="1:39" x14ac:dyDescent="0.25">
      <c r="A12" s="2" t="s">
        <v>25</v>
      </c>
      <c r="B12" s="2" t="s">
        <v>26</v>
      </c>
      <c r="C12" s="2" t="s">
        <v>27</v>
      </c>
      <c r="D12" s="2" t="s">
        <v>29</v>
      </c>
      <c r="E12" s="5">
        <v>1941.27</v>
      </c>
      <c r="F12" s="6">
        <v>2.3041506925733819E-2</v>
      </c>
      <c r="G12" s="5">
        <v>2186.31</v>
      </c>
      <c r="H12" s="6">
        <v>2.3041478054048947E-2</v>
      </c>
      <c r="I12" s="5">
        <v>2451.44</v>
      </c>
      <c r="J12" s="6">
        <v>2.3041439136872788E-2</v>
      </c>
      <c r="K12" s="5">
        <v>2006.3799999999999</v>
      </c>
      <c r="L12" s="6">
        <v>2.3041533398096184E-2</v>
      </c>
      <c r="M12" s="5">
        <v>3209.1</v>
      </c>
      <c r="N12" s="6">
        <v>2.3041441566671549E-2</v>
      </c>
      <c r="O12" s="5">
        <v>2158.73</v>
      </c>
      <c r="P12" s="6">
        <v>2.1811266812133717E-2</v>
      </c>
      <c r="Q12" s="5">
        <v>2077.0099999999998</v>
      </c>
      <c r="R12" s="6">
        <v>2.069936406318687E-2</v>
      </c>
      <c r="S12" s="5">
        <v>2259.29</v>
      </c>
      <c r="T12" s="6">
        <v>2.0699441370059336E-2</v>
      </c>
      <c r="U12" s="5">
        <v>1322.1500000000003</v>
      </c>
      <c r="V12" s="6">
        <v>1.040167301605484E-2</v>
      </c>
      <c r="W12" s="5">
        <v>2934.16</v>
      </c>
      <c r="X12" s="6">
        <v>2.0699364753217975E-2</v>
      </c>
      <c r="Y12" s="5">
        <v>2146.94</v>
      </c>
      <c r="Z12" s="6">
        <v>2.0699376967013992E-2</v>
      </c>
      <c r="AA12" s="5">
        <v>2118.86</v>
      </c>
      <c r="AB12" s="6">
        <v>2.0699350159627053E-2</v>
      </c>
      <c r="AC12" s="5">
        <v>26811.64</v>
      </c>
      <c r="AD12" s="6">
        <v>2.0699369056817876E-2</v>
      </c>
      <c r="AF12" s="5">
        <f t="shared" ref="AF12:AF75" si="3">E12+G12+I12+K12+M12+O12+Q12+S12+U12</f>
        <v>19611.68</v>
      </c>
      <c r="AG12" s="5">
        <f t="shared" ref="AG12:AG75" si="4">W12+Y12+AA12</f>
        <v>7199.9600000000009</v>
      </c>
      <c r="AH12" s="5">
        <f t="shared" ref="AH12:AH75" si="5">SUM(O12+Q12+S12+U12+W12+Y12+AA12)/7*12</f>
        <v>25743.668571428578</v>
      </c>
      <c r="AI12" s="5">
        <f t="shared" ref="AI12:AI75" si="6">AH12</f>
        <v>25743.668571428578</v>
      </c>
      <c r="AJ12" s="12">
        <f t="shared" si="1"/>
        <v>2.0699370876411331E-2</v>
      </c>
      <c r="AK12" s="12">
        <f t="shared" si="2"/>
        <v>2.0699364100502413E-2</v>
      </c>
      <c r="AL12" s="12">
        <f t="shared" si="2"/>
        <v>1.9169027042002518E-2</v>
      </c>
      <c r="AM12" s="12">
        <f t="shared" si="2"/>
        <v>1.9169027042002518E-2</v>
      </c>
    </row>
    <row r="13" spans="1:39" x14ac:dyDescent="0.25">
      <c r="A13" s="2" t="s">
        <v>25</v>
      </c>
      <c r="B13" s="2" t="s">
        <v>26</v>
      </c>
      <c r="C13" s="2" t="s">
        <v>27</v>
      </c>
      <c r="D13" s="2" t="s">
        <v>30</v>
      </c>
      <c r="E13" s="5">
        <v>698.85</v>
      </c>
      <c r="F13" s="6">
        <v>8.2948570343378721E-3</v>
      </c>
      <c r="G13" s="5">
        <v>787.07999999999993</v>
      </c>
      <c r="H13" s="6">
        <v>8.2950206268922726E-3</v>
      </c>
      <c r="I13" s="5">
        <v>882.52</v>
      </c>
      <c r="J13" s="6">
        <v>8.2949331279056279E-3</v>
      </c>
      <c r="K13" s="5">
        <v>722.29000000000008</v>
      </c>
      <c r="L13" s="6">
        <v>8.2948739312148721E-3</v>
      </c>
      <c r="M13" s="5">
        <v>1155.28</v>
      </c>
      <c r="N13" s="6">
        <v>8.2949476841308496E-3</v>
      </c>
      <c r="O13" s="5">
        <v>716.26</v>
      </c>
      <c r="P13" s="6">
        <v>7.2369115020678339E-3</v>
      </c>
      <c r="Q13" s="5">
        <v>685.61</v>
      </c>
      <c r="R13" s="6">
        <v>6.8327504419148444E-3</v>
      </c>
      <c r="S13" s="5">
        <v>745.79</v>
      </c>
      <c r="T13" s="6">
        <v>6.8328706714837631E-3</v>
      </c>
      <c r="U13" s="5">
        <v>80.07999999999987</v>
      </c>
      <c r="V13" s="6">
        <v>6.3000867914054387E-4</v>
      </c>
      <c r="W13" s="5">
        <v>968.56</v>
      </c>
      <c r="X13" s="6">
        <v>6.8328164535597247E-3</v>
      </c>
      <c r="Y13" s="5">
        <v>708.68999999999994</v>
      </c>
      <c r="Z13" s="6">
        <v>6.8327207387039891E-3</v>
      </c>
      <c r="AA13" s="5">
        <v>699.43000000000006</v>
      </c>
      <c r="AB13" s="6">
        <v>6.8327999406038861E-3</v>
      </c>
      <c r="AC13" s="5">
        <v>8850.4399999999987</v>
      </c>
      <c r="AD13" s="6">
        <v>6.8327981382423145E-3</v>
      </c>
      <c r="AF13" s="5">
        <f t="shared" si="3"/>
        <v>6473.7599999999993</v>
      </c>
      <c r="AG13" s="5">
        <f t="shared" si="4"/>
        <v>2376.6800000000003</v>
      </c>
      <c r="AH13" s="5">
        <f t="shared" si="5"/>
        <v>7893.2914285714287</v>
      </c>
      <c r="AI13" s="5">
        <f t="shared" si="6"/>
        <v>7893.2914285714287</v>
      </c>
      <c r="AJ13" s="12">
        <f t="shared" si="1"/>
        <v>6.8328036764253039E-3</v>
      </c>
      <c r="AK13" s="12">
        <f t="shared" si="2"/>
        <v>6.8327830530144715E-3</v>
      </c>
      <c r="AL13" s="12">
        <f t="shared" si="2"/>
        <v>5.877434151425452E-3</v>
      </c>
      <c r="AM13" s="12">
        <f t="shared" si="2"/>
        <v>5.877434151425452E-3</v>
      </c>
    </row>
    <row r="14" spans="1:39" x14ac:dyDescent="0.25">
      <c r="A14" s="2" t="s">
        <v>25</v>
      </c>
      <c r="B14" s="2" t="s">
        <v>26</v>
      </c>
      <c r="C14" s="2" t="s">
        <v>27</v>
      </c>
      <c r="D14" s="2" t="s">
        <v>31</v>
      </c>
      <c r="E14" s="5">
        <v>448.65</v>
      </c>
      <c r="F14" s="6">
        <v>5.3251593452896696E-3</v>
      </c>
      <c r="G14" s="5">
        <v>505.28000000000003</v>
      </c>
      <c r="H14" s="6">
        <v>5.3251359739240334E-3</v>
      </c>
      <c r="I14" s="5">
        <v>566.55999999999995</v>
      </c>
      <c r="J14" s="6">
        <v>5.3251793873750307E-3</v>
      </c>
      <c r="K14" s="5">
        <v>463.7</v>
      </c>
      <c r="L14" s="6">
        <v>5.3251921553729605E-3</v>
      </c>
      <c r="M14" s="5">
        <v>741.66</v>
      </c>
      <c r="N14" s="6">
        <v>5.3251427354515666E-3</v>
      </c>
      <c r="O14" s="5">
        <v>278.54000000000002</v>
      </c>
      <c r="P14" s="6">
        <v>2.814298341085604E-3</v>
      </c>
      <c r="Q14" s="5">
        <v>272.23</v>
      </c>
      <c r="R14" s="6">
        <v>2.7130287667952308E-3</v>
      </c>
      <c r="S14" s="5">
        <v>296.12</v>
      </c>
      <c r="T14" s="6">
        <v>2.7130286853400717E-3</v>
      </c>
      <c r="U14" s="5">
        <v>-1002.27</v>
      </c>
      <c r="V14" s="6">
        <v>-7.8850998856417817E-3</v>
      </c>
      <c r="W14" s="5">
        <v>384.57</v>
      </c>
      <c r="X14" s="6">
        <v>2.7129927144889975E-3</v>
      </c>
      <c r="Y14" s="5">
        <v>281.39</v>
      </c>
      <c r="Z14" s="6">
        <v>2.7129764617306799E-3</v>
      </c>
      <c r="AA14" s="5">
        <v>277.71000000000004</v>
      </c>
      <c r="AB14" s="6">
        <v>2.7129760969719701E-3</v>
      </c>
      <c r="AC14" s="5">
        <v>3514.14</v>
      </c>
      <c r="AD14" s="6">
        <v>2.7130187029710214E-3</v>
      </c>
      <c r="AF14" s="5">
        <f t="shared" si="3"/>
        <v>2570.4699999999998</v>
      </c>
      <c r="AG14" s="5">
        <f t="shared" si="4"/>
        <v>943.67000000000007</v>
      </c>
      <c r="AH14" s="5">
        <f t="shared" si="5"/>
        <v>1351.3542857142857</v>
      </c>
      <c r="AI14" s="5">
        <f t="shared" si="6"/>
        <v>1351.3542857142857</v>
      </c>
      <c r="AJ14" s="12">
        <f t="shared" si="1"/>
        <v>2.7130318186248722E-3</v>
      </c>
      <c r="AK14" s="12">
        <f t="shared" si="2"/>
        <v>2.7129829777833639E-3</v>
      </c>
      <c r="AL14" s="12">
        <f t="shared" si="2"/>
        <v>1.006233698756232E-3</v>
      </c>
      <c r="AM14" s="12">
        <f t="shared" si="2"/>
        <v>1.006233698756232E-3</v>
      </c>
    </row>
    <row r="15" spans="1:39" x14ac:dyDescent="0.25">
      <c r="A15" s="2" t="s">
        <v>25</v>
      </c>
      <c r="B15" s="2" t="s">
        <v>26</v>
      </c>
      <c r="C15" s="2" t="s">
        <v>27</v>
      </c>
      <c r="D15" s="2" t="s">
        <v>32</v>
      </c>
      <c r="E15" s="5">
        <v>34.51</v>
      </c>
      <c r="F15" s="6">
        <v>4.0960938149102086E-4</v>
      </c>
      <c r="G15" s="5">
        <v>38.86</v>
      </c>
      <c r="H15" s="6">
        <v>4.0954477506865088E-4</v>
      </c>
      <c r="I15" s="5">
        <v>43.58</v>
      </c>
      <c r="J15" s="6">
        <v>4.0961472342170967E-4</v>
      </c>
      <c r="K15" s="5">
        <v>35.660000000000004</v>
      </c>
      <c r="L15" s="6">
        <v>4.0952415842268662E-4</v>
      </c>
      <c r="M15" s="5">
        <v>57.05</v>
      </c>
      <c r="N15" s="6">
        <v>4.0962084116375678E-4</v>
      </c>
      <c r="O15" s="5">
        <v>59.69</v>
      </c>
      <c r="P15" s="6">
        <v>6.0309279808788566E-4</v>
      </c>
      <c r="Q15" s="5">
        <v>60.5</v>
      </c>
      <c r="R15" s="6">
        <v>6.029395745917477E-4</v>
      </c>
      <c r="S15" s="5">
        <v>65.81</v>
      </c>
      <c r="T15" s="6">
        <v>6.0294616298200098E-4</v>
      </c>
      <c r="U15" s="5">
        <v>175.57</v>
      </c>
      <c r="V15" s="6">
        <v>1.3812515459129054E-3</v>
      </c>
      <c r="W15" s="5">
        <v>85.460000000000008</v>
      </c>
      <c r="X15" s="6">
        <v>6.0288726988644401E-4</v>
      </c>
      <c r="Y15" s="5">
        <v>62.529999999999994</v>
      </c>
      <c r="Z15" s="6">
        <v>6.0287294556316646E-4</v>
      </c>
      <c r="AA15" s="5">
        <v>61.709999999999994</v>
      </c>
      <c r="AB15" s="6">
        <v>6.0285101344618574E-4</v>
      </c>
      <c r="AC15" s="5">
        <v>780.93000000000006</v>
      </c>
      <c r="AD15" s="6">
        <v>6.0290076539670019E-4</v>
      </c>
      <c r="AF15" s="5">
        <f t="shared" si="3"/>
        <v>571.23</v>
      </c>
      <c r="AG15" s="5">
        <f t="shared" si="4"/>
        <v>209.7</v>
      </c>
      <c r="AH15" s="5">
        <f t="shared" si="5"/>
        <v>979.31999999999994</v>
      </c>
      <c r="AI15" s="5">
        <f t="shared" si="6"/>
        <v>979.31999999999994</v>
      </c>
      <c r="AJ15" s="12">
        <f t="shared" si="1"/>
        <v>6.0291120524771187E-4</v>
      </c>
      <c r="AK15" s="12">
        <f t="shared" si="2"/>
        <v>6.0287232871784771E-4</v>
      </c>
      <c r="AL15" s="12">
        <f t="shared" si="2"/>
        <v>7.2921275810738765E-4</v>
      </c>
      <c r="AM15" s="12">
        <f t="shared" si="2"/>
        <v>7.2921275810738765E-4</v>
      </c>
    </row>
    <row r="16" spans="1:39" x14ac:dyDescent="0.25">
      <c r="A16" s="2" t="s">
        <v>25</v>
      </c>
      <c r="B16" s="2" t="s">
        <v>26</v>
      </c>
      <c r="C16" s="2" t="s">
        <v>27</v>
      </c>
      <c r="D16" s="2" t="s">
        <v>33</v>
      </c>
      <c r="E16" s="5">
        <v>1173.3800000000001</v>
      </c>
      <c r="F16" s="6">
        <v>1.3927193742507508E-2</v>
      </c>
      <c r="G16" s="5">
        <v>1321.5</v>
      </c>
      <c r="H16" s="6">
        <v>1.3927262487216215E-2</v>
      </c>
      <c r="I16" s="5">
        <v>1481.76</v>
      </c>
      <c r="J16" s="6">
        <v>1.3927276562123741E-2</v>
      </c>
      <c r="K16" s="5">
        <v>1212.76</v>
      </c>
      <c r="L16" s="6">
        <v>1.392749630871277E-2</v>
      </c>
      <c r="M16" s="5">
        <v>1939.73</v>
      </c>
      <c r="N16" s="6">
        <v>1.3927324000535916E-2</v>
      </c>
      <c r="O16" s="5">
        <v>726.21</v>
      </c>
      <c r="P16" s="6">
        <v>7.3374438079980486E-3</v>
      </c>
      <c r="Q16" s="5">
        <v>5777.31</v>
      </c>
      <c r="R16" s="6">
        <v>5.7576344358423966E-2</v>
      </c>
      <c r="S16" s="5">
        <v>6284.29</v>
      </c>
      <c r="T16" s="6">
        <v>5.7576182078197216E-2</v>
      </c>
      <c r="U16" s="5">
        <v>34633.94</v>
      </c>
      <c r="V16" s="6">
        <v>0.27247356134906198</v>
      </c>
      <c r="W16" s="5">
        <v>8161.52</v>
      </c>
      <c r="X16" s="6">
        <v>5.7576369189370584E-2</v>
      </c>
      <c r="Y16" s="5">
        <v>5971.85</v>
      </c>
      <c r="Z16" s="6">
        <v>5.7576632016014657E-2</v>
      </c>
      <c r="AA16" s="5">
        <v>5893.7400000000007</v>
      </c>
      <c r="AB16" s="6">
        <v>5.7576521341570631E-2</v>
      </c>
      <c r="AC16" s="5">
        <v>74577.99000000002</v>
      </c>
      <c r="AD16" s="6">
        <v>5.7576386171292515E-2</v>
      </c>
      <c r="AF16" s="5">
        <f t="shared" si="3"/>
        <v>54550.880000000005</v>
      </c>
      <c r="AG16" s="5">
        <f t="shared" si="4"/>
        <v>20027.11</v>
      </c>
      <c r="AH16" s="5">
        <f t="shared" si="5"/>
        <v>115626.61714285714</v>
      </c>
      <c r="AI16" s="5">
        <f t="shared" si="6"/>
        <v>115626.61714285714</v>
      </c>
      <c r="AJ16" s="12">
        <f t="shared" si="1"/>
        <v>5.7576347194865991E-2</v>
      </c>
      <c r="AK16" s="12">
        <f t="shared" si="2"/>
        <v>5.7576492337570326E-2</v>
      </c>
      <c r="AL16" s="12">
        <f t="shared" si="2"/>
        <v>8.609688804208003E-2</v>
      </c>
      <c r="AM16" s="12">
        <f t="shared" si="2"/>
        <v>8.609688804208003E-2</v>
      </c>
    </row>
    <row r="17" spans="1:39" x14ac:dyDescent="0.25">
      <c r="A17" s="2" t="s">
        <v>25</v>
      </c>
      <c r="B17" s="2" t="s">
        <v>26</v>
      </c>
      <c r="C17" s="2" t="s">
        <v>27</v>
      </c>
      <c r="D17" s="2" t="s">
        <v>34</v>
      </c>
      <c r="E17" s="5">
        <v>10353.43</v>
      </c>
      <c r="F17" s="6">
        <v>0.12288791824429383</v>
      </c>
      <c r="G17" s="5">
        <v>11660.320000000002</v>
      </c>
      <c r="H17" s="6">
        <v>0.12288788295492774</v>
      </c>
      <c r="I17" s="5">
        <v>13074.369999999999</v>
      </c>
      <c r="J17" s="6">
        <v>0.1228878947100298</v>
      </c>
      <c r="K17" s="5">
        <v>10700.66</v>
      </c>
      <c r="L17" s="6">
        <v>0.12288779531876907</v>
      </c>
      <c r="M17" s="5">
        <v>17115.22</v>
      </c>
      <c r="N17" s="6">
        <v>0.12288783195622707</v>
      </c>
      <c r="O17" s="5">
        <v>11440.26</v>
      </c>
      <c r="P17" s="6">
        <v>0.11558951942122492</v>
      </c>
      <c r="Q17" s="5">
        <v>11010.16</v>
      </c>
      <c r="R17" s="6">
        <v>0.10972663118325746</v>
      </c>
      <c r="S17" s="5">
        <v>11976.380000000001</v>
      </c>
      <c r="T17" s="6">
        <v>0.10972667326264059</v>
      </c>
      <c r="U17" s="5">
        <v>6630.0599999999995</v>
      </c>
      <c r="V17" s="6">
        <v>5.2160281508773235E-2</v>
      </c>
      <c r="W17" s="5">
        <v>15553.89</v>
      </c>
      <c r="X17" s="6">
        <v>0.10972668240362814</v>
      </c>
      <c r="Y17" s="5">
        <v>11380.849999999999</v>
      </c>
      <c r="Z17" s="6">
        <v>0.1097266362148179</v>
      </c>
      <c r="AA17" s="5">
        <v>11232.02</v>
      </c>
      <c r="AB17" s="6">
        <v>0.10972669972529296</v>
      </c>
      <c r="AC17" s="5">
        <v>142127.62</v>
      </c>
      <c r="AD17" s="6">
        <v>0.10972667317430672</v>
      </c>
      <c r="AF17" s="5">
        <f t="shared" si="3"/>
        <v>103960.86</v>
      </c>
      <c r="AG17" s="5">
        <f t="shared" si="4"/>
        <v>38166.759999999995</v>
      </c>
      <c r="AH17" s="5">
        <f t="shared" si="5"/>
        <v>135811.92000000001</v>
      </c>
      <c r="AI17" s="5">
        <f t="shared" si="6"/>
        <v>135811.92000000001</v>
      </c>
      <c r="AJ17" s="12">
        <f t="shared" si="1"/>
        <v>0.10972667297093751</v>
      </c>
      <c r="AK17" s="12">
        <f t="shared" si="2"/>
        <v>0.10972667372825561</v>
      </c>
      <c r="AL17" s="12">
        <f t="shared" si="2"/>
        <v>0.10112709305136207</v>
      </c>
      <c r="AM17" s="12">
        <f t="shared" si="2"/>
        <v>0.10112709305136207</v>
      </c>
    </row>
    <row r="18" spans="1:39" s="7" customFormat="1" x14ac:dyDescent="0.25">
      <c r="A18" s="7" t="s">
        <v>35</v>
      </c>
      <c r="E18" s="9">
        <v>84251</v>
      </c>
      <c r="F18" s="10">
        <v>1</v>
      </c>
      <c r="G18" s="9">
        <v>94885.840000000011</v>
      </c>
      <c r="H18" s="10">
        <v>1</v>
      </c>
      <c r="I18" s="9">
        <v>106392.66</v>
      </c>
      <c r="J18" s="10">
        <v>1</v>
      </c>
      <c r="K18" s="9">
        <v>87076.67</v>
      </c>
      <c r="L18" s="10">
        <v>1</v>
      </c>
      <c r="M18" s="9">
        <v>139275.14000000001</v>
      </c>
      <c r="N18" s="10">
        <v>1</v>
      </c>
      <c r="O18" s="9">
        <v>98973.159999999989</v>
      </c>
      <c r="P18" s="10">
        <v>1</v>
      </c>
      <c r="Q18" s="9">
        <v>100341.73</v>
      </c>
      <c r="R18" s="10">
        <v>1</v>
      </c>
      <c r="S18" s="9">
        <v>109147.38999999997</v>
      </c>
      <c r="T18" s="10">
        <v>1</v>
      </c>
      <c r="U18" s="9">
        <v>127109.35999999999</v>
      </c>
      <c r="V18" s="10">
        <v>1</v>
      </c>
      <c r="W18" s="9">
        <v>141751.21000000002</v>
      </c>
      <c r="X18" s="10">
        <v>1</v>
      </c>
      <c r="Y18" s="9">
        <v>103720.03</v>
      </c>
      <c r="Z18" s="10">
        <v>1</v>
      </c>
      <c r="AA18" s="9">
        <v>102363.60000000002</v>
      </c>
      <c r="AB18" s="10">
        <v>1</v>
      </c>
      <c r="AC18" s="9">
        <v>1295287.7899999996</v>
      </c>
      <c r="AD18" s="10">
        <v>1</v>
      </c>
      <c r="AF18" s="9">
        <f t="shared" si="3"/>
        <v>947452.95</v>
      </c>
      <c r="AG18" s="9">
        <f t="shared" si="4"/>
        <v>347834.84</v>
      </c>
      <c r="AH18" s="9">
        <f t="shared" si="5"/>
        <v>1342982.537142857</v>
      </c>
      <c r="AI18" s="9">
        <f t="shared" si="6"/>
        <v>1342982.537142857</v>
      </c>
      <c r="AJ18" s="13">
        <f t="shared" si="1"/>
        <v>1</v>
      </c>
      <c r="AK18" s="13">
        <f t="shared" si="2"/>
        <v>1</v>
      </c>
      <c r="AL18" s="13">
        <f t="shared" si="2"/>
        <v>1</v>
      </c>
      <c r="AM18" s="13">
        <f t="shared" si="2"/>
        <v>1</v>
      </c>
    </row>
    <row r="19" spans="1:39" x14ac:dyDescent="0.25">
      <c r="A19" s="2" t="s">
        <v>36</v>
      </c>
      <c r="B19" s="2" t="s">
        <v>37</v>
      </c>
      <c r="C19" s="2" t="s">
        <v>38</v>
      </c>
      <c r="D19" s="2" t="s">
        <v>28</v>
      </c>
      <c r="E19" s="5">
        <v>16220.52</v>
      </c>
      <c r="F19" s="6">
        <v>0.87439988011078973</v>
      </c>
      <c r="G19" s="5">
        <v>19034.63</v>
      </c>
      <c r="H19" s="6">
        <v>0.87440000110249583</v>
      </c>
      <c r="I19" s="5">
        <v>17269.41</v>
      </c>
      <c r="J19" s="6">
        <v>0.87440006359490441</v>
      </c>
      <c r="K19" s="5">
        <v>18078.280000000002</v>
      </c>
      <c r="L19" s="6">
        <v>0.87439994157214473</v>
      </c>
      <c r="M19" s="5">
        <v>25167.82</v>
      </c>
      <c r="N19" s="6">
        <v>0.87439999221761777</v>
      </c>
      <c r="O19" s="5">
        <v>16408.990000000002</v>
      </c>
      <c r="P19" s="6">
        <v>0.85869985572326502</v>
      </c>
      <c r="Q19" s="5">
        <v>21182.84</v>
      </c>
      <c r="R19" s="6">
        <v>0.84669991190385197</v>
      </c>
      <c r="S19" s="5">
        <v>16934.37</v>
      </c>
      <c r="T19" s="6">
        <v>0.84670029594363727</v>
      </c>
      <c r="U19" s="5">
        <v>20629.21</v>
      </c>
      <c r="V19" s="6">
        <v>0.59207405485519315</v>
      </c>
      <c r="W19" s="5">
        <v>30340.63</v>
      </c>
      <c r="X19" s="6">
        <v>0.8467002121171614</v>
      </c>
      <c r="Y19" s="5">
        <v>41435.39</v>
      </c>
      <c r="Z19" s="6">
        <v>0.84670000578288507</v>
      </c>
      <c r="AA19" s="5">
        <v>34476.239999999998</v>
      </c>
      <c r="AB19" s="6">
        <v>0.84669990473587231</v>
      </c>
      <c r="AC19" s="5">
        <v>277178.33</v>
      </c>
      <c r="AD19" s="6">
        <v>0.82990734252354925</v>
      </c>
      <c r="AF19" s="5">
        <f t="shared" si="3"/>
        <v>170926.07</v>
      </c>
      <c r="AG19" s="5">
        <f t="shared" si="4"/>
        <v>106252.26000000001</v>
      </c>
      <c r="AH19" s="5">
        <f t="shared" si="5"/>
        <v>310984.57714285713</v>
      </c>
      <c r="AI19" s="5">
        <f t="shared" si="6"/>
        <v>310984.57714285713</v>
      </c>
      <c r="AJ19" s="12">
        <f t="shared" ref="AJ19:AJ24" si="7">AF19/AF$24</f>
        <v>0.81980019590667952</v>
      </c>
      <c r="AK19" s="12">
        <f t="shared" ref="AK19:AM24" si="8">AG19/AG$24</f>
        <v>0.84670003191493182</v>
      </c>
      <c r="AL19" s="12">
        <f t="shared" si="8"/>
        <v>0.80819673759830213</v>
      </c>
      <c r="AM19" s="12">
        <f t="shared" si="8"/>
        <v>0.80819673759830213</v>
      </c>
    </row>
    <row r="20" spans="1:39" x14ac:dyDescent="0.25">
      <c r="A20" s="2" t="s">
        <v>36</v>
      </c>
      <c r="B20" s="2" t="s">
        <v>37</v>
      </c>
      <c r="C20" s="2" t="s">
        <v>38</v>
      </c>
      <c r="D20" s="2" t="s">
        <v>29</v>
      </c>
      <c r="E20" s="5">
        <v>365.45</v>
      </c>
      <c r="F20" s="6">
        <v>1.9700320099878925E-2</v>
      </c>
      <c r="G20" s="5">
        <v>428.85</v>
      </c>
      <c r="H20" s="6">
        <v>1.9700222198845228E-2</v>
      </c>
      <c r="I20" s="5">
        <v>389.08</v>
      </c>
      <c r="J20" s="6">
        <v>1.9700243189750281E-2</v>
      </c>
      <c r="K20" s="5">
        <v>407.3</v>
      </c>
      <c r="L20" s="6">
        <v>1.9700054219888977E-2</v>
      </c>
      <c r="M20" s="5">
        <v>567.03</v>
      </c>
      <c r="N20" s="6">
        <v>1.9700197616923348E-2</v>
      </c>
      <c r="O20" s="5">
        <v>380.27</v>
      </c>
      <c r="P20" s="6">
        <v>1.9899932545262441E-2</v>
      </c>
      <c r="Q20" s="5">
        <v>430.31000000000006</v>
      </c>
      <c r="R20" s="6">
        <v>1.7199933488207749E-2</v>
      </c>
      <c r="S20" s="5">
        <v>344.01</v>
      </c>
      <c r="T20" s="6">
        <v>1.7200130197200764E-2</v>
      </c>
      <c r="U20" s="5">
        <v>453.95000000000005</v>
      </c>
      <c r="V20" s="6">
        <v>1.3028711094681521E-2</v>
      </c>
      <c r="W20" s="5">
        <v>616.35</v>
      </c>
      <c r="X20" s="6">
        <v>1.7200159513444925E-2</v>
      </c>
      <c r="Y20" s="5">
        <v>841.73</v>
      </c>
      <c r="Z20" s="6">
        <v>1.7200098656429394E-2</v>
      </c>
      <c r="AA20" s="5">
        <v>700.36</v>
      </c>
      <c r="AB20" s="6">
        <v>1.7200099119881275E-2</v>
      </c>
      <c r="AC20" s="5">
        <v>5924.69</v>
      </c>
      <c r="AD20" s="6">
        <v>1.7739279016421833E-2</v>
      </c>
      <c r="AF20" s="5">
        <f t="shared" si="3"/>
        <v>3766.25</v>
      </c>
      <c r="AG20" s="5">
        <f t="shared" si="4"/>
        <v>2158.44</v>
      </c>
      <c r="AH20" s="5">
        <f t="shared" si="5"/>
        <v>6457.6800000000012</v>
      </c>
      <c r="AI20" s="5">
        <f t="shared" si="6"/>
        <v>6457.6800000000012</v>
      </c>
      <c r="AJ20" s="12">
        <f t="shared" si="7"/>
        <v>1.8063789144824611E-2</v>
      </c>
      <c r="AK20" s="12">
        <f t="shared" si="8"/>
        <v>1.7200116184695417E-2</v>
      </c>
      <c r="AL20" s="12">
        <f t="shared" si="8"/>
        <v>1.6782426821302831E-2</v>
      </c>
      <c r="AM20" s="12">
        <f t="shared" si="8"/>
        <v>1.6782426821302831E-2</v>
      </c>
    </row>
    <row r="21" spans="1:39" x14ac:dyDescent="0.25">
      <c r="A21" s="2" t="s">
        <v>36</v>
      </c>
      <c r="B21" s="2" t="s">
        <v>37</v>
      </c>
      <c r="C21" s="2" t="s">
        <v>38</v>
      </c>
      <c r="D21" s="2" t="s">
        <v>30</v>
      </c>
      <c r="E21" s="5">
        <v>113.16</v>
      </c>
      <c r="F21" s="6">
        <v>6.1001182719997238E-3</v>
      </c>
      <c r="G21" s="5">
        <v>132.79</v>
      </c>
      <c r="H21" s="6">
        <v>6.1000175021211555E-3</v>
      </c>
      <c r="I21" s="5">
        <v>120.47</v>
      </c>
      <c r="J21" s="6">
        <v>6.0997437469651906E-3</v>
      </c>
      <c r="K21" s="5">
        <v>126.11</v>
      </c>
      <c r="L21" s="6">
        <v>6.0996165913827618E-3</v>
      </c>
      <c r="M21" s="5">
        <v>175.57000000000002</v>
      </c>
      <c r="N21" s="6">
        <v>6.0997895977342167E-3</v>
      </c>
      <c r="O21" s="5">
        <v>114.66</v>
      </c>
      <c r="P21" s="6">
        <v>6.0002794478654416E-3</v>
      </c>
      <c r="Q21" s="5">
        <v>97.570000000000007</v>
      </c>
      <c r="R21" s="6">
        <v>3.8999732993526292E-3</v>
      </c>
      <c r="S21" s="5">
        <v>78</v>
      </c>
      <c r="T21" s="6">
        <v>3.8999161518027368E-3</v>
      </c>
      <c r="U21" s="5">
        <v>73.47999999999999</v>
      </c>
      <c r="V21" s="6">
        <v>2.1089320216702233E-3</v>
      </c>
      <c r="W21" s="5">
        <v>139.75</v>
      </c>
      <c r="X21" s="6">
        <v>3.8999307082078819E-3</v>
      </c>
      <c r="Y21" s="5">
        <v>190.86</v>
      </c>
      <c r="Z21" s="6">
        <v>3.9000758314021292E-3</v>
      </c>
      <c r="AA21" s="5">
        <v>158.80000000000001</v>
      </c>
      <c r="AB21" s="6">
        <v>3.8999596496618119E-3</v>
      </c>
      <c r="AC21" s="5">
        <v>1521.22</v>
      </c>
      <c r="AD21" s="6">
        <v>4.5547270870477993E-3</v>
      </c>
      <c r="AF21" s="5">
        <f t="shared" si="3"/>
        <v>1031.81</v>
      </c>
      <c r="AG21" s="5">
        <f t="shared" si="4"/>
        <v>489.41</v>
      </c>
      <c r="AH21" s="5">
        <f t="shared" si="5"/>
        <v>1462.4914285714287</v>
      </c>
      <c r="AI21" s="5">
        <f t="shared" si="6"/>
        <v>1462.4914285714287</v>
      </c>
      <c r="AJ21" s="12">
        <f t="shared" si="7"/>
        <v>4.9487947633644822E-3</v>
      </c>
      <c r="AK21" s="12">
        <f t="shared" si="8"/>
        <v>3.89999669295963E-3</v>
      </c>
      <c r="AL21" s="12">
        <f t="shared" si="8"/>
        <v>3.8007698394442947E-3</v>
      </c>
      <c r="AM21" s="12">
        <f t="shared" si="8"/>
        <v>3.8007698394442947E-3</v>
      </c>
    </row>
    <row r="22" spans="1:39" x14ac:dyDescent="0.25">
      <c r="A22" s="2" t="s">
        <v>36</v>
      </c>
      <c r="B22" s="2" t="s">
        <v>37</v>
      </c>
      <c r="C22" s="2" t="s">
        <v>38</v>
      </c>
      <c r="D22" s="2" t="s">
        <v>33</v>
      </c>
      <c r="E22" s="5">
        <v>76.05</v>
      </c>
      <c r="F22" s="6">
        <v>4.0996287962670472E-3</v>
      </c>
      <c r="G22" s="5">
        <v>89.24</v>
      </c>
      <c r="H22" s="6">
        <v>4.0994469605338648E-3</v>
      </c>
      <c r="I22" s="5">
        <v>80.97</v>
      </c>
      <c r="J22" s="6">
        <v>4.099744759622906E-3</v>
      </c>
      <c r="K22" s="5">
        <v>84.78</v>
      </c>
      <c r="L22" s="6">
        <v>4.1005907114220171E-3</v>
      </c>
      <c r="M22" s="5">
        <v>118.01</v>
      </c>
      <c r="N22" s="6">
        <v>4.0999952749821433E-3</v>
      </c>
      <c r="O22" s="5">
        <v>214.03</v>
      </c>
      <c r="P22" s="6">
        <v>1.1200416973893604E-2</v>
      </c>
      <c r="Q22" s="5">
        <v>1208.3800000000001</v>
      </c>
      <c r="R22" s="6">
        <v>4.8300192020823307E-2</v>
      </c>
      <c r="S22" s="5">
        <v>966.01</v>
      </c>
      <c r="T22" s="6">
        <v>4.8299461561576433E-2</v>
      </c>
      <c r="U22" s="5">
        <v>10706.12</v>
      </c>
      <c r="V22" s="6">
        <v>0.30727380642139379</v>
      </c>
      <c r="W22" s="5">
        <v>1730.77</v>
      </c>
      <c r="X22" s="6">
        <v>4.8299699977423657E-2</v>
      </c>
      <c r="Y22" s="5">
        <v>2363.6699999999996</v>
      </c>
      <c r="Z22" s="6">
        <v>4.8299760245259712E-2</v>
      </c>
      <c r="AA22" s="5">
        <v>1966.7</v>
      </c>
      <c r="AB22" s="6">
        <v>4.8300067021346885E-2</v>
      </c>
      <c r="AC22" s="5">
        <v>19604.73</v>
      </c>
      <c r="AD22" s="6">
        <v>5.8699067041755038E-2</v>
      </c>
      <c r="AF22" s="5">
        <f t="shared" si="3"/>
        <v>13543.59</v>
      </c>
      <c r="AG22" s="5">
        <f t="shared" si="4"/>
        <v>6061.1399999999994</v>
      </c>
      <c r="AH22" s="5">
        <f t="shared" si="5"/>
        <v>32838.30857142857</v>
      </c>
      <c r="AI22" s="5">
        <f t="shared" si="6"/>
        <v>32838.30857142857</v>
      </c>
      <c r="AJ22" s="12">
        <f t="shared" si="7"/>
        <v>6.4958129179941634E-2</v>
      </c>
      <c r="AK22" s="12">
        <f t="shared" si="8"/>
        <v>4.8299842576909599E-2</v>
      </c>
      <c r="AL22" s="12">
        <f t="shared" si="8"/>
        <v>8.5341254217514859E-2</v>
      </c>
      <c r="AM22" s="12">
        <f t="shared" si="8"/>
        <v>8.5341254217514859E-2</v>
      </c>
    </row>
    <row r="23" spans="1:39" x14ac:dyDescent="0.25">
      <c r="A23" s="2" t="s">
        <v>36</v>
      </c>
      <c r="B23" s="2" t="s">
        <v>37</v>
      </c>
      <c r="C23" s="2" t="s">
        <v>38</v>
      </c>
      <c r="D23" s="2" t="s">
        <v>34</v>
      </c>
      <c r="E23" s="5">
        <v>1775.28</v>
      </c>
      <c r="F23" s="6">
        <v>9.5700052721064605E-2</v>
      </c>
      <c r="G23" s="5">
        <v>2083.2800000000002</v>
      </c>
      <c r="H23" s="6">
        <v>9.5700312236003934E-2</v>
      </c>
      <c r="I23" s="5">
        <v>1890.08</v>
      </c>
      <c r="J23" s="6">
        <v>9.5700204708757092E-2</v>
      </c>
      <c r="K23" s="5">
        <v>1978.6000000000001</v>
      </c>
      <c r="L23" s="6">
        <v>9.569979690516163E-2</v>
      </c>
      <c r="M23" s="5">
        <v>2754.53</v>
      </c>
      <c r="N23" s="6">
        <v>9.5700025292742671E-2</v>
      </c>
      <c r="O23" s="5">
        <v>1991.16</v>
      </c>
      <c r="P23" s="6">
        <v>0.10419951530971354</v>
      </c>
      <c r="Q23" s="5">
        <v>2099.02</v>
      </c>
      <c r="R23" s="6">
        <v>8.3899989287764223E-2</v>
      </c>
      <c r="S23" s="5">
        <v>1678.04</v>
      </c>
      <c r="T23" s="6">
        <v>8.3900196145782882E-2</v>
      </c>
      <c r="U23" s="5">
        <v>2979.52</v>
      </c>
      <c r="V23" s="6">
        <v>8.5514495607061314E-2</v>
      </c>
      <c r="W23" s="5">
        <v>3006.47</v>
      </c>
      <c r="X23" s="6">
        <v>8.3899997683762079E-2</v>
      </c>
      <c r="Y23" s="5">
        <v>4105.8599999999997</v>
      </c>
      <c r="Z23" s="6">
        <v>8.3900059484023598E-2</v>
      </c>
      <c r="AA23" s="5">
        <v>3416.27</v>
      </c>
      <c r="AB23" s="6">
        <v>8.3899969473237759E-2</v>
      </c>
      <c r="AC23" s="5">
        <v>29758.110000000004</v>
      </c>
      <c r="AD23" s="6">
        <v>8.909958433122625E-2</v>
      </c>
      <c r="AF23" s="5">
        <f t="shared" si="3"/>
        <v>19229.510000000002</v>
      </c>
      <c r="AG23" s="5">
        <f t="shared" si="4"/>
        <v>10528.6</v>
      </c>
      <c r="AH23" s="5">
        <f t="shared" si="5"/>
        <v>33045.154285714285</v>
      </c>
      <c r="AI23" s="5">
        <f t="shared" si="6"/>
        <v>33045.154285714285</v>
      </c>
      <c r="AJ23" s="12">
        <f t="shared" si="7"/>
        <v>9.2229091005189875E-2</v>
      </c>
      <c r="AK23" s="12">
        <f t="shared" si="8"/>
        <v>8.3900012630503576E-2</v>
      </c>
      <c r="AL23" s="12">
        <f t="shared" si="8"/>
        <v>8.5878811523435891E-2</v>
      </c>
      <c r="AM23" s="12">
        <f t="shared" si="8"/>
        <v>8.5878811523435891E-2</v>
      </c>
    </row>
    <row r="24" spans="1:39" s="7" customFormat="1" x14ac:dyDescent="0.25">
      <c r="A24" s="7" t="s">
        <v>39</v>
      </c>
      <c r="E24" s="9">
        <v>18550.46</v>
      </c>
      <c r="F24" s="10">
        <v>1</v>
      </c>
      <c r="G24" s="9">
        <v>21768.79</v>
      </c>
      <c r="H24" s="10">
        <v>1</v>
      </c>
      <c r="I24" s="9">
        <v>19750.010000000002</v>
      </c>
      <c r="J24" s="10">
        <v>1</v>
      </c>
      <c r="K24" s="9">
        <v>20675.07</v>
      </c>
      <c r="L24" s="10">
        <v>1</v>
      </c>
      <c r="M24" s="9">
        <v>28782.959999999995</v>
      </c>
      <c r="N24" s="10">
        <v>1</v>
      </c>
      <c r="O24" s="9">
        <v>19109.11</v>
      </c>
      <c r="P24" s="10">
        <v>1</v>
      </c>
      <c r="Q24" s="9">
        <v>25018.120000000003</v>
      </c>
      <c r="R24" s="10">
        <v>1</v>
      </c>
      <c r="S24" s="9">
        <v>20000.429999999997</v>
      </c>
      <c r="T24" s="10">
        <v>1</v>
      </c>
      <c r="U24" s="9">
        <v>34842.28</v>
      </c>
      <c r="V24" s="10">
        <v>1</v>
      </c>
      <c r="W24" s="9">
        <v>35833.97</v>
      </c>
      <c r="X24" s="10">
        <v>1</v>
      </c>
      <c r="Y24" s="9">
        <v>48937.51</v>
      </c>
      <c r="Z24" s="10">
        <v>1</v>
      </c>
      <c r="AA24" s="9">
        <v>40718.369999999995</v>
      </c>
      <c r="AB24" s="10">
        <v>1</v>
      </c>
      <c r="AC24" s="9">
        <v>333987.07999999996</v>
      </c>
      <c r="AD24" s="10">
        <v>1</v>
      </c>
      <c r="AF24" s="9">
        <f t="shared" si="3"/>
        <v>208497.22999999998</v>
      </c>
      <c r="AG24" s="9">
        <f t="shared" si="4"/>
        <v>125489.85</v>
      </c>
      <c r="AH24" s="9">
        <f t="shared" si="5"/>
        <v>384788.21142857143</v>
      </c>
      <c r="AI24" s="9">
        <f t="shared" si="6"/>
        <v>384788.21142857143</v>
      </c>
      <c r="AJ24" s="13">
        <f t="shared" si="7"/>
        <v>1</v>
      </c>
      <c r="AK24" s="13">
        <f t="shared" si="8"/>
        <v>1</v>
      </c>
      <c r="AL24" s="13">
        <f t="shared" si="8"/>
        <v>1</v>
      </c>
      <c r="AM24" s="13">
        <f t="shared" si="8"/>
        <v>1</v>
      </c>
    </row>
    <row r="25" spans="1:39" x14ac:dyDescent="0.25">
      <c r="A25" s="2" t="s">
        <v>40</v>
      </c>
      <c r="B25" s="2" t="s">
        <v>41</v>
      </c>
      <c r="C25" s="2" t="s">
        <v>42</v>
      </c>
      <c r="D25" s="2" t="s">
        <v>28</v>
      </c>
      <c r="E25" s="5">
        <v>33806.26</v>
      </c>
      <c r="F25" s="6">
        <v>0.90980006943341796</v>
      </c>
      <c r="G25" s="5">
        <v>36015.19</v>
      </c>
      <c r="H25" s="6">
        <v>0.90980004713807949</v>
      </c>
      <c r="I25" s="5">
        <v>29981.5</v>
      </c>
      <c r="J25" s="6">
        <v>0.90979988741865547</v>
      </c>
      <c r="K25" s="5">
        <v>24707.91</v>
      </c>
      <c r="L25" s="6">
        <v>0.90979993754952582</v>
      </c>
      <c r="M25" s="5">
        <v>51831.61</v>
      </c>
      <c r="N25" s="6">
        <v>0.90980006610458464</v>
      </c>
      <c r="O25" s="5">
        <v>31462.63</v>
      </c>
      <c r="P25" s="6">
        <v>0.90979997640385502</v>
      </c>
      <c r="Q25" s="5">
        <v>33761.64</v>
      </c>
      <c r="R25" s="6">
        <v>0.90979997768726928</v>
      </c>
      <c r="S25" s="5">
        <v>40144.6</v>
      </c>
      <c r="T25" s="6">
        <v>0.90980005729225211</v>
      </c>
      <c r="U25" s="5">
        <v>85713.200000000012</v>
      </c>
      <c r="V25" s="6">
        <v>0.80019687226287528</v>
      </c>
      <c r="W25" s="5">
        <v>45116.77</v>
      </c>
      <c r="X25" s="6">
        <v>0.90979994462567582</v>
      </c>
      <c r="Y25" s="5">
        <v>42307.65</v>
      </c>
      <c r="Z25" s="6">
        <v>0.90980006511528289</v>
      </c>
      <c r="AA25" s="5">
        <v>41149.65</v>
      </c>
      <c r="AB25" s="6">
        <v>0.90979992190909698</v>
      </c>
      <c r="AC25" s="5">
        <v>495998.6100000001</v>
      </c>
      <c r="AD25" s="6">
        <v>0.88876321335677244</v>
      </c>
      <c r="AF25" s="5">
        <f t="shared" si="3"/>
        <v>367424.54000000004</v>
      </c>
      <c r="AG25" s="5">
        <f t="shared" si="4"/>
        <v>128574.07</v>
      </c>
      <c r="AH25" s="5">
        <f t="shared" si="5"/>
        <v>547981.95428571431</v>
      </c>
      <c r="AI25" s="5">
        <f t="shared" si="6"/>
        <v>547981.95428571431</v>
      </c>
      <c r="AJ25" s="12">
        <f>AF25/AF$27</f>
        <v>0.88162968416370358</v>
      </c>
      <c r="AK25" s="12">
        <f t="shared" ref="AK25:AM27" si="9">AG25/AG$27</f>
        <v>0.90979997700275084</v>
      </c>
      <c r="AL25" s="12">
        <f t="shared" si="9"/>
        <v>0.87756911901137835</v>
      </c>
      <c r="AM25" s="12">
        <f t="shared" si="9"/>
        <v>0.87756911901137835</v>
      </c>
    </row>
    <row r="26" spans="1:39" x14ac:dyDescent="0.25">
      <c r="A26" s="2" t="s">
        <v>40</v>
      </c>
      <c r="B26" s="2" t="s">
        <v>41</v>
      </c>
      <c r="C26" s="2" t="s">
        <v>42</v>
      </c>
      <c r="D26" s="2" t="s">
        <v>34</v>
      </c>
      <c r="E26" s="5">
        <v>3351.64</v>
      </c>
      <c r="F26" s="6">
        <v>9.0199930566582071E-2</v>
      </c>
      <c r="G26" s="5">
        <v>3570.64</v>
      </c>
      <c r="H26" s="6">
        <v>9.0199952861920535E-2</v>
      </c>
      <c r="I26" s="5">
        <v>2972.45</v>
      </c>
      <c r="J26" s="6">
        <v>9.0200112581344583E-2</v>
      </c>
      <c r="K26" s="5">
        <v>2449.6099999999997</v>
      </c>
      <c r="L26" s="6">
        <v>9.0200062450474114E-2</v>
      </c>
      <c r="M26" s="5">
        <v>5138.72</v>
      </c>
      <c r="N26" s="6">
        <v>9.0199933895415391E-2</v>
      </c>
      <c r="O26" s="5">
        <v>3119.29</v>
      </c>
      <c r="P26" s="6">
        <v>9.020002359614504E-2</v>
      </c>
      <c r="Q26" s="5">
        <v>3347.22</v>
      </c>
      <c r="R26" s="6">
        <v>9.0200022312730693E-2</v>
      </c>
      <c r="S26" s="5">
        <v>3980.04</v>
      </c>
      <c r="T26" s="6">
        <v>9.0199942707747865E-2</v>
      </c>
      <c r="U26" s="5">
        <v>21401.940000000002</v>
      </c>
      <c r="V26" s="6">
        <v>0.19980312773712475</v>
      </c>
      <c r="W26" s="5">
        <v>4473</v>
      </c>
      <c r="X26" s="6">
        <v>9.0200055374324184E-2</v>
      </c>
      <c r="Y26" s="5">
        <v>4194.49</v>
      </c>
      <c r="Z26" s="6">
        <v>9.0199934884717128E-2</v>
      </c>
      <c r="AA26" s="5">
        <v>4079.6899999999996</v>
      </c>
      <c r="AB26" s="6">
        <v>9.0200078090902927E-2</v>
      </c>
      <c r="AC26" s="5">
        <v>62078.73</v>
      </c>
      <c r="AD26" s="6">
        <v>0.11123678664322761</v>
      </c>
      <c r="AF26" s="5">
        <f t="shared" si="3"/>
        <v>49331.55</v>
      </c>
      <c r="AG26" s="5">
        <f t="shared" si="4"/>
        <v>12747.18</v>
      </c>
      <c r="AH26" s="5">
        <f t="shared" si="5"/>
        <v>76449.72</v>
      </c>
      <c r="AI26" s="5">
        <f t="shared" si="6"/>
        <v>76449.72</v>
      </c>
      <c r="AJ26" s="12">
        <f>AF26/AF$27</f>
        <v>0.11837031583629648</v>
      </c>
      <c r="AK26" s="12">
        <f t="shared" si="9"/>
        <v>9.0200022997249177E-2</v>
      </c>
      <c r="AL26" s="12">
        <f t="shared" si="9"/>
        <v>0.12243088098862157</v>
      </c>
      <c r="AM26" s="12">
        <f t="shared" si="9"/>
        <v>0.12243088098862157</v>
      </c>
    </row>
    <row r="27" spans="1:39" s="7" customFormat="1" x14ac:dyDescent="0.25">
      <c r="A27" s="7" t="s">
        <v>43</v>
      </c>
      <c r="E27" s="9">
        <v>37157.9</v>
      </c>
      <c r="F27" s="10">
        <v>1</v>
      </c>
      <c r="G27" s="9">
        <v>39585.83</v>
      </c>
      <c r="H27" s="10">
        <v>1</v>
      </c>
      <c r="I27" s="9">
        <v>32953.949999999997</v>
      </c>
      <c r="J27" s="10">
        <v>1</v>
      </c>
      <c r="K27" s="9">
        <v>27157.52</v>
      </c>
      <c r="L27" s="10">
        <v>1</v>
      </c>
      <c r="M27" s="9">
        <v>56970.33</v>
      </c>
      <c r="N27" s="10">
        <v>1</v>
      </c>
      <c r="O27" s="9">
        <v>34581.919999999998</v>
      </c>
      <c r="P27" s="10">
        <v>1</v>
      </c>
      <c r="Q27" s="9">
        <v>37108.86</v>
      </c>
      <c r="R27" s="10">
        <v>1</v>
      </c>
      <c r="S27" s="9">
        <v>44124.639999999999</v>
      </c>
      <c r="T27" s="10">
        <v>1</v>
      </c>
      <c r="U27" s="9">
        <v>107115.14000000001</v>
      </c>
      <c r="V27" s="10">
        <v>1</v>
      </c>
      <c r="W27" s="9">
        <v>49589.77</v>
      </c>
      <c r="X27" s="10">
        <v>1</v>
      </c>
      <c r="Y27" s="9">
        <v>46502.14</v>
      </c>
      <c r="Z27" s="10">
        <v>1</v>
      </c>
      <c r="AA27" s="9">
        <v>45229.340000000004</v>
      </c>
      <c r="AB27" s="10">
        <v>1</v>
      </c>
      <c r="AC27" s="9">
        <v>558077.34000000008</v>
      </c>
      <c r="AD27" s="10">
        <v>1</v>
      </c>
      <c r="AF27" s="9">
        <f t="shared" si="3"/>
        <v>416756.09</v>
      </c>
      <c r="AG27" s="9">
        <f t="shared" si="4"/>
        <v>141321.25</v>
      </c>
      <c r="AH27" s="9">
        <f t="shared" si="5"/>
        <v>624431.6742857144</v>
      </c>
      <c r="AI27" s="9">
        <f t="shared" si="6"/>
        <v>624431.6742857144</v>
      </c>
      <c r="AJ27" s="13">
        <f>AF27/AF$27</f>
        <v>1</v>
      </c>
      <c r="AK27" s="13">
        <f t="shared" si="9"/>
        <v>1</v>
      </c>
      <c r="AL27" s="13">
        <f t="shared" si="9"/>
        <v>1</v>
      </c>
      <c r="AM27" s="13">
        <f t="shared" si="9"/>
        <v>1</v>
      </c>
    </row>
    <row r="28" spans="1:39" x14ac:dyDescent="0.25">
      <c r="A28" s="2" t="s">
        <v>44</v>
      </c>
      <c r="B28" s="2" t="s">
        <v>45</v>
      </c>
      <c r="C28" s="2" t="s">
        <v>46</v>
      </c>
      <c r="D28" s="2" t="s">
        <v>28</v>
      </c>
      <c r="E28" s="5"/>
      <c r="F28" s="6"/>
      <c r="G28" s="5">
        <v>12070.69</v>
      </c>
      <c r="H28" s="6">
        <v>0.88949978629644366</v>
      </c>
      <c r="I28" s="5">
        <v>21067.37</v>
      </c>
      <c r="J28" s="6">
        <v>0.88949993054532273</v>
      </c>
      <c r="K28" s="5">
        <v>5667.18</v>
      </c>
      <c r="L28" s="6">
        <v>0.88949962330487187</v>
      </c>
      <c r="M28" s="5">
        <v>12073.1</v>
      </c>
      <c r="N28" s="6">
        <v>0.88950040153541243</v>
      </c>
      <c r="O28" s="5">
        <v>7372.34</v>
      </c>
      <c r="P28" s="6">
        <v>0.88960028960149629</v>
      </c>
      <c r="Q28" s="5">
        <v>4606.7300000000005</v>
      </c>
      <c r="R28" s="6">
        <v>0.84670085281576235</v>
      </c>
      <c r="S28" s="5">
        <v>11764.66</v>
      </c>
      <c r="T28" s="6">
        <v>0.84670065082322687</v>
      </c>
      <c r="U28" s="5">
        <v>395644.29</v>
      </c>
      <c r="V28" s="6">
        <v>0.84074232126514403</v>
      </c>
      <c r="W28" s="5">
        <v>8474.07</v>
      </c>
      <c r="X28" s="6">
        <v>0.84670085148985741</v>
      </c>
      <c r="Y28" s="5">
        <v>20772.93</v>
      </c>
      <c r="Z28" s="6">
        <v>0.84670002718677229</v>
      </c>
      <c r="AA28" s="5">
        <v>19093.02</v>
      </c>
      <c r="AB28" s="6">
        <v>0.84670012133080752</v>
      </c>
      <c r="AC28" s="5">
        <v>518606.38</v>
      </c>
      <c r="AD28" s="6">
        <v>0.84670006383315044</v>
      </c>
      <c r="AF28" s="5">
        <f t="shared" si="3"/>
        <v>470266.36</v>
      </c>
      <c r="AG28" s="5">
        <f t="shared" si="4"/>
        <v>48340.020000000004</v>
      </c>
      <c r="AH28" s="5">
        <f t="shared" si="5"/>
        <v>801819.49714285706</v>
      </c>
      <c r="AI28" s="5">
        <f t="shared" si="6"/>
        <v>801819.49714285706</v>
      </c>
      <c r="AJ28" s="12">
        <f t="shared" ref="AJ28:AJ33" si="10">AF28/AF$33</f>
        <v>0.84670004892414663</v>
      </c>
      <c r="AK28" s="12">
        <f t="shared" ref="AK28:AM33" si="11">AG28/AG$33</f>
        <v>0.84670020887248276</v>
      </c>
      <c r="AL28" s="12">
        <f t="shared" si="11"/>
        <v>0.84229148255213204</v>
      </c>
      <c r="AM28" s="12">
        <f t="shared" si="11"/>
        <v>0.84229148255213204</v>
      </c>
    </row>
    <row r="29" spans="1:39" x14ac:dyDescent="0.25">
      <c r="A29" s="2" t="s">
        <v>44</v>
      </c>
      <c r="B29" s="2" t="s">
        <v>45</v>
      </c>
      <c r="C29" s="2" t="s">
        <v>46</v>
      </c>
      <c r="D29" s="2" t="s">
        <v>29</v>
      </c>
      <c r="E29" s="5"/>
      <c r="F29" s="6"/>
      <c r="G29" s="5">
        <v>245.62</v>
      </c>
      <c r="H29" s="6">
        <v>1.8099954311653475E-2</v>
      </c>
      <c r="I29" s="5">
        <v>428.69</v>
      </c>
      <c r="J29" s="6">
        <v>1.8100015579803005E-2</v>
      </c>
      <c r="K29" s="5">
        <v>115.33</v>
      </c>
      <c r="L29" s="6">
        <v>1.8101770467101957E-2</v>
      </c>
      <c r="M29" s="5">
        <v>245.67</v>
      </c>
      <c r="N29" s="6">
        <v>1.8100037574873457E-2</v>
      </c>
      <c r="O29" s="5">
        <v>149.99</v>
      </c>
      <c r="P29" s="6">
        <v>1.8098886844248697E-2</v>
      </c>
      <c r="Q29" s="5">
        <v>93.580000000000013</v>
      </c>
      <c r="R29" s="6">
        <v>1.7199676518159093E-2</v>
      </c>
      <c r="S29" s="5">
        <v>238.99</v>
      </c>
      <c r="T29" s="6">
        <v>1.7200071106197971E-2</v>
      </c>
      <c r="U29" s="5">
        <v>8035.19</v>
      </c>
      <c r="V29" s="6">
        <v>1.7074742295425199E-2</v>
      </c>
      <c r="W29" s="5">
        <v>172.15</v>
      </c>
      <c r="X29" s="6">
        <v>1.720065465401855E-2</v>
      </c>
      <c r="Y29" s="5">
        <v>421.98</v>
      </c>
      <c r="Z29" s="6">
        <v>1.7199811363744748E-2</v>
      </c>
      <c r="AA29" s="5">
        <v>387.86</v>
      </c>
      <c r="AB29" s="6">
        <v>1.7200061020172134E-2</v>
      </c>
      <c r="AC29" s="5">
        <v>10535.05</v>
      </c>
      <c r="AD29" s="6">
        <v>1.7199995702878609E-2</v>
      </c>
      <c r="AF29" s="5">
        <f t="shared" si="3"/>
        <v>9553.06</v>
      </c>
      <c r="AG29" s="5">
        <f t="shared" si="4"/>
        <v>981.99</v>
      </c>
      <c r="AH29" s="5">
        <f t="shared" si="5"/>
        <v>16285.268571428569</v>
      </c>
      <c r="AI29" s="5">
        <f t="shared" si="6"/>
        <v>16285.268571428569</v>
      </c>
      <c r="AJ29" s="12">
        <f t="shared" si="10"/>
        <v>1.7199989319617311E-2</v>
      </c>
      <c r="AK29" s="12">
        <f t="shared" si="11"/>
        <v>1.7200057801190178E-2</v>
      </c>
      <c r="AL29" s="12">
        <f t="shared" si="11"/>
        <v>1.7107270473798813E-2</v>
      </c>
      <c r="AM29" s="12">
        <f t="shared" si="11"/>
        <v>1.7107270473798813E-2</v>
      </c>
    </row>
    <row r="30" spans="1:39" x14ac:dyDescent="0.25">
      <c r="A30" s="2" t="s">
        <v>44</v>
      </c>
      <c r="B30" s="2" t="s">
        <v>45</v>
      </c>
      <c r="C30" s="2" t="s">
        <v>46</v>
      </c>
      <c r="D30" s="2" t="s">
        <v>30</v>
      </c>
      <c r="E30" s="5"/>
      <c r="F30" s="6"/>
      <c r="G30" s="5">
        <v>57</v>
      </c>
      <c r="H30" s="6">
        <v>4.2003802449484895E-3</v>
      </c>
      <c r="I30" s="5">
        <v>99.47</v>
      </c>
      <c r="J30" s="6">
        <v>4.1997913404161627E-3</v>
      </c>
      <c r="K30" s="5">
        <v>26.75</v>
      </c>
      <c r="L30" s="6">
        <v>4.1985811150175786E-3</v>
      </c>
      <c r="M30" s="5">
        <v>57</v>
      </c>
      <c r="N30" s="6">
        <v>4.1995446809451184E-3</v>
      </c>
      <c r="O30" s="5">
        <v>33.979999999999997</v>
      </c>
      <c r="P30" s="6">
        <v>4.1002745180850099E-3</v>
      </c>
      <c r="Q30" s="5">
        <v>21.22</v>
      </c>
      <c r="R30" s="6">
        <v>3.9001617409204518E-3</v>
      </c>
      <c r="S30" s="5">
        <v>54.19</v>
      </c>
      <c r="T30" s="6">
        <v>3.9000454129665169E-3</v>
      </c>
      <c r="U30" s="5">
        <v>1816.49</v>
      </c>
      <c r="V30" s="6">
        <v>3.8600330088295262E-3</v>
      </c>
      <c r="W30" s="5">
        <v>39.03</v>
      </c>
      <c r="X30" s="6">
        <v>3.8997476104928488E-3</v>
      </c>
      <c r="Y30" s="5">
        <v>95.679999999999993</v>
      </c>
      <c r="Z30" s="6">
        <v>3.899895614207065E-3</v>
      </c>
      <c r="AA30" s="5">
        <v>87.94</v>
      </c>
      <c r="AB30" s="6">
        <v>3.8997921056926148E-3</v>
      </c>
      <c r="AC30" s="5">
        <v>2388.75</v>
      </c>
      <c r="AD30" s="6">
        <v>3.8999805160157075E-3</v>
      </c>
      <c r="AF30" s="5">
        <f t="shared" si="3"/>
        <v>2166.1</v>
      </c>
      <c r="AG30" s="5">
        <f t="shared" si="4"/>
        <v>222.64999999999998</v>
      </c>
      <c r="AH30" s="5">
        <f t="shared" si="5"/>
        <v>3683.1942857142863</v>
      </c>
      <c r="AI30" s="5">
        <f t="shared" si="6"/>
        <v>3683.1942857142863</v>
      </c>
      <c r="AJ30" s="12">
        <f t="shared" si="10"/>
        <v>3.8999961127872173E-3</v>
      </c>
      <c r="AK30" s="12">
        <f t="shared" si="11"/>
        <v>3.8998287858684846E-3</v>
      </c>
      <c r="AL30" s="12">
        <f t="shared" si="11"/>
        <v>3.86910418928002E-3</v>
      </c>
      <c r="AM30" s="12">
        <f t="shared" si="11"/>
        <v>3.86910418928002E-3</v>
      </c>
    </row>
    <row r="31" spans="1:39" x14ac:dyDescent="0.25">
      <c r="A31" s="2" t="s">
        <v>44</v>
      </c>
      <c r="B31" s="2" t="s">
        <v>45</v>
      </c>
      <c r="C31" s="2" t="s">
        <v>46</v>
      </c>
      <c r="D31" s="2" t="s">
        <v>33</v>
      </c>
      <c r="E31" s="5"/>
      <c r="F31" s="6"/>
      <c r="G31" s="5"/>
      <c r="H31" s="6">
        <v>0</v>
      </c>
      <c r="I31" s="5"/>
      <c r="J31" s="6">
        <v>0</v>
      </c>
      <c r="K31" s="5"/>
      <c r="L31" s="6">
        <v>0</v>
      </c>
      <c r="M31" s="5"/>
      <c r="N31" s="6">
        <v>0</v>
      </c>
      <c r="O31" s="5"/>
      <c r="P31" s="6">
        <v>0</v>
      </c>
      <c r="Q31" s="5">
        <v>262.79000000000002</v>
      </c>
      <c r="R31" s="6">
        <v>4.8299882370239668E-2</v>
      </c>
      <c r="S31" s="5">
        <v>671.11</v>
      </c>
      <c r="T31" s="6">
        <v>4.8299676639526841E-2</v>
      </c>
      <c r="U31" s="5">
        <v>25892.440000000002</v>
      </c>
      <c r="V31" s="6">
        <v>5.5021317529487079E-2</v>
      </c>
      <c r="W31" s="5">
        <v>483.39</v>
      </c>
      <c r="X31" s="6">
        <v>4.8298718868463701E-2</v>
      </c>
      <c r="Y31" s="5">
        <v>1185</v>
      </c>
      <c r="Z31" s="6">
        <v>4.8300337613245946E-2</v>
      </c>
      <c r="AA31" s="5">
        <v>1089.1599999999999</v>
      </c>
      <c r="AB31" s="6">
        <v>4.8299949622881144E-2</v>
      </c>
      <c r="AC31" s="5">
        <v>29583.890000000003</v>
      </c>
      <c r="AD31" s="6">
        <v>4.8299987268635033E-2</v>
      </c>
      <c r="AF31" s="5">
        <f t="shared" si="3"/>
        <v>26826.340000000004</v>
      </c>
      <c r="AG31" s="5">
        <f t="shared" si="4"/>
        <v>2757.5499999999997</v>
      </c>
      <c r="AH31" s="5">
        <f t="shared" si="5"/>
        <v>50715.240000000005</v>
      </c>
      <c r="AI31" s="5">
        <f t="shared" si="6"/>
        <v>50715.240000000005</v>
      </c>
      <c r="AJ31" s="12">
        <f t="shared" si="10"/>
        <v>4.829999617760411E-2</v>
      </c>
      <c r="AK31" s="12">
        <f t="shared" si="11"/>
        <v>4.8299900599468398E-2</v>
      </c>
      <c r="AL31" s="12">
        <f t="shared" si="11"/>
        <v>5.3275100991933687E-2</v>
      </c>
      <c r="AM31" s="12">
        <f t="shared" si="11"/>
        <v>5.3275100991933687E-2</v>
      </c>
    </row>
    <row r="32" spans="1:39" x14ac:dyDescent="0.25">
      <c r="A32" s="2" t="s">
        <v>44</v>
      </c>
      <c r="B32" s="2" t="s">
        <v>45</v>
      </c>
      <c r="C32" s="2" t="s">
        <v>46</v>
      </c>
      <c r="D32" s="2" t="s">
        <v>34</v>
      </c>
      <c r="E32" s="5"/>
      <c r="F32" s="6"/>
      <c r="G32" s="5">
        <v>1196.8900000000001</v>
      </c>
      <c r="H32" s="6">
        <v>8.819987914695436E-2</v>
      </c>
      <c r="I32" s="5">
        <v>2088.98</v>
      </c>
      <c r="J32" s="6">
        <v>8.8200262534458188E-2</v>
      </c>
      <c r="K32" s="5">
        <v>561.94000000000005</v>
      </c>
      <c r="L32" s="6">
        <v>8.8200025113008534E-2</v>
      </c>
      <c r="M32" s="5">
        <v>1197.1300000000001</v>
      </c>
      <c r="N32" s="6">
        <v>8.8200016208768939E-2</v>
      </c>
      <c r="O32" s="5">
        <v>730.94</v>
      </c>
      <c r="P32" s="6">
        <v>8.8200549036170028E-2</v>
      </c>
      <c r="Q32" s="5">
        <v>456.48</v>
      </c>
      <c r="R32" s="6">
        <v>8.3899426554918374E-2</v>
      </c>
      <c r="S32" s="5">
        <v>1165.76</v>
      </c>
      <c r="T32" s="6">
        <v>8.3899556018081689E-2</v>
      </c>
      <c r="U32" s="5">
        <v>39200.83</v>
      </c>
      <c r="V32" s="6">
        <v>8.3301585901114111E-2</v>
      </c>
      <c r="W32" s="5">
        <v>839.7</v>
      </c>
      <c r="X32" s="6">
        <v>8.3900027377167452E-2</v>
      </c>
      <c r="Y32" s="5">
        <v>2058.4</v>
      </c>
      <c r="Z32" s="6">
        <v>8.3899928222029921E-2</v>
      </c>
      <c r="AA32" s="5">
        <v>1891.94</v>
      </c>
      <c r="AB32" s="6">
        <v>8.3900075920446737E-2</v>
      </c>
      <c r="AC32" s="5">
        <v>51388.990000000005</v>
      </c>
      <c r="AD32" s="6">
        <v>8.3899972679320173E-2</v>
      </c>
      <c r="AF32" s="5">
        <f t="shared" si="3"/>
        <v>46598.950000000004</v>
      </c>
      <c r="AG32" s="5">
        <f t="shared" si="4"/>
        <v>4790.0400000000009</v>
      </c>
      <c r="AH32" s="5">
        <f t="shared" si="5"/>
        <v>79446.942857142858</v>
      </c>
      <c r="AI32" s="5">
        <f t="shared" si="6"/>
        <v>79446.942857142858</v>
      </c>
      <c r="AJ32" s="12">
        <f t="shared" si="10"/>
        <v>8.3899969465844576E-2</v>
      </c>
      <c r="AK32" s="12">
        <f t="shared" si="11"/>
        <v>8.3900003940990259E-2</v>
      </c>
      <c r="AL32" s="12">
        <f t="shared" si="11"/>
        <v>8.3457041792854972E-2</v>
      </c>
      <c r="AM32" s="12">
        <f t="shared" si="11"/>
        <v>8.3457041792854972E-2</v>
      </c>
    </row>
    <row r="33" spans="1:39" s="7" customFormat="1" x14ac:dyDescent="0.25">
      <c r="A33" s="7" t="s">
        <v>47</v>
      </c>
      <c r="E33" s="9"/>
      <c r="F33" s="10"/>
      <c r="G33" s="9">
        <v>13570.2</v>
      </c>
      <c r="H33" s="10">
        <v>1</v>
      </c>
      <c r="I33" s="9">
        <v>23684.51</v>
      </c>
      <c r="J33" s="10">
        <v>1</v>
      </c>
      <c r="K33" s="9">
        <v>6371.2000000000007</v>
      </c>
      <c r="L33" s="10">
        <v>1</v>
      </c>
      <c r="M33" s="9">
        <v>13572.900000000001</v>
      </c>
      <c r="N33" s="10">
        <v>1</v>
      </c>
      <c r="O33" s="9">
        <v>8287.25</v>
      </c>
      <c r="P33" s="10">
        <v>1</v>
      </c>
      <c r="Q33" s="9">
        <v>5440.8000000000011</v>
      </c>
      <c r="R33" s="10">
        <v>1</v>
      </c>
      <c r="S33" s="9">
        <v>13894.710000000001</v>
      </c>
      <c r="T33" s="10">
        <v>1</v>
      </c>
      <c r="U33" s="9">
        <v>470589.24</v>
      </c>
      <c r="V33" s="10">
        <v>1</v>
      </c>
      <c r="W33" s="9">
        <v>10008.34</v>
      </c>
      <c r="X33" s="10">
        <v>1</v>
      </c>
      <c r="Y33" s="9">
        <v>24533.99</v>
      </c>
      <c r="Z33" s="10">
        <v>1</v>
      </c>
      <c r="AA33" s="9">
        <v>22549.919999999998</v>
      </c>
      <c r="AB33" s="10">
        <v>1</v>
      </c>
      <c r="AC33" s="9">
        <v>612503.06000000006</v>
      </c>
      <c r="AD33" s="10">
        <v>1</v>
      </c>
      <c r="AF33" s="9">
        <f t="shared" si="3"/>
        <v>555410.81000000006</v>
      </c>
      <c r="AG33" s="9">
        <f t="shared" si="4"/>
        <v>57092.25</v>
      </c>
      <c r="AH33" s="9">
        <f t="shared" si="5"/>
        <v>951950.14285714319</v>
      </c>
      <c r="AI33" s="9">
        <f t="shared" si="6"/>
        <v>951950.14285714319</v>
      </c>
      <c r="AJ33" s="13">
        <f t="shared" si="10"/>
        <v>1</v>
      </c>
      <c r="AK33" s="13">
        <f t="shared" si="11"/>
        <v>1</v>
      </c>
      <c r="AL33" s="13">
        <f t="shared" si="11"/>
        <v>1</v>
      </c>
      <c r="AM33" s="13">
        <f t="shared" si="11"/>
        <v>1</v>
      </c>
    </row>
    <row r="34" spans="1:39" x14ac:dyDescent="0.25">
      <c r="A34" s="2" t="s">
        <v>48</v>
      </c>
      <c r="B34" s="2" t="s">
        <v>49</v>
      </c>
      <c r="C34" s="2" t="s">
        <v>50</v>
      </c>
      <c r="D34" s="2" t="s">
        <v>28</v>
      </c>
      <c r="E34" s="5">
        <v>235522.47999999998</v>
      </c>
      <c r="F34" s="6">
        <v>0.87529175000500792</v>
      </c>
      <c r="G34" s="5">
        <v>233374.13999999998</v>
      </c>
      <c r="H34" s="6">
        <v>0.87529172591511784</v>
      </c>
      <c r="I34" s="5">
        <v>226244.74000000002</v>
      </c>
      <c r="J34" s="6">
        <v>0.87529169169285359</v>
      </c>
      <c r="K34" s="5">
        <v>167431.67999999999</v>
      </c>
      <c r="L34" s="6">
        <v>0.87529175445591578</v>
      </c>
      <c r="M34" s="5">
        <v>296225.95</v>
      </c>
      <c r="N34" s="6">
        <v>0.87529175066948639</v>
      </c>
      <c r="O34" s="5">
        <v>229416.33000000002</v>
      </c>
      <c r="P34" s="6">
        <v>0.88514730924147234</v>
      </c>
      <c r="Q34" s="5">
        <v>227236.28</v>
      </c>
      <c r="R34" s="6">
        <v>0.83765906069323359</v>
      </c>
      <c r="S34" s="5">
        <v>227829</v>
      </c>
      <c r="T34" s="6">
        <v>0.8376590945256277</v>
      </c>
      <c r="U34" s="5">
        <v>225862.77</v>
      </c>
      <c r="V34" s="6">
        <v>0.65694689406030837</v>
      </c>
      <c r="W34" s="5">
        <v>268144.07</v>
      </c>
      <c r="X34" s="6">
        <v>0.83765907986605403</v>
      </c>
      <c r="Y34" s="5">
        <v>240713.37000000002</v>
      </c>
      <c r="Z34" s="6">
        <v>0.8376590667799213</v>
      </c>
      <c r="AA34" s="5">
        <v>191195.3</v>
      </c>
      <c r="AB34" s="6">
        <v>0.83765908137208078</v>
      </c>
      <c r="AC34" s="5">
        <v>2769196.11</v>
      </c>
      <c r="AD34" s="6">
        <v>0.83765908489349172</v>
      </c>
      <c r="AF34" s="5">
        <f t="shared" si="3"/>
        <v>2069143.37</v>
      </c>
      <c r="AG34" s="5">
        <f t="shared" si="4"/>
        <v>700052.74</v>
      </c>
      <c r="AH34" s="5">
        <f t="shared" si="5"/>
        <v>2760680.7771428572</v>
      </c>
      <c r="AI34" s="5">
        <f t="shared" si="6"/>
        <v>2760680.7771428572</v>
      </c>
      <c r="AJ34" s="12">
        <f t="shared" ref="AJ34:AJ41" si="12">AF34/AF$41</f>
        <v>0.83765908797763466</v>
      </c>
      <c r="AK34" s="12">
        <f t="shared" ref="AK34:AM41" si="13">AG34/AG$41</f>
        <v>0.83765907577770204</v>
      </c>
      <c r="AL34" s="12">
        <f t="shared" si="13"/>
        <v>0.81252158958084708</v>
      </c>
      <c r="AM34" s="12">
        <f t="shared" si="13"/>
        <v>0.81252158958084708</v>
      </c>
    </row>
    <row r="35" spans="1:39" x14ac:dyDescent="0.25">
      <c r="A35" s="2" t="s">
        <v>48</v>
      </c>
      <c r="B35" s="2" t="s">
        <v>49</v>
      </c>
      <c r="C35" s="2" t="s">
        <v>50</v>
      </c>
      <c r="D35" s="2" t="s">
        <v>29</v>
      </c>
      <c r="E35" s="5">
        <v>7153.59</v>
      </c>
      <c r="F35" s="6">
        <v>2.6585480544864867E-2</v>
      </c>
      <c r="G35" s="5">
        <v>7088.34</v>
      </c>
      <c r="H35" s="6">
        <v>2.6585487802860963E-2</v>
      </c>
      <c r="I35" s="5">
        <v>6871.8</v>
      </c>
      <c r="J35" s="6">
        <v>2.6585499609736565E-2</v>
      </c>
      <c r="K35" s="5">
        <v>5085.45</v>
      </c>
      <c r="L35" s="6">
        <v>2.6585485212224098E-2</v>
      </c>
      <c r="M35" s="5">
        <v>8997.3599999999988</v>
      </c>
      <c r="N35" s="6">
        <v>2.6585499973258958E-2</v>
      </c>
      <c r="O35" s="5">
        <v>4052.19</v>
      </c>
      <c r="P35" s="6">
        <v>1.5634393048808697E-2</v>
      </c>
      <c r="Q35" s="5">
        <v>3996.14</v>
      </c>
      <c r="R35" s="6">
        <v>1.4730935037304159E-2</v>
      </c>
      <c r="S35" s="5">
        <v>4006.56</v>
      </c>
      <c r="T35" s="6">
        <v>1.4730922848990247E-2</v>
      </c>
      <c r="U35" s="5">
        <v>-10863.81</v>
      </c>
      <c r="V35" s="6">
        <v>-3.1598595187517266E-2</v>
      </c>
      <c r="W35" s="5">
        <v>4715.54</v>
      </c>
      <c r="X35" s="6">
        <v>1.4730942576770659E-2</v>
      </c>
      <c r="Y35" s="5">
        <v>4233.1399999999994</v>
      </c>
      <c r="Z35" s="6">
        <v>1.4730914622435618E-2</v>
      </c>
      <c r="AA35" s="5">
        <v>3362.33</v>
      </c>
      <c r="AB35" s="6">
        <v>1.47309387786718E-2</v>
      </c>
      <c r="AC35" s="5">
        <v>48698.630000000005</v>
      </c>
      <c r="AD35" s="6">
        <v>1.4730935701540743E-2</v>
      </c>
      <c r="AF35" s="5">
        <f t="shared" si="3"/>
        <v>36387.620000000003</v>
      </c>
      <c r="AG35" s="5">
        <f t="shared" si="4"/>
        <v>12311.01</v>
      </c>
      <c r="AH35" s="5">
        <f t="shared" si="5"/>
        <v>23146.439999999995</v>
      </c>
      <c r="AI35" s="5">
        <f t="shared" si="6"/>
        <v>23146.439999999995</v>
      </c>
      <c r="AJ35" s="12">
        <f t="shared" si="12"/>
        <v>1.4730936978464058E-2</v>
      </c>
      <c r="AK35" s="12">
        <f t="shared" si="13"/>
        <v>1.4730931927343142E-2</v>
      </c>
      <c r="AL35" s="12">
        <f t="shared" si="13"/>
        <v>6.8124436471071539E-3</v>
      </c>
      <c r="AM35" s="12">
        <f t="shared" si="13"/>
        <v>6.8124436471071539E-3</v>
      </c>
    </row>
    <row r="36" spans="1:39" x14ac:dyDescent="0.25">
      <c r="A36" s="2" t="s">
        <v>48</v>
      </c>
      <c r="B36" s="2" t="s">
        <v>49</v>
      </c>
      <c r="C36" s="2" t="s">
        <v>50</v>
      </c>
      <c r="D36" s="2" t="s">
        <v>30</v>
      </c>
      <c r="E36" s="5">
        <v>2238.91</v>
      </c>
      <c r="F36" s="6">
        <v>8.3206471501306896E-3</v>
      </c>
      <c r="G36" s="5">
        <v>2218.4900000000002</v>
      </c>
      <c r="H36" s="6">
        <v>8.3206560119532952E-3</v>
      </c>
      <c r="I36" s="5">
        <v>2150.7200000000003</v>
      </c>
      <c r="J36" s="6">
        <v>8.3206679066114599E-3</v>
      </c>
      <c r="K36" s="5">
        <v>1591.63</v>
      </c>
      <c r="L36" s="6">
        <v>8.3206512360424825E-3</v>
      </c>
      <c r="M36" s="5">
        <v>2815.96</v>
      </c>
      <c r="N36" s="6">
        <v>8.3206301075758118E-3</v>
      </c>
      <c r="O36" s="5">
        <v>909.14</v>
      </c>
      <c r="P36" s="6">
        <v>3.5076963558949448E-3</v>
      </c>
      <c r="Q36" s="5">
        <v>897.1</v>
      </c>
      <c r="R36" s="6">
        <v>3.3069716831656453E-3</v>
      </c>
      <c r="S36" s="5">
        <v>899.43000000000006</v>
      </c>
      <c r="T36" s="6">
        <v>3.3069351109348915E-3</v>
      </c>
      <c r="U36" s="5">
        <v>-5552.73</v>
      </c>
      <c r="V36" s="6">
        <v>-1.6150730494695942E-2</v>
      </c>
      <c r="W36" s="5">
        <v>1058.5900000000001</v>
      </c>
      <c r="X36" s="6">
        <v>3.3069443801438765E-3</v>
      </c>
      <c r="Y36" s="5">
        <v>950.30000000000007</v>
      </c>
      <c r="Z36" s="6">
        <v>3.3069513802285234E-3</v>
      </c>
      <c r="AA36" s="5">
        <v>754.81000000000006</v>
      </c>
      <c r="AB36" s="6">
        <v>3.3069508048077559E-3</v>
      </c>
      <c r="AC36" s="5">
        <v>10932.349999999999</v>
      </c>
      <c r="AD36" s="6">
        <v>3.306946107451871E-3</v>
      </c>
      <c r="AF36" s="5">
        <f t="shared" si="3"/>
        <v>8168.65</v>
      </c>
      <c r="AG36" s="5">
        <f t="shared" si="4"/>
        <v>2763.7000000000003</v>
      </c>
      <c r="AH36" s="5">
        <f t="shared" si="5"/>
        <v>-142.90285714285579</v>
      </c>
      <c r="AI36" s="5">
        <f t="shared" si="6"/>
        <v>-142.90285714285579</v>
      </c>
      <c r="AJ36" s="12">
        <f t="shared" si="12"/>
        <v>3.3069452838391305E-3</v>
      </c>
      <c r="AK36" s="12">
        <f t="shared" si="13"/>
        <v>3.3069485418010581E-3</v>
      </c>
      <c r="AL36" s="12">
        <f t="shared" si="13"/>
        <v>-4.2059066590642416E-5</v>
      </c>
      <c r="AM36" s="12">
        <f t="shared" si="13"/>
        <v>-4.2059066590642416E-5</v>
      </c>
    </row>
    <row r="37" spans="1:39" x14ac:dyDescent="0.25">
      <c r="A37" s="2" t="s">
        <v>48</v>
      </c>
      <c r="B37" s="2" t="s">
        <v>49</v>
      </c>
      <c r="C37" s="2" t="s">
        <v>50</v>
      </c>
      <c r="D37" s="2" t="s">
        <v>31</v>
      </c>
      <c r="E37" s="5">
        <v>1201.3599999999999</v>
      </c>
      <c r="F37" s="6">
        <v>4.4647139278850001E-3</v>
      </c>
      <c r="G37" s="5">
        <v>1190.4100000000001</v>
      </c>
      <c r="H37" s="6">
        <v>4.4647449946537158E-3</v>
      </c>
      <c r="I37" s="5">
        <v>1154.0500000000002</v>
      </c>
      <c r="J37" s="6">
        <v>4.4647684485311688E-3</v>
      </c>
      <c r="K37" s="5">
        <v>854.04</v>
      </c>
      <c r="L37" s="6">
        <v>4.4647116362657915E-3</v>
      </c>
      <c r="M37" s="5">
        <v>1511</v>
      </c>
      <c r="N37" s="6">
        <v>4.4647197021786709E-3</v>
      </c>
      <c r="O37" s="5">
        <v>311.70999999999998</v>
      </c>
      <c r="P37" s="6">
        <v>1.2026574907011167E-3</v>
      </c>
      <c r="Q37" s="5">
        <v>326.21000000000004</v>
      </c>
      <c r="R37" s="6">
        <v>1.2025049969518061E-3</v>
      </c>
      <c r="S37" s="5">
        <v>327.07</v>
      </c>
      <c r="T37" s="6">
        <v>1.2025385707987001E-3</v>
      </c>
      <c r="U37" s="5">
        <v>-3905.4399999999996</v>
      </c>
      <c r="V37" s="6">
        <v>-1.1359404995957903E-2</v>
      </c>
      <c r="W37" s="5">
        <v>384.95</v>
      </c>
      <c r="X37" s="6">
        <v>1.2025507884415921E-3</v>
      </c>
      <c r="Y37" s="5">
        <v>345.56</v>
      </c>
      <c r="Z37" s="6">
        <v>1.202515120437513E-3</v>
      </c>
      <c r="AA37" s="5">
        <v>274.47000000000003</v>
      </c>
      <c r="AB37" s="6">
        <v>1.2024996852129475E-3</v>
      </c>
      <c r="AC37" s="5">
        <v>3975.3900000000003</v>
      </c>
      <c r="AD37" s="6">
        <v>1.2025228323373379E-3</v>
      </c>
      <c r="AF37" s="5">
        <f t="shared" si="3"/>
        <v>2970.4100000000008</v>
      </c>
      <c r="AG37" s="5">
        <f t="shared" si="4"/>
        <v>1004.98</v>
      </c>
      <c r="AH37" s="5">
        <f t="shared" si="5"/>
        <v>-3317.948571428572</v>
      </c>
      <c r="AI37" s="5">
        <f t="shared" si="6"/>
        <v>-3317.948571428572</v>
      </c>
      <c r="AJ37" s="12">
        <f t="shared" si="12"/>
        <v>1.2025222454834757E-3</v>
      </c>
      <c r="AK37" s="12">
        <f t="shared" si="13"/>
        <v>1.2025245668991669E-3</v>
      </c>
      <c r="AL37" s="12">
        <f t="shared" si="13"/>
        <v>-9.7653624777101081E-4</v>
      </c>
      <c r="AM37" s="12">
        <f t="shared" si="13"/>
        <v>-9.7653624777101081E-4</v>
      </c>
    </row>
    <row r="38" spans="1:39" x14ac:dyDescent="0.25">
      <c r="A38" s="2" t="s">
        <v>48</v>
      </c>
      <c r="B38" s="2" t="s">
        <v>49</v>
      </c>
      <c r="C38" s="2" t="s">
        <v>50</v>
      </c>
      <c r="D38" s="2" t="s">
        <v>32</v>
      </c>
      <c r="E38" s="5">
        <v>273.04000000000002</v>
      </c>
      <c r="F38" s="6">
        <v>1.014721225003097E-3</v>
      </c>
      <c r="G38" s="5">
        <v>270.54000000000002</v>
      </c>
      <c r="H38" s="6">
        <v>1.014685789646942E-3</v>
      </c>
      <c r="I38" s="5">
        <v>262.27999999999997</v>
      </c>
      <c r="J38" s="6">
        <v>1.0147042751013861E-3</v>
      </c>
      <c r="K38" s="5">
        <v>194.1</v>
      </c>
      <c r="L38" s="6">
        <v>1.0147071900604072E-3</v>
      </c>
      <c r="M38" s="5">
        <v>343.41</v>
      </c>
      <c r="N38" s="6">
        <v>1.0147117094144128E-3</v>
      </c>
      <c r="O38" s="5">
        <v>545.49</v>
      </c>
      <c r="P38" s="6">
        <v>2.1046409630828405E-3</v>
      </c>
      <c r="Q38" s="5">
        <v>543.70000000000005</v>
      </c>
      <c r="R38" s="6">
        <v>2.0042364331035131E-3</v>
      </c>
      <c r="S38" s="5">
        <v>545.11</v>
      </c>
      <c r="T38" s="6">
        <v>2.0042064399916821E-3</v>
      </c>
      <c r="U38" s="5">
        <v>1973.03</v>
      </c>
      <c r="V38" s="6">
        <v>5.7387763834996367E-3</v>
      </c>
      <c r="W38" s="5">
        <v>641.57000000000005</v>
      </c>
      <c r="X38" s="6">
        <v>2.0042096618793932E-3</v>
      </c>
      <c r="Y38" s="5">
        <v>575.93999999999994</v>
      </c>
      <c r="Z38" s="6">
        <v>2.0042150667460962E-3</v>
      </c>
      <c r="AA38" s="5">
        <v>457.46</v>
      </c>
      <c r="AB38" s="6">
        <v>2.0042099537199505E-3</v>
      </c>
      <c r="AC38" s="5">
        <v>6625.67</v>
      </c>
      <c r="AD38" s="6">
        <v>2.004210770398006E-3</v>
      </c>
      <c r="AF38" s="5">
        <f t="shared" si="3"/>
        <v>4950.7000000000007</v>
      </c>
      <c r="AG38" s="5">
        <f t="shared" si="4"/>
        <v>1674.97</v>
      </c>
      <c r="AH38" s="5">
        <f t="shared" si="5"/>
        <v>9055.3714285714268</v>
      </c>
      <c r="AI38" s="5">
        <f t="shared" si="6"/>
        <v>9055.3714285714268</v>
      </c>
      <c r="AJ38" s="12">
        <f t="shared" si="12"/>
        <v>2.0042104897017728E-3</v>
      </c>
      <c r="AK38" s="12">
        <f t="shared" si="13"/>
        <v>2.0042116000508442E-3</v>
      </c>
      <c r="AL38" s="12">
        <f t="shared" si="13"/>
        <v>2.6651704348818676E-3</v>
      </c>
      <c r="AM38" s="12">
        <f t="shared" si="13"/>
        <v>2.6651704348818676E-3</v>
      </c>
    </row>
    <row r="39" spans="1:39" x14ac:dyDescent="0.25">
      <c r="A39" s="2" t="s">
        <v>48</v>
      </c>
      <c r="B39" s="2" t="s">
        <v>49</v>
      </c>
      <c r="C39" s="2" t="s">
        <v>50</v>
      </c>
      <c r="D39" s="2" t="s">
        <v>33</v>
      </c>
      <c r="E39" s="5"/>
      <c r="F39" s="6">
        <v>0</v>
      </c>
      <c r="G39" s="5"/>
      <c r="H39" s="6">
        <v>0</v>
      </c>
      <c r="I39" s="5"/>
      <c r="J39" s="6">
        <v>0</v>
      </c>
      <c r="K39" s="5"/>
      <c r="L39" s="6">
        <v>0</v>
      </c>
      <c r="M39" s="5"/>
      <c r="N39" s="6">
        <v>0</v>
      </c>
      <c r="O39" s="5"/>
      <c r="P39" s="6">
        <v>0</v>
      </c>
      <c r="Q39" s="5">
        <v>14570.96</v>
      </c>
      <c r="R39" s="6">
        <v>5.37127991489681E-2</v>
      </c>
      <c r="S39" s="5">
        <v>14608.96</v>
      </c>
      <c r="T39" s="6">
        <v>5.3712776712188152E-2</v>
      </c>
      <c r="U39" s="5">
        <v>103498.72</v>
      </c>
      <c r="V39" s="6">
        <v>0.30103749565817123</v>
      </c>
      <c r="W39" s="5">
        <v>17194.059999999998</v>
      </c>
      <c r="X39" s="6">
        <v>5.3712768955739808E-2</v>
      </c>
      <c r="Y39" s="5">
        <v>15435.150000000001</v>
      </c>
      <c r="Z39" s="6">
        <v>5.3712817632888869E-2</v>
      </c>
      <c r="AA39" s="5">
        <v>12259.92</v>
      </c>
      <c r="AB39" s="6">
        <v>5.371279171033598E-2</v>
      </c>
      <c r="AC39" s="5">
        <v>177567.77000000002</v>
      </c>
      <c r="AD39" s="6">
        <v>5.3712792383193847E-2</v>
      </c>
      <c r="AF39" s="5">
        <f t="shared" si="3"/>
        <v>132678.64000000001</v>
      </c>
      <c r="AG39" s="5">
        <f t="shared" si="4"/>
        <v>44889.13</v>
      </c>
      <c r="AH39" s="5">
        <f t="shared" si="5"/>
        <v>304401.89142857143</v>
      </c>
      <c r="AI39" s="5">
        <f t="shared" si="6"/>
        <v>304401.89142857143</v>
      </c>
      <c r="AJ39" s="12">
        <f t="shared" si="12"/>
        <v>5.3712792543956452E-2</v>
      </c>
      <c r="AK39" s="12">
        <f t="shared" si="13"/>
        <v>5.3712791908028412E-2</v>
      </c>
      <c r="AL39" s="12">
        <f t="shared" si="13"/>
        <v>8.9591346722432186E-2</v>
      </c>
      <c r="AM39" s="12">
        <f t="shared" si="13"/>
        <v>8.9591346722432186E-2</v>
      </c>
    </row>
    <row r="40" spans="1:39" x14ac:dyDescent="0.25">
      <c r="A40" s="2" t="s">
        <v>48</v>
      </c>
      <c r="B40" s="2" t="s">
        <v>49</v>
      </c>
      <c r="C40" s="2" t="s">
        <v>50</v>
      </c>
      <c r="D40" s="2" t="s">
        <v>34</v>
      </c>
      <c r="E40" s="5">
        <v>22689.449999999997</v>
      </c>
      <c r="F40" s="6">
        <v>8.4322687147108527E-2</v>
      </c>
      <c r="G40" s="5">
        <v>22482.489999999998</v>
      </c>
      <c r="H40" s="6">
        <v>8.4322699485767261E-2</v>
      </c>
      <c r="I40" s="5">
        <v>21795.66</v>
      </c>
      <c r="J40" s="6">
        <v>8.4322668067165929E-2</v>
      </c>
      <c r="K40" s="5">
        <v>16129.810000000001</v>
      </c>
      <c r="L40" s="6">
        <v>8.4322690269491282E-2</v>
      </c>
      <c r="M40" s="5">
        <v>28537.42</v>
      </c>
      <c r="N40" s="6">
        <v>8.4322687838085802E-2</v>
      </c>
      <c r="O40" s="5">
        <v>23949.49</v>
      </c>
      <c r="P40" s="6">
        <v>9.2403302900040077E-2</v>
      </c>
      <c r="Q40" s="5">
        <v>23704.989999999998</v>
      </c>
      <c r="R40" s="6">
        <v>8.7383492007273189E-2</v>
      </c>
      <c r="S40" s="5">
        <v>23766.83</v>
      </c>
      <c r="T40" s="6">
        <v>8.7383525791468714E-2</v>
      </c>
      <c r="U40" s="5">
        <v>32794.199999999997</v>
      </c>
      <c r="V40" s="6">
        <v>9.5385564576191836E-2</v>
      </c>
      <c r="W40" s="5">
        <v>27972.440000000002</v>
      </c>
      <c r="X40" s="6">
        <v>8.7383503770970594E-2</v>
      </c>
      <c r="Y40" s="5">
        <v>25110.91</v>
      </c>
      <c r="Z40" s="6">
        <v>8.7383519397342124E-2</v>
      </c>
      <c r="AA40" s="5">
        <v>19945.25</v>
      </c>
      <c r="AB40" s="6">
        <v>8.7383527695170826E-2</v>
      </c>
      <c r="AC40" s="5">
        <v>288878.93999999994</v>
      </c>
      <c r="AD40" s="6">
        <v>8.7383507311586492E-2</v>
      </c>
      <c r="AF40" s="5">
        <f t="shared" si="3"/>
        <v>215850.33999999997</v>
      </c>
      <c r="AG40" s="5">
        <f t="shared" si="4"/>
        <v>73028.600000000006</v>
      </c>
      <c r="AH40" s="5">
        <f t="shared" si="5"/>
        <v>303847.04571428575</v>
      </c>
      <c r="AI40" s="5">
        <f t="shared" si="6"/>
        <v>303847.04571428575</v>
      </c>
      <c r="AJ40" s="12">
        <f t="shared" si="12"/>
        <v>8.7383504480920679E-2</v>
      </c>
      <c r="AK40" s="12">
        <f t="shared" si="13"/>
        <v>8.7383515678175191E-2</v>
      </c>
      <c r="AL40" s="12">
        <f t="shared" si="13"/>
        <v>8.9428044929093342E-2</v>
      </c>
      <c r="AM40" s="12">
        <f t="shared" si="13"/>
        <v>8.9428044929093342E-2</v>
      </c>
    </row>
    <row r="41" spans="1:39" s="7" customFormat="1" x14ac:dyDescent="0.25">
      <c r="A41" s="7" t="s">
        <v>51</v>
      </c>
      <c r="E41" s="9">
        <v>269078.82999999996</v>
      </c>
      <c r="F41" s="10">
        <v>1</v>
      </c>
      <c r="G41" s="9">
        <v>266624.40999999997</v>
      </c>
      <c r="H41" s="10">
        <v>1</v>
      </c>
      <c r="I41" s="9">
        <v>258479.25</v>
      </c>
      <c r="J41" s="10">
        <v>1</v>
      </c>
      <c r="K41" s="9">
        <v>191286.71000000002</v>
      </c>
      <c r="L41" s="10">
        <v>1</v>
      </c>
      <c r="M41" s="9">
        <v>338431.1</v>
      </c>
      <c r="N41" s="10">
        <v>1</v>
      </c>
      <c r="O41" s="9">
        <v>259184.35</v>
      </c>
      <c r="P41" s="10">
        <v>1</v>
      </c>
      <c r="Q41" s="9">
        <v>271275.38</v>
      </c>
      <c r="R41" s="10">
        <v>1</v>
      </c>
      <c r="S41" s="9">
        <v>271982.95999999996</v>
      </c>
      <c r="T41" s="10">
        <v>1</v>
      </c>
      <c r="U41" s="9">
        <v>343806.74</v>
      </c>
      <c r="V41" s="10">
        <v>1</v>
      </c>
      <c r="W41" s="9">
        <v>320111.22000000003</v>
      </c>
      <c r="X41" s="10">
        <v>1</v>
      </c>
      <c r="Y41" s="9">
        <v>287364.37</v>
      </c>
      <c r="Z41" s="10">
        <v>1</v>
      </c>
      <c r="AA41" s="9">
        <v>228249.53999999998</v>
      </c>
      <c r="AB41" s="10">
        <v>1</v>
      </c>
      <c r="AC41" s="9">
        <v>3305874.86</v>
      </c>
      <c r="AD41" s="10">
        <v>1</v>
      </c>
      <c r="AF41" s="9">
        <f t="shared" si="3"/>
        <v>2470149.7299999995</v>
      </c>
      <c r="AG41" s="9">
        <f t="shared" si="4"/>
        <v>835725.13000000012</v>
      </c>
      <c r="AH41" s="9">
        <f t="shared" si="5"/>
        <v>3397670.6742857145</v>
      </c>
      <c r="AI41" s="9">
        <f t="shared" si="6"/>
        <v>3397670.6742857145</v>
      </c>
      <c r="AJ41" s="13">
        <f t="shared" si="12"/>
        <v>1</v>
      </c>
      <c r="AK41" s="13">
        <f t="shared" si="13"/>
        <v>1</v>
      </c>
      <c r="AL41" s="13">
        <f t="shared" si="13"/>
        <v>1</v>
      </c>
      <c r="AM41" s="13">
        <f t="shared" si="13"/>
        <v>1</v>
      </c>
    </row>
    <row r="42" spans="1:39" x14ac:dyDescent="0.25">
      <c r="A42" s="2" t="s">
        <v>52</v>
      </c>
      <c r="B42" s="2" t="s">
        <v>53</v>
      </c>
      <c r="C42" s="2" t="s">
        <v>54</v>
      </c>
      <c r="D42" s="2" t="s">
        <v>28</v>
      </c>
      <c r="E42" s="5"/>
      <c r="F42" s="6"/>
      <c r="G42" s="5"/>
      <c r="H42" s="6"/>
      <c r="I42" s="5"/>
      <c r="J42" s="6"/>
      <c r="K42" s="5"/>
      <c r="L42" s="6"/>
      <c r="M42" s="5">
        <v>8462.3700000000008</v>
      </c>
      <c r="N42" s="6">
        <v>0.88509996945900615</v>
      </c>
      <c r="O42" s="5">
        <v>5268.78</v>
      </c>
      <c r="P42" s="6">
        <v>1</v>
      </c>
      <c r="Q42" s="5">
        <v>6198.56</v>
      </c>
      <c r="R42" s="6">
        <v>1</v>
      </c>
      <c r="S42" s="5">
        <v>6198.56</v>
      </c>
      <c r="T42" s="6">
        <v>1</v>
      </c>
      <c r="U42" s="5">
        <v>7853.1</v>
      </c>
      <c r="V42" s="6">
        <v>1.1626385177398937</v>
      </c>
      <c r="W42" s="5">
        <v>9087.83</v>
      </c>
      <c r="X42" s="6">
        <v>1</v>
      </c>
      <c r="Y42" s="5">
        <v>6843.22</v>
      </c>
      <c r="Z42" s="6">
        <v>1</v>
      </c>
      <c r="AA42" s="5">
        <v>6316.82</v>
      </c>
      <c r="AB42" s="6">
        <v>1</v>
      </c>
      <c r="AC42" s="5">
        <v>56229.240000000005</v>
      </c>
      <c r="AD42" s="6">
        <v>1</v>
      </c>
      <c r="AF42" s="5">
        <f t="shared" si="3"/>
        <v>33981.370000000003</v>
      </c>
      <c r="AG42" s="5">
        <f t="shared" si="4"/>
        <v>22247.87</v>
      </c>
      <c r="AH42" s="5">
        <f t="shared" si="5"/>
        <v>81886.062857142853</v>
      </c>
      <c r="AI42" s="5">
        <f t="shared" si="6"/>
        <v>81886.062857142853</v>
      </c>
      <c r="AJ42" s="12">
        <f t="shared" ref="AJ42:AJ47" si="14">AF42/AF$47</f>
        <v>1</v>
      </c>
      <c r="AK42" s="12">
        <f t="shared" ref="AK42:AM47" si="15">AG42/AG$47</f>
        <v>1</v>
      </c>
      <c r="AL42" s="12">
        <f t="shared" si="15"/>
        <v>1.0235395231711788</v>
      </c>
      <c r="AM42" s="12">
        <f t="shared" si="15"/>
        <v>1.0235395231711788</v>
      </c>
    </row>
    <row r="43" spans="1:39" x14ac:dyDescent="0.25">
      <c r="A43" s="2" t="s">
        <v>52</v>
      </c>
      <c r="B43" s="2" t="s">
        <v>53</v>
      </c>
      <c r="C43" s="2" t="s">
        <v>54</v>
      </c>
      <c r="D43" s="2" t="s">
        <v>29</v>
      </c>
      <c r="E43" s="5"/>
      <c r="F43" s="6"/>
      <c r="G43" s="5"/>
      <c r="H43" s="6"/>
      <c r="I43" s="5"/>
      <c r="J43" s="6"/>
      <c r="K43" s="5"/>
      <c r="L43" s="6"/>
      <c r="M43" s="5">
        <v>78.400000000000006</v>
      </c>
      <c r="N43" s="6">
        <v>8.200047694154956E-3</v>
      </c>
      <c r="O43" s="5"/>
      <c r="P43" s="6">
        <v>0</v>
      </c>
      <c r="Q43" s="5"/>
      <c r="R43" s="6">
        <v>0</v>
      </c>
      <c r="S43" s="5"/>
      <c r="T43" s="6">
        <v>0</v>
      </c>
      <c r="U43" s="5">
        <v>-78.400000000000006</v>
      </c>
      <c r="V43" s="6">
        <v>-1.1606990843209391E-2</v>
      </c>
      <c r="W43" s="5"/>
      <c r="X43" s="6">
        <v>0</v>
      </c>
      <c r="Y43" s="5"/>
      <c r="Z43" s="6">
        <v>0</v>
      </c>
      <c r="AA43" s="5"/>
      <c r="AB43" s="6">
        <v>0</v>
      </c>
      <c r="AC43" s="5">
        <v>0</v>
      </c>
      <c r="AD43" s="6">
        <v>0</v>
      </c>
      <c r="AF43" s="5">
        <f t="shared" si="3"/>
        <v>0</v>
      </c>
      <c r="AG43" s="5">
        <f t="shared" si="4"/>
        <v>0</v>
      </c>
      <c r="AH43" s="5">
        <f t="shared" si="5"/>
        <v>-134.4</v>
      </c>
      <c r="AI43" s="5">
        <f t="shared" si="6"/>
        <v>-134.4</v>
      </c>
      <c r="AJ43" s="12">
        <f t="shared" si="14"/>
        <v>0</v>
      </c>
      <c r="AK43" s="12">
        <f t="shared" si="15"/>
        <v>0</v>
      </c>
      <c r="AL43" s="12">
        <f t="shared" si="15"/>
        <v>-1.6799404821086336E-3</v>
      </c>
      <c r="AM43" s="12">
        <f t="shared" si="15"/>
        <v>-1.6799404821086336E-3</v>
      </c>
    </row>
    <row r="44" spans="1:39" x14ac:dyDescent="0.25">
      <c r="A44" s="2" t="s">
        <v>52</v>
      </c>
      <c r="B44" s="2" t="s">
        <v>53</v>
      </c>
      <c r="C44" s="2" t="s">
        <v>54</v>
      </c>
      <c r="D44" s="2" t="s">
        <v>30</v>
      </c>
      <c r="E44" s="5"/>
      <c r="F44" s="6"/>
      <c r="G44" s="5"/>
      <c r="H44" s="6"/>
      <c r="I44" s="5"/>
      <c r="J44" s="6"/>
      <c r="K44" s="5"/>
      <c r="L44" s="6"/>
      <c r="M44" s="5">
        <v>7.65</v>
      </c>
      <c r="N44" s="6">
        <v>8.0013220485057926E-4</v>
      </c>
      <c r="O44" s="5"/>
      <c r="P44" s="6">
        <v>0</v>
      </c>
      <c r="Q44" s="5"/>
      <c r="R44" s="6">
        <v>0</v>
      </c>
      <c r="S44" s="5"/>
      <c r="T44" s="6">
        <v>0</v>
      </c>
      <c r="U44" s="5">
        <v>-7.65</v>
      </c>
      <c r="V44" s="6">
        <v>-1.1325698973284673E-3</v>
      </c>
      <c r="W44" s="5"/>
      <c r="X44" s="6">
        <v>0</v>
      </c>
      <c r="Y44" s="5"/>
      <c r="Z44" s="6">
        <v>0</v>
      </c>
      <c r="AA44" s="5"/>
      <c r="AB44" s="6">
        <v>0</v>
      </c>
      <c r="AC44" s="5">
        <v>0</v>
      </c>
      <c r="AD44" s="6">
        <v>0</v>
      </c>
      <c r="AF44" s="5">
        <f t="shared" si="3"/>
        <v>0</v>
      </c>
      <c r="AG44" s="5">
        <f t="shared" si="4"/>
        <v>0</v>
      </c>
      <c r="AH44" s="5">
        <f t="shared" si="5"/>
        <v>-13.114285714285716</v>
      </c>
      <c r="AI44" s="5">
        <f t="shared" si="6"/>
        <v>-13.114285714285716</v>
      </c>
      <c r="AJ44" s="12">
        <f t="shared" si="14"/>
        <v>0</v>
      </c>
      <c r="AK44" s="12">
        <f t="shared" si="15"/>
        <v>0</v>
      </c>
      <c r="AL44" s="12">
        <f t="shared" si="15"/>
        <v>-1.6392276387922256E-4</v>
      </c>
      <c r="AM44" s="12">
        <f t="shared" si="15"/>
        <v>-1.6392276387922256E-4</v>
      </c>
    </row>
    <row r="45" spans="1:39" x14ac:dyDescent="0.25">
      <c r="A45" s="2" t="s">
        <v>52</v>
      </c>
      <c r="B45" s="2" t="s">
        <v>53</v>
      </c>
      <c r="C45" s="2" t="s">
        <v>54</v>
      </c>
      <c r="D45" s="2" t="s">
        <v>32</v>
      </c>
      <c r="E45" s="5"/>
      <c r="F45" s="6"/>
      <c r="G45" s="5"/>
      <c r="H45" s="6"/>
      <c r="I45" s="5"/>
      <c r="J45" s="6"/>
      <c r="K45" s="5"/>
      <c r="L45" s="6"/>
      <c r="M45" s="5">
        <v>7.65</v>
      </c>
      <c r="N45" s="6">
        <v>8.0013220485057926E-4</v>
      </c>
      <c r="O45" s="5"/>
      <c r="P45" s="6">
        <v>0</v>
      </c>
      <c r="Q45" s="5"/>
      <c r="R45" s="6">
        <v>0</v>
      </c>
      <c r="S45" s="5"/>
      <c r="T45" s="6">
        <v>0</v>
      </c>
      <c r="U45" s="5">
        <v>-7.65</v>
      </c>
      <c r="V45" s="6">
        <v>-1.1325698973284673E-3</v>
      </c>
      <c r="W45" s="5"/>
      <c r="X45" s="6">
        <v>0</v>
      </c>
      <c r="Y45" s="5"/>
      <c r="Z45" s="6">
        <v>0</v>
      </c>
      <c r="AA45" s="5"/>
      <c r="AB45" s="6">
        <v>0</v>
      </c>
      <c r="AC45" s="5">
        <v>0</v>
      </c>
      <c r="AD45" s="6">
        <v>0</v>
      </c>
      <c r="AF45" s="5">
        <f t="shared" si="3"/>
        <v>0</v>
      </c>
      <c r="AG45" s="5">
        <f t="shared" si="4"/>
        <v>0</v>
      </c>
      <c r="AH45" s="5">
        <f t="shared" si="5"/>
        <v>-13.114285714285716</v>
      </c>
      <c r="AI45" s="5">
        <f t="shared" si="6"/>
        <v>-13.114285714285716</v>
      </c>
      <c r="AJ45" s="12">
        <f t="shared" si="14"/>
        <v>0</v>
      </c>
      <c r="AK45" s="12">
        <f t="shared" si="15"/>
        <v>0</v>
      </c>
      <c r="AL45" s="12">
        <f t="shared" si="15"/>
        <v>-1.6392276387922256E-4</v>
      </c>
      <c r="AM45" s="12">
        <f t="shared" si="15"/>
        <v>-1.6392276387922256E-4</v>
      </c>
    </row>
    <row r="46" spans="1:39" x14ac:dyDescent="0.25">
      <c r="A46" s="2" t="s">
        <v>52</v>
      </c>
      <c r="B46" s="2" t="s">
        <v>53</v>
      </c>
      <c r="C46" s="2" t="s">
        <v>54</v>
      </c>
      <c r="D46" s="2" t="s">
        <v>34</v>
      </c>
      <c r="E46" s="5"/>
      <c r="F46" s="6"/>
      <c r="G46" s="5"/>
      <c r="H46" s="6"/>
      <c r="I46" s="5"/>
      <c r="J46" s="6"/>
      <c r="K46" s="5"/>
      <c r="L46" s="6"/>
      <c r="M46" s="5">
        <v>1004.85</v>
      </c>
      <c r="N46" s="6">
        <v>0.10509971843713785</v>
      </c>
      <c r="O46" s="5"/>
      <c r="P46" s="6">
        <v>0</v>
      </c>
      <c r="Q46" s="5"/>
      <c r="R46" s="6">
        <v>0</v>
      </c>
      <c r="S46" s="5"/>
      <c r="T46" s="6">
        <v>0</v>
      </c>
      <c r="U46" s="5">
        <v>-1004.85</v>
      </c>
      <c r="V46" s="6">
        <v>-0.1487663871020275</v>
      </c>
      <c r="W46" s="5"/>
      <c r="X46" s="6">
        <v>0</v>
      </c>
      <c r="Y46" s="5"/>
      <c r="Z46" s="6">
        <v>0</v>
      </c>
      <c r="AA46" s="5"/>
      <c r="AB46" s="6">
        <v>0</v>
      </c>
      <c r="AC46" s="5">
        <v>0</v>
      </c>
      <c r="AD46" s="6">
        <v>0</v>
      </c>
      <c r="AF46" s="5">
        <f t="shared" si="3"/>
        <v>0</v>
      </c>
      <c r="AG46" s="5">
        <f t="shared" si="4"/>
        <v>0</v>
      </c>
      <c r="AH46" s="5">
        <f t="shared" si="5"/>
        <v>-1722.6000000000001</v>
      </c>
      <c r="AI46" s="5">
        <f t="shared" si="6"/>
        <v>-1722.6000000000001</v>
      </c>
      <c r="AJ46" s="12">
        <f t="shared" si="14"/>
        <v>0</v>
      </c>
      <c r="AK46" s="12">
        <f t="shared" si="15"/>
        <v>0</v>
      </c>
      <c r="AL46" s="12">
        <f t="shared" si="15"/>
        <v>-2.1531737161311997E-2</v>
      </c>
      <c r="AM46" s="12">
        <f t="shared" si="15"/>
        <v>-2.1531737161311997E-2</v>
      </c>
    </row>
    <row r="47" spans="1:39" s="7" customFormat="1" x14ac:dyDescent="0.25">
      <c r="A47" s="7" t="s">
        <v>55</v>
      </c>
      <c r="E47" s="9"/>
      <c r="F47" s="10"/>
      <c r="G47" s="9"/>
      <c r="H47" s="10"/>
      <c r="I47" s="9"/>
      <c r="J47" s="10"/>
      <c r="K47" s="9"/>
      <c r="L47" s="10"/>
      <c r="M47" s="9">
        <v>9560.92</v>
      </c>
      <c r="N47" s="10">
        <v>1</v>
      </c>
      <c r="O47" s="9">
        <v>5268.78</v>
      </c>
      <c r="P47" s="10">
        <v>1</v>
      </c>
      <c r="Q47" s="9">
        <v>6198.56</v>
      </c>
      <c r="R47" s="10">
        <v>1</v>
      </c>
      <c r="S47" s="9">
        <v>6198.56</v>
      </c>
      <c r="T47" s="10">
        <v>1</v>
      </c>
      <c r="U47" s="9">
        <v>6754.5500000000011</v>
      </c>
      <c r="V47" s="10">
        <v>1</v>
      </c>
      <c r="W47" s="9">
        <v>9087.83</v>
      </c>
      <c r="X47" s="10">
        <v>1</v>
      </c>
      <c r="Y47" s="9">
        <v>6843.22</v>
      </c>
      <c r="Z47" s="10">
        <v>1</v>
      </c>
      <c r="AA47" s="9">
        <v>6316.82</v>
      </c>
      <c r="AB47" s="10">
        <v>1</v>
      </c>
      <c r="AC47" s="9">
        <v>56229.240000000005</v>
      </c>
      <c r="AD47" s="10">
        <v>1</v>
      </c>
      <c r="AF47" s="9">
        <f t="shared" si="3"/>
        <v>33981.370000000003</v>
      </c>
      <c r="AG47" s="9">
        <f t="shared" si="4"/>
        <v>22247.87</v>
      </c>
      <c r="AH47" s="9">
        <f t="shared" si="5"/>
        <v>80002.8342857143</v>
      </c>
      <c r="AI47" s="9">
        <f t="shared" si="6"/>
        <v>80002.8342857143</v>
      </c>
      <c r="AJ47" s="13">
        <f t="shared" si="14"/>
        <v>1</v>
      </c>
      <c r="AK47" s="13">
        <f t="shared" si="15"/>
        <v>1</v>
      </c>
      <c r="AL47" s="13">
        <f t="shared" si="15"/>
        <v>1</v>
      </c>
      <c r="AM47" s="13">
        <f t="shared" si="15"/>
        <v>1</v>
      </c>
    </row>
    <row r="48" spans="1:39" x14ac:dyDescent="0.25">
      <c r="A48" s="2" t="s">
        <v>56</v>
      </c>
      <c r="B48" s="2" t="s">
        <v>57</v>
      </c>
      <c r="C48" s="2" t="s">
        <v>58</v>
      </c>
      <c r="D48" s="2" t="s">
        <v>28</v>
      </c>
      <c r="E48" s="5">
        <v>7326.55</v>
      </c>
      <c r="F48" s="6">
        <v>0.80370051842799817</v>
      </c>
      <c r="G48" s="5">
        <v>8467.16</v>
      </c>
      <c r="H48" s="6">
        <v>0.8037003498740416</v>
      </c>
      <c r="I48" s="5">
        <v>8469.9399999999987</v>
      </c>
      <c r="J48" s="6">
        <v>0.80369951103979709</v>
      </c>
      <c r="K48" s="5">
        <v>6331.3799999999992</v>
      </c>
      <c r="L48" s="6">
        <v>0.80370002246823025</v>
      </c>
      <c r="M48" s="5">
        <v>14159.93</v>
      </c>
      <c r="N48" s="6">
        <v>0.80369987564158674</v>
      </c>
      <c r="O48" s="5">
        <v>7375.59</v>
      </c>
      <c r="P48" s="6">
        <v>0.8148004533794666</v>
      </c>
      <c r="Q48" s="5">
        <v>7011.39</v>
      </c>
      <c r="R48" s="6">
        <v>0.68600034439978563</v>
      </c>
      <c r="S48" s="5">
        <v>7164.12</v>
      </c>
      <c r="T48" s="6">
        <v>0.68600023747237471</v>
      </c>
      <c r="U48" s="5">
        <v>-2999.52</v>
      </c>
      <c r="V48" s="6">
        <v>-0.4358867791822037</v>
      </c>
      <c r="W48" s="5">
        <v>9872.26</v>
      </c>
      <c r="X48" s="6">
        <v>0.68599997915371014</v>
      </c>
      <c r="Y48" s="5">
        <v>8058.46</v>
      </c>
      <c r="Z48" s="6">
        <v>0.68600036434772393</v>
      </c>
      <c r="AA48" s="5">
        <v>7050.94</v>
      </c>
      <c r="AB48" s="6">
        <v>0.6859998793579507</v>
      </c>
      <c r="AC48" s="5">
        <v>88288.200000000012</v>
      </c>
      <c r="AD48" s="6">
        <v>0.68600000000000005</v>
      </c>
      <c r="AF48" s="5">
        <f t="shared" si="3"/>
        <v>63306.54</v>
      </c>
      <c r="AG48" s="5">
        <f t="shared" si="4"/>
        <v>24981.66</v>
      </c>
      <c r="AH48" s="5">
        <f t="shared" si="5"/>
        <v>74628.411428571417</v>
      </c>
      <c r="AI48" s="5">
        <f t="shared" si="6"/>
        <v>74628.411428571417</v>
      </c>
      <c r="AJ48" s="12">
        <f t="shared" ref="AJ48:AJ53" si="16">AF48/AF$53</f>
        <v>0.68599997030891424</v>
      </c>
      <c r="AK48" s="12">
        <f t="shared" ref="AK48:AM53" si="17">AG48/AG$53</f>
        <v>0.68600007524080486</v>
      </c>
      <c r="AL48" s="12">
        <f t="shared" si="17"/>
        <v>0.59623263257587422</v>
      </c>
      <c r="AM48" s="12">
        <f t="shared" si="17"/>
        <v>0.59623263257587422</v>
      </c>
    </row>
    <row r="49" spans="1:39" x14ac:dyDescent="0.25">
      <c r="A49" s="2" t="s">
        <v>56</v>
      </c>
      <c r="B49" s="2" t="s">
        <v>57</v>
      </c>
      <c r="C49" s="2" t="s">
        <v>58</v>
      </c>
      <c r="D49" s="2" t="s">
        <v>29</v>
      </c>
      <c r="E49" s="5">
        <v>248.86</v>
      </c>
      <c r="F49" s="6">
        <v>2.7299194165875021E-2</v>
      </c>
      <c r="G49" s="5">
        <v>287.61</v>
      </c>
      <c r="H49" s="6">
        <v>2.7299857050920629E-2</v>
      </c>
      <c r="I49" s="5">
        <v>287.72000000000003</v>
      </c>
      <c r="J49" s="6">
        <v>2.730130594979073E-2</v>
      </c>
      <c r="K49" s="5">
        <v>215.06</v>
      </c>
      <c r="L49" s="6">
        <v>2.7299534514121346E-2</v>
      </c>
      <c r="M49" s="5">
        <v>480.98</v>
      </c>
      <c r="N49" s="6">
        <v>2.7299821834295111E-2</v>
      </c>
      <c r="O49" s="5">
        <v>254.35</v>
      </c>
      <c r="P49" s="6">
        <v>2.809870062151873E-2</v>
      </c>
      <c r="Q49" s="5">
        <v>242.23</v>
      </c>
      <c r="R49" s="6">
        <v>2.3699988650461617E-2</v>
      </c>
      <c r="S49" s="5">
        <v>247.5</v>
      </c>
      <c r="T49" s="6">
        <v>2.3699359973648228E-2</v>
      </c>
      <c r="U49" s="5">
        <v>-77.19</v>
      </c>
      <c r="V49" s="6">
        <v>-1.1217161574209975E-2</v>
      </c>
      <c r="W49" s="5">
        <v>341.07</v>
      </c>
      <c r="X49" s="6">
        <v>2.3700146966343667E-2</v>
      </c>
      <c r="Y49" s="5">
        <v>278.39999999999998</v>
      </c>
      <c r="Z49" s="6">
        <v>2.3699627650246614E-2</v>
      </c>
      <c r="AA49" s="5">
        <v>243.6</v>
      </c>
      <c r="AB49" s="6">
        <v>2.3700325149780994E-2</v>
      </c>
      <c r="AC49" s="5">
        <v>3050.19</v>
      </c>
      <c r="AD49" s="6">
        <v>2.3699999999999999E-2</v>
      </c>
      <c r="AF49" s="5">
        <f t="shared" si="3"/>
        <v>2187.12</v>
      </c>
      <c r="AG49" s="5">
        <f t="shared" si="4"/>
        <v>863.07</v>
      </c>
      <c r="AH49" s="5">
        <f t="shared" si="5"/>
        <v>2622.7885714285708</v>
      </c>
      <c r="AI49" s="5">
        <f t="shared" si="6"/>
        <v>2622.7885714285708</v>
      </c>
      <c r="AJ49" s="12">
        <f t="shared" si="16"/>
        <v>2.3699988264435749E-2</v>
      </c>
      <c r="AK49" s="12">
        <f t="shared" si="17"/>
        <v>2.3700029739340038E-2</v>
      </c>
      <c r="AL49" s="12">
        <f t="shared" si="17"/>
        <v>2.0954380573000871E-2</v>
      </c>
      <c r="AM49" s="12">
        <f t="shared" si="17"/>
        <v>2.0954380573000871E-2</v>
      </c>
    </row>
    <row r="50" spans="1:39" x14ac:dyDescent="0.25">
      <c r="A50" s="2" t="s">
        <v>56</v>
      </c>
      <c r="B50" s="2" t="s">
        <v>57</v>
      </c>
      <c r="C50" s="2" t="s">
        <v>58</v>
      </c>
      <c r="D50" s="2" t="s">
        <v>30</v>
      </c>
      <c r="E50" s="5">
        <v>103.01</v>
      </c>
      <c r="F50" s="6">
        <v>1.1299887450883171E-2</v>
      </c>
      <c r="G50" s="5">
        <v>119.05</v>
      </c>
      <c r="H50" s="6">
        <v>1.1300191168290744E-2</v>
      </c>
      <c r="I50" s="5">
        <v>119.08</v>
      </c>
      <c r="J50" s="6">
        <v>1.1299317087797441E-2</v>
      </c>
      <c r="K50" s="5">
        <v>89.02</v>
      </c>
      <c r="L50" s="6">
        <v>1.130012351179709E-2</v>
      </c>
      <c r="M50" s="5">
        <v>199.09</v>
      </c>
      <c r="N50" s="6">
        <v>1.1300098816977449E-2</v>
      </c>
      <c r="O50" s="5">
        <v>83.28</v>
      </c>
      <c r="P50" s="6">
        <v>9.200156429172714E-3</v>
      </c>
      <c r="Q50" s="5">
        <v>78.7</v>
      </c>
      <c r="R50" s="6">
        <v>7.7000747504079974E-3</v>
      </c>
      <c r="S50" s="5">
        <v>80.42</v>
      </c>
      <c r="T50" s="6">
        <v>7.700616279114305E-3</v>
      </c>
      <c r="U50" s="5">
        <v>-161.04999999999998</v>
      </c>
      <c r="V50" s="6">
        <v>-2.3403599838405446E-2</v>
      </c>
      <c r="W50" s="5">
        <v>110.81</v>
      </c>
      <c r="X50" s="6">
        <v>7.6999246059182621E-3</v>
      </c>
      <c r="Y50" s="5">
        <v>90.45</v>
      </c>
      <c r="Z50" s="6">
        <v>7.6998251471437013E-3</v>
      </c>
      <c r="AA50" s="5">
        <v>79.14</v>
      </c>
      <c r="AB50" s="6">
        <v>7.6996869144239245E-3</v>
      </c>
      <c r="AC50" s="5">
        <v>991.00000000000011</v>
      </c>
      <c r="AD50" s="6">
        <v>7.7000777000777012E-3</v>
      </c>
      <c r="AF50" s="5">
        <f t="shared" si="3"/>
        <v>710.6</v>
      </c>
      <c r="AG50" s="5">
        <f t="shared" si="4"/>
        <v>280.39999999999998</v>
      </c>
      <c r="AH50" s="5">
        <f t="shared" si="5"/>
        <v>620.14285714285722</v>
      </c>
      <c r="AI50" s="5">
        <f t="shared" si="6"/>
        <v>620.14285714285722</v>
      </c>
      <c r="AJ50" s="12">
        <f t="shared" si="16"/>
        <v>7.700177247114034E-3</v>
      </c>
      <c r="AK50" s="12">
        <f t="shared" si="17"/>
        <v>7.6998254358405993E-3</v>
      </c>
      <c r="AL50" s="12">
        <f t="shared" si="17"/>
        <v>4.9545394469679392E-3</v>
      </c>
      <c r="AM50" s="12">
        <f t="shared" si="17"/>
        <v>4.9545394469679392E-3</v>
      </c>
    </row>
    <row r="51" spans="1:39" x14ac:dyDescent="0.25">
      <c r="A51" s="2" t="s">
        <v>56</v>
      </c>
      <c r="B51" s="2" t="s">
        <v>57</v>
      </c>
      <c r="C51" s="2" t="s">
        <v>58</v>
      </c>
      <c r="D51" s="2" t="s">
        <v>33</v>
      </c>
      <c r="E51" s="5"/>
      <c r="F51" s="6">
        <v>0</v>
      </c>
      <c r="G51" s="5"/>
      <c r="H51" s="6">
        <v>0</v>
      </c>
      <c r="I51" s="5"/>
      <c r="J51" s="6">
        <v>0</v>
      </c>
      <c r="K51" s="5"/>
      <c r="L51" s="6">
        <v>0</v>
      </c>
      <c r="M51" s="5"/>
      <c r="N51" s="6">
        <v>0</v>
      </c>
      <c r="O51" s="5"/>
      <c r="P51" s="6">
        <v>0</v>
      </c>
      <c r="Q51" s="5">
        <v>1615.89</v>
      </c>
      <c r="R51" s="6">
        <v>0.15810004813769732</v>
      </c>
      <c r="S51" s="5">
        <v>1651.08</v>
      </c>
      <c r="T51" s="6">
        <v>0.15809914854663076</v>
      </c>
      <c r="U51" s="5">
        <v>11323.05</v>
      </c>
      <c r="V51" s="6">
        <v>1.6454525374123365</v>
      </c>
      <c r="W51" s="5">
        <v>2275.2199999999998</v>
      </c>
      <c r="X51" s="6">
        <v>0.15809965221439715</v>
      </c>
      <c r="Y51" s="5">
        <v>1857.21</v>
      </c>
      <c r="Z51" s="6">
        <v>0.15810052251549755</v>
      </c>
      <c r="AA51" s="5">
        <v>1625.01</v>
      </c>
      <c r="AB51" s="6">
        <v>0.15810043256012157</v>
      </c>
      <c r="AC51" s="5">
        <v>20347.46</v>
      </c>
      <c r="AD51" s="6">
        <v>0.15809992229992229</v>
      </c>
      <c r="AF51" s="5">
        <f t="shared" si="3"/>
        <v>14590.02</v>
      </c>
      <c r="AG51" s="5">
        <f t="shared" si="4"/>
        <v>5757.4400000000005</v>
      </c>
      <c r="AH51" s="5">
        <f t="shared" si="5"/>
        <v>34881.360000000001</v>
      </c>
      <c r="AI51" s="5">
        <f t="shared" si="6"/>
        <v>34881.360000000001</v>
      </c>
      <c r="AJ51" s="12">
        <f t="shared" si="16"/>
        <v>0.15809983118342061</v>
      </c>
      <c r="AK51" s="12">
        <f t="shared" si="17"/>
        <v>0.15810015320016443</v>
      </c>
      <c r="AL51" s="12">
        <f t="shared" si="17"/>
        <v>0.27867945602101524</v>
      </c>
      <c r="AM51" s="12">
        <f t="shared" si="17"/>
        <v>0.27867945602101524</v>
      </c>
    </row>
    <row r="52" spans="1:39" x14ac:dyDescent="0.25">
      <c r="A52" s="2" t="s">
        <v>56</v>
      </c>
      <c r="B52" s="2" t="s">
        <v>57</v>
      </c>
      <c r="C52" s="2" t="s">
        <v>58</v>
      </c>
      <c r="D52" s="2" t="s">
        <v>34</v>
      </c>
      <c r="E52" s="5">
        <v>1437.6</v>
      </c>
      <c r="F52" s="6">
        <v>0.1577003999552436</v>
      </c>
      <c r="G52" s="5">
        <v>1661.4</v>
      </c>
      <c r="H52" s="6">
        <v>0.15769960190674709</v>
      </c>
      <c r="I52" s="5">
        <v>1661.95</v>
      </c>
      <c r="J52" s="6">
        <v>0.1576998659226147</v>
      </c>
      <c r="K52" s="5">
        <v>1242.3300000000002</v>
      </c>
      <c r="L52" s="6">
        <v>0.15770031950585128</v>
      </c>
      <c r="M52" s="5">
        <v>2778.43</v>
      </c>
      <c r="N52" s="6">
        <v>0.15770020370714075</v>
      </c>
      <c r="O52" s="5">
        <v>1338.8000000000002</v>
      </c>
      <c r="P52" s="6">
        <v>0.14790068956984187</v>
      </c>
      <c r="Q52" s="5">
        <v>1272.47</v>
      </c>
      <c r="R52" s="6">
        <v>0.12449954406164758</v>
      </c>
      <c r="S52" s="5">
        <v>1300.2</v>
      </c>
      <c r="T52" s="6">
        <v>0.12450063772823203</v>
      </c>
      <c r="U52" s="5">
        <v>-1203.8700000000001</v>
      </c>
      <c r="V52" s="6">
        <v>-0.17494499681751735</v>
      </c>
      <c r="W52" s="5">
        <v>1791.69</v>
      </c>
      <c r="X52" s="6">
        <v>0.12450029705963082</v>
      </c>
      <c r="Y52" s="5">
        <v>1462.5</v>
      </c>
      <c r="Z52" s="6">
        <v>0.1244996603393882</v>
      </c>
      <c r="AA52" s="5">
        <v>1279.6500000000001</v>
      </c>
      <c r="AB52" s="6">
        <v>0.12449967601772272</v>
      </c>
      <c r="AC52" s="5">
        <v>16023.149999999998</v>
      </c>
      <c r="AD52" s="6">
        <v>0.12449999999999999</v>
      </c>
      <c r="AF52" s="5">
        <f t="shared" si="3"/>
        <v>11489.309999999998</v>
      </c>
      <c r="AG52" s="5">
        <f t="shared" si="4"/>
        <v>4533.84</v>
      </c>
      <c r="AH52" s="5">
        <f t="shared" si="5"/>
        <v>12413.897142857146</v>
      </c>
      <c r="AI52" s="5">
        <f t="shared" si="6"/>
        <v>12413.897142857146</v>
      </c>
      <c r="AJ52" s="12">
        <f t="shared" si="16"/>
        <v>0.12450003299611556</v>
      </c>
      <c r="AK52" s="12">
        <f t="shared" si="17"/>
        <v>0.12449991638385002</v>
      </c>
      <c r="AL52" s="12">
        <f t="shared" si="17"/>
        <v>9.9178991383141721E-2</v>
      </c>
      <c r="AM52" s="12">
        <f t="shared" si="17"/>
        <v>9.9178991383141721E-2</v>
      </c>
    </row>
    <row r="53" spans="1:39" s="7" customFormat="1" x14ac:dyDescent="0.25">
      <c r="A53" s="7" t="s">
        <v>59</v>
      </c>
      <c r="E53" s="9">
        <v>9116.02</v>
      </c>
      <c r="F53" s="10">
        <v>1</v>
      </c>
      <c r="G53" s="9">
        <v>10535.22</v>
      </c>
      <c r="H53" s="10">
        <v>1</v>
      </c>
      <c r="I53" s="9">
        <v>10538.689999999999</v>
      </c>
      <c r="J53" s="10">
        <v>1</v>
      </c>
      <c r="K53" s="9">
        <v>7877.79</v>
      </c>
      <c r="L53" s="10">
        <v>1</v>
      </c>
      <c r="M53" s="9">
        <v>17618.43</v>
      </c>
      <c r="N53" s="10">
        <v>1</v>
      </c>
      <c r="O53" s="9">
        <v>9052.02</v>
      </c>
      <c r="P53" s="10">
        <v>1</v>
      </c>
      <c r="Q53" s="9">
        <v>10220.679999999998</v>
      </c>
      <c r="R53" s="10">
        <v>1</v>
      </c>
      <c r="S53" s="9">
        <v>10443.32</v>
      </c>
      <c r="T53" s="10">
        <v>1</v>
      </c>
      <c r="U53" s="9">
        <v>6881.4199999999992</v>
      </c>
      <c r="V53" s="10">
        <v>1</v>
      </c>
      <c r="W53" s="9">
        <v>14391.05</v>
      </c>
      <c r="X53" s="10">
        <v>1</v>
      </c>
      <c r="Y53" s="9">
        <v>11747.02</v>
      </c>
      <c r="Z53" s="10">
        <v>1</v>
      </c>
      <c r="AA53" s="9">
        <v>10278.34</v>
      </c>
      <c r="AB53" s="10">
        <v>1</v>
      </c>
      <c r="AC53" s="9">
        <v>128700</v>
      </c>
      <c r="AD53" s="10">
        <v>1</v>
      </c>
      <c r="AF53" s="9">
        <f t="shared" si="3"/>
        <v>92283.589999999982</v>
      </c>
      <c r="AG53" s="9">
        <f t="shared" si="4"/>
        <v>36416.410000000003</v>
      </c>
      <c r="AH53" s="9">
        <f t="shared" si="5"/>
        <v>125166.59999999999</v>
      </c>
      <c r="AI53" s="9">
        <f t="shared" si="6"/>
        <v>125166.59999999999</v>
      </c>
      <c r="AJ53" s="13">
        <f t="shared" si="16"/>
        <v>1</v>
      </c>
      <c r="AK53" s="13">
        <f t="shared" si="17"/>
        <v>1</v>
      </c>
      <c r="AL53" s="13">
        <f t="shared" si="17"/>
        <v>1</v>
      </c>
      <c r="AM53" s="13">
        <f t="shared" si="17"/>
        <v>1</v>
      </c>
    </row>
    <row r="54" spans="1:39" x14ac:dyDescent="0.25">
      <c r="A54" s="2" t="s">
        <v>60</v>
      </c>
      <c r="B54" s="2" t="s">
        <v>61</v>
      </c>
      <c r="C54" s="2" t="s">
        <v>62</v>
      </c>
      <c r="D54" s="2" t="s">
        <v>28</v>
      </c>
      <c r="E54" s="5">
        <v>41669.11</v>
      </c>
      <c r="F54" s="6">
        <v>0.86620009628808603</v>
      </c>
      <c r="G54" s="5">
        <v>43984.9</v>
      </c>
      <c r="H54" s="6">
        <v>0.86620017589900111</v>
      </c>
      <c r="I54" s="5">
        <v>38825.079999999994</v>
      </c>
      <c r="J54" s="6">
        <v>0.86619989018861376</v>
      </c>
      <c r="K54" s="5">
        <v>104436.39000000001</v>
      </c>
      <c r="L54" s="6">
        <v>0.86619998847127921</v>
      </c>
      <c r="M54" s="5">
        <v>66872.03</v>
      </c>
      <c r="N54" s="6">
        <v>0.86620005284864565</v>
      </c>
      <c r="O54" s="5">
        <v>51924.090000000004</v>
      </c>
      <c r="P54" s="6">
        <v>0.84609998510642392</v>
      </c>
      <c r="Q54" s="5">
        <v>50689.22</v>
      </c>
      <c r="R54" s="6">
        <v>0.75950000187293276</v>
      </c>
      <c r="S54" s="5">
        <v>45187</v>
      </c>
      <c r="T54" s="6">
        <v>0.75950001109323506</v>
      </c>
      <c r="U54" s="5">
        <v>28975.260000000002</v>
      </c>
      <c r="V54" s="6">
        <v>0.31115702985212146</v>
      </c>
      <c r="W54" s="5">
        <v>42501.85</v>
      </c>
      <c r="X54" s="6">
        <v>0.75950003842009428</v>
      </c>
      <c r="Y54" s="5">
        <v>34020.75</v>
      </c>
      <c r="Z54" s="6">
        <v>0.75950007155038413</v>
      </c>
      <c r="AA54" s="5">
        <v>36267.15</v>
      </c>
      <c r="AB54" s="6">
        <v>0.75949983414084954</v>
      </c>
      <c r="AC54" s="5">
        <v>585352.83000000007</v>
      </c>
      <c r="AD54" s="6">
        <v>0.75949999697680626</v>
      </c>
      <c r="AF54" s="5">
        <f t="shared" si="3"/>
        <v>472563.08000000007</v>
      </c>
      <c r="AG54" s="5">
        <f t="shared" si="4"/>
        <v>112789.75</v>
      </c>
      <c r="AH54" s="5">
        <f t="shared" si="5"/>
        <v>496397.69142857142</v>
      </c>
      <c r="AI54" s="5">
        <f t="shared" si="6"/>
        <v>496397.69142857142</v>
      </c>
      <c r="AJ54" s="12">
        <f t="shared" ref="AJ54:AJ59" si="18">AF54/AF$59</f>
        <v>0.7595000003776905</v>
      </c>
      <c r="AK54" s="12">
        <f t="shared" ref="AK54:AM59" si="19">AG54/AG$59</f>
        <v>0.75949998272788555</v>
      </c>
      <c r="AL54" s="12">
        <f t="shared" si="19"/>
        <v>0.67461418210707058</v>
      </c>
      <c r="AM54" s="12">
        <f t="shared" si="19"/>
        <v>0.67461418210707058</v>
      </c>
    </row>
    <row r="55" spans="1:39" x14ac:dyDescent="0.25">
      <c r="A55" s="2" t="s">
        <v>60</v>
      </c>
      <c r="B55" s="2" t="s">
        <v>61</v>
      </c>
      <c r="C55" s="2" t="s">
        <v>62</v>
      </c>
      <c r="D55" s="2" t="s">
        <v>29</v>
      </c>
      <c r="E55" s="5">
        <v>1029.46</v>
      </c>
      <c r="F55" s="6">
        <v>2.1399985531842004E-2</v>
      </c>
      <c r="G55" s="5">
        <v>1086.6600000000001</v>
      </c>
      <c r="H55" s="6">
        <v>2.1399732252259492E-2</v>
      </c>
      <c r="I55" s="5">
        <v>959.19999999999993</v>
      </c>
      <c r="J55" s="6">
        <v>2.1400057248276587E-2</v>
      </c>
      <c r="K55" s="5">
        <v>2580.17</v>
      </c>
      <c r="L55" s="6">
        <v>2.1400042880206221E-2</v>
      </c>
      <c r="M55" s="5">
        <v>1652.11</v>
      </c>
      <c r="N55" s="6">
        <v>2.1399945078858472E-2</v>
      </c>
      <c r="O55" s="5">
        <v>1362.39</v>
      </c>
      <c r="P55" s="6">
        <v>2.2200064723505813E-2</v>
      </c>
      <c r="Q55" s="5">
        <v>1328.14</v>
      </c>
      <c r="R55" s="6">
        <v>1.9900135225744586E-2</v>
      </c>
      <c r="S55" s="5">
        <v>1183.97</v>
      </c>
      <c r="T55" s="6">
        <v>1.9900086930622909E-2</v>
      </c>
      <c r="U55" s="5">
        <v>1199.7600000000002</v>
      </c>
      <c r="V55" s="6">
        <v>1.2883879493588024E-2</v>
      </c>
      <c r="W55" s="5">
        <v>1113.6099999999999</v>
      </c>
      <c r="X55" s="6">
        <v>1.9900000536094337E-2</v>
      </c>
      <c r="Y55" s="5">
        <v>891.39</v>
      </c>
      <c r="Z55" s="6">
        <v>1.9899936620424209E-2</v>
      </c>
      <c r="AA55" s="5">
        <v>950.25</v>
      </c>
      <c r="AB55" s="6">
        <v>1.9899956776100194E-2</v>
      </c>
      <c r="AC55" s="5">
        <v>15337.109999999999</v>
      </c>
      <c r="AD55" s="6">
        <v>1.9900023373309636E-2</v>
      </c>
      <c r="AF55" s="5">
        <f t="shared" si="3"/>
        <v>12381.859999999999</v>
      </c>
      <c r="AG55" s="5">
        <f t="shared" si="4"/>
        <v>2955.25</v>
      </c>
      <c r="AH55" s="5">
        <f t="shared" si="5"/>
        <v>13764.874285714286</v>
      </c>
      <c r="AI55" s="5">
        <f t="shared" si="6"/>
        <v>13764.874285714286</v>
      </c>
      <c r="AJ55" s="12">
        <f t="shared" si="18"/>
        <v>1.9900036783822614E-2</v>
      </c>
      <c r="AK55" s="12">
        <f t="shared" si="19"/>
        <v>1.989996718634968E-2</v>
      </c>
      <c r="AL55" s="12">
        <f t="shared" si="19"/>
        <v>1.8706733670214876E-2</v>
      </c>
      <c r="AM55" s="12">
        <f t="shared" si="19"/>
        <v>1.8706733670214876E-2</v>
      </c>
    </row>
    <row r="56" spans="1:39" x14ac:dyDescent="0.25">
      <c r="A56" s="2" t="s">
        <v>60</v>
      </c>
      <c r="B56" s="2" t="s">
        <v>61</v>
      </c>
      <c r="C56" s="2" t="s">
        <v>62</v>
      </c>
      <c r="D56" s="2" t="s">
        <v>30</v>
      </c>
      <c r="E56" s="5">
        <v>389.65000000000003</v>
      </c>
      <c r="F56" s="6">
        <v>8.0998818433763702E-3</v>
      </c>
      <c r="G56" s="5">
        <v>411.30999999999995</v>
      </c>
      <c r="H56" s="6">
        <v>8.0999796373077589E-3</v>
      </c>
      <c r="I56" s="5">
        <v>363.06</v>
      </c>
      <c r="J56" s="6">
        <v>8.0999841373637395E-3</v>
      </c>
      <c r="K56" s="5">
        <v>976.6</v>
      </c>
      <c r="L56" s="6">
        <v>8.0999631329755004E-3</v>
      </c>
      <c r="M56" s="5">
        <v>625.34</v>
      </c>
      <c r="N56" s="6">
        <v>8.1000911898199014E-3</v>
      </c>
      <c r="O56" s="5">
        <v>497.09</v>
      </c>
      <c r="P56" s="6">
        <v>8.1000522415809739E-3</v>
      </c>
      <c r="Q56" s="5">
        <v>487.2</v>
      </c>
      <c r="R56" s="6">
        <v>7.2999426882578355E-3</v>
      </c>
      <c r="S56" s="5">
        <v>434.32</v>
      </c>
      <c r="T56" s="6">
        <v>7.3000209090670733E-3</v>
      </c>
      <c r="U56" s="5">
        <v>357.52</v>
      </c>
      <c r="V56" s="6">
        <v>3.8393050247946163E-3</v>
      </c>
      <c r="W56" s="5">
        <v>408.51</v>
      </c>
      <c r="X56" s="6">
        <v>7.2999966047358582E-3</v>
      </c>
      <c r="Y56" s="5">
        <v>327</v>
      </c>
      <c r="Z56" s="6">
        <v>7.3001483917014059E-3</v>
      </c>
      <c r="AA56" s="5">
        <v>348.58000000000004</v>
      </c>
      <c r="AB56" s="6">
        <v>7.2998967987508625E-3</v>
      </c>
      <c r="AC56" s="5">
        <v>5626.18</v>
      </c>
      <c r="AD56" s="6">
        <v>7.3000137250399345E-3</v>
      </c>
      <c r="AF56" s="5">
        <f t="shared" si="3"/>
        <v>4542.09</v>
      </c>
      <c r="AG56" s="5">
        <f t="shared" si="4"/>
        <v>1084.0900000000001</v>
      </c>
      <c r="AH56" s="5">
        <f t="shared" si="5"/>
        <v>4903.2342857142849</v>
      </c>
      <c r="AI56" s="5">
        <f t="shared" si="6"/>
        <v>4903.2342857142849</v>
      </c>
      <c r="AJ56" s="12">
        <f t="shared" si="18"/>
        <v>7.3000145434880433E-3</v>
      </c>
      <c r="AK56" s="12">
        <f t="shared" si="19"/>
        <v>7.3000102959309117E-3</v>
      </c>
      <c r="AL56" s="12">
        <f t="shared" si="19"/>
        <v>6.6635913995028309E-3</v>
      </c>
      <c r="AM56" s="12">
        <f t="shared" si="19"/>
        <v>6.6635913995028309E-3</v>
      </c>
    </row>
    <row r="57" spans="1:39" x14ac:dyDescent="0.25">
      <c r="A57" s="2" t="s">
        <v>60</v>
      </c>
      <c r="B57" s="2" t="s">
        <v>61</v>
      </c>
      <c r="C57" s="2" t="s">
        <v>62</v>
      </c>
      <c r="D57" s="2" t="s">
        <v>33</v>
      </c>
      <c r="E57" s="5"/>
      <c r="F57" s="6">
        <v>0</v>
      </c>
      <c r="G57" s="5"/>
      <c r="H57" s="6">
        <v>0</v>
      </c>
      <c r="I57" s="5"/>
      <c r="J57" s="6">
        <v>0</v>
      </c>
      <c r="K57" s="5"/>
      <c r="L57" s="6">
        <v>0</v>
      </c>
      <c r="M57" s="5"/>
      <c r="N57" s="6">
        <v>0</v>
      </c>
      <c r="O57" s="5"/>
      <c r="P57" s="6">
        <v>0</v>
      </c>
      <c r="Q57" s="5">
        <v>6827.5199999999995</v>
      </c>
      <c r="R57" s="6">
        <v>0.10229988650027531</v>
      </c>
      <c r="S57" s="5">
        <v>6086.41</v>
      </c>
      <c r="T57" s="6">
        <v>0.1022999637620992</v>
      </c>
      <c r="U57" s="5">
        <v>50737.4</v>
      </c>
      <c r="V57" s="6">
        <v>0.54485442706705745</v>
      </c>
      <c r="W57" s="5">
        <v>5724.74</v>
      </c>
      <c r="X57" s="6">
        <v>0.10230002340945278</v>
      </c>
      <c r="Y57" s="5">
        <v>4582.38</v>
      </c>
      <c r="Z57" s="6">
        <v>0.10229985928796541</v>
      </c>
      <c r="AA57" s="5">
        <v>4884.9799999999996</v>
      </c>
      <c r="AB57" s="6">
        <v>0.10230033238843875</v>
      </c>
      <c r="AC57" s="5">
        <v>78843.430000000008</v>
      </c>
      <c r="AD57" s="6">
        <v>0.10229998349310285</v>
      </c>
      <c r="AF57" s="5">
        <f t="shared" si="3"/>
        <v>63651.33</v>
      </c>
      <c r="AG57" s="5">
        <f t="shared" si="4"/>
        <v>15192.099999999999</v>
      </c>
      <c r="AH57" s="5">
        <f t="shared" si="5"/>
        <v>135160.16571428574</v>
      </c>
      <c r="AI57" s="5">
        <f t="shared" si="6"/>
        <v>135160.16571428574</v>
      </c>
      <c r="AJ57" s="12">
        <f t="shared" si="18"/>
        <v>0.1022999620686417</v>
      </c>
      <c r="AK57" s="12">
        <f t="shared" si="19"/>
        <v>0.10230007325665949</v>
      </c>
      <c r="AL57" s="12">
        <f t="shared" si="19"/>
        <v>0.1836853116387214</v>
      </c>
      <c r="AM57" s="12">
        <f t="shared" si="19"/>
        <v>0.1836853116387214</v>
      </c>
    </row>
    <row r="58" spans="1:39" x14ac:dyDescent="0.25">
      <c r="A58" s="2" t="s">
        <v>60</v>
      </c>
      <c r="B58" s="2" t="s">
        <v>61</v>
      </c>
      <c r="C58" s="2" t="s">
        <v>62</v>
      </c>
      <c r="D58" s="2" t="s">
        <v>34</v>
      </c>
      <c r="E58" s="5">
        <v>5017.42</v>
      </c>
      <c r="F58" s="6">
        <v>0.10430003633669566</v>
      </c>
      <c r="G58" s="5">
        <v>5296.27</v>
      </c>
      <c r="H58" s="6">
        <v>0.10430011221143171</v>
      </c>
      <c r="I58" s="5">
        <v>4674.9699999999993</v>
      </c>
      <c r="J58" s="6">
        <v>0.10430006842574603</v>
      </c>
      <c r="K58" s="5">
        <v>12575.29</v>
      </c>
      <c r="L58" s="6">
        <v>0.1043000055155391</v>
      </c>
      <c r="M58" s="5">
        <v>8052.1200000000008</v>
      </c>
      <c r="N58" s="6">
        <v>0.10429991088267603</v>
      </c>
      <c r="O58" s="5">
        <v>7585.17</v>
      </c>
      <c r="P58" s="6">
        <v>0.12359989792848933</v>
      </c>
      <c r="Q58" s="5">
        <v>7408.17</v>
      </c>
      <c r="R58" s="6">
        <v>0.11100003371278951</v>
      </c>
      <c r="S58" s="5">
        <v>6604.0199999999995</v>
      </c>
      <c r="T58" s="6">
        <v>0.1109999173049759</v>
      </c>
      <c r="U58" s="5">
        <v>11851.08</v>
      </c>
      <c r="V58" s="6">
        <v>0.12726535856243842</v>
      </c>
      <c r="W58" s="5">
        <v>6211.5899999999992</v>
      </c>
      <c r="X58" s="6">
        <v>0.11099994102962278</v>
      </c>
      <c r="Y58" s="5">
        <v>4972.09</v>
      </c>
      <c r="Z58" s="6">
        <v>0.1109999841495249</v>
      </c>
      <c r="AA58" s="5">
        <v>5300.4</v>
      </c>
      <c r="AB58" s="6">
        <v>0.11099997989586054</v>
      </c>
      <c r="AC58" s="5">
        <v>85548.589999999982</v>
      </c>
      <c r="AD58" s="6">
        <v>0.11099998243174124</v>
      </c>
      <c r="AF58" s="5">
        <f t="shared" si="3"/>
        <v>69064.509999999995</v>
      </c>
      <c r="AG58" s="5">
        <f t="shared" si="4"/>
        <v>16484.080000000002</v>
      </c>
      <c r="AH58" s="5">
        <f t="shared" si="5"/>
        <v>85598.605714285717</v>
      </c>
      <c r="AI58" s="5">
        <f t="shared" si="6"/>
        <v>85598.605714285717</v>
      </c>
      <c r="AJ58" s="12">
        <f t="shared" si="18"/>
        <v>0.11099998622635732</v>
      </c>
      <c r="AK58" s="12">
        <f t="shared" si="19"/>
        <v>0.1109999665331742</v>
      </c>
      <c r="AL58" s="12">
        <f t="shared" si="19"/>
        <v>0.11633018118449041</v>
      </c>
      <c r="AM58" s="12">
        <f t="shared" si="19"/>
        <v>0.11633018118449041</v>
      </c>
    </row>
    <row r="59" spans="1:39" s="7" customFormat="1" x14ac:dyDescent="0.25">
      <c r="A59" s="7" t="s">
        <v>63</v>
      </c>
      <c r="E59" s="9">
        <v>48105.64</v>
      </c>
      <c r="F59" s="10">
        <v>1</v>
      </c>
      <c r="G59" s="9">
        <v>50779.14</v>
      </c>
      <c r="H59" s="10">
        <v>1</v>
      </c>
      <c r="I59" s="9">
        <v>44822.30999999999</v>
      </c>
      <c r="J59" s="10">
        <v>1</v>
      </c>
      <c r="K59" s="9">
        <v>120568.45000000001</v>
      </c>
      <c r="L59" s="10">
        <v>1</v>
      </c>
      <c r="M59" s="9">
        <v>77201.599999999991</v>
      </c>
      <c r="N59" s="10">
        <v>1</v>
      </c>
      <c r="O59" s="9">
        <v>61368.74</v>
      </c>
      <c r="P59" s="10">
        <v>1</v>
      </c>
      <c r="Q59" s="9">
        <v>66740.25</v>
      </c>
      <c r="R59" s="10">
        <v>1</v>
      </c>
      <c r="S59" s="9">
        <v>59495.719999999994</v>
      </c>
      <c r="T59" s="10">
        <v>1</v>
      </c>
      <c r="U59" s="9">
        <v>93121.02</v>
      </c>
      <c r="V59" s="10">
        <v>1</v>
      </c>
      <c r="W59" s="9">
        <v>55960.299999999996</v>
      </c>
      <c r="X59" s="10">
        <v>1</v>
      </c>
      <c r="Y59" s="9">
        <v>44793.61</v>
      </c>
      <c r="Z59" s="10">
        <v>1</v>
      </c>
      <c r="AA59" s="9">
        <v>47751.360000000008</v>
      </c>
      <c r="AB59" s="10">
        <v>1</v>
      </c>
      <c r="AC59" s="9">
        <v>770708.14000000013</v>
      </c>
      <c r="AD59" s="10">
        <v>1</v>
      </c>
      <c r="AF59" s="9">
        <f t="shared" si="3"/>
        <v>622202.87</v>
      </c>
      <c r="AG59" s="9">
        <f t="shared" si="4"/>
        <v>148505.27000000002</v>
      </c>
      <c r="AH59" s="9">
        <f t="shared" si="5"/>
        <v>735824.57142857136</v>
      </c>
      <c r="AI59" s="9">
        <f t="shared" si="6"/>
        <v>735824.57142857136</v>
      </c>
      <c r="AJ59" s="13">
        <f t="shared" si="18"/>
        <v>1</v>
      </c>
      <c r="AK59" s="13">
        <f t="shared" si="19"/>
        <v>1</v>
      </c>
      <c r="AL59" s="13">
        <f t="shared" si="19"/>
        <v>1</v>
      </c>
      <c r="AM59" s="13">
        <f t="shared" si="19"/>
        <v>1</v>
      </c>
    </row>
    <row r="60" spans="1:39" x14ac:dyDescent="0.25">
      <c r="A60" s="2" t="s">
        <v>64</v>
      </c>
      <c r="B60" s="2" t="s">
        <v>65</v>
      </c>
      <c r="C60" s="2" t="s">
        <v>50</v>
      </c>
      <c r="D60" s="2" t="s">
        <v>28</v>
      </c>
      <c r="E60" s="5">
        <v>21948.73</v>
      </c>
      <c r="F60" s="6">
        <v>0.88136466434727867</v>
      </c>
      <c r="G60" s="5">
        <v>20740.97</v>
      </c>
      <c r="H60" s="6">
        <v>0.88136505759200579</v>
      </c>
      <c r="I60" s="5">
        <v>18643.64</v>
      </c>
      <c r="J60" s="6">
        <v>0.88136471400240635</v>
      </c>
      <c r="K60" s="5">
        <v>17637.41</v>
      </c>
      <c r="L60" s="6">
        <v>0.88136503715119374</v>
      </c>
      <c r="M60" s="5">
        <v>29584.959999999999</v>
      </c>
      <c r="N60" s="6">
        <v>0.88136435446118144</v>
      </c>
      <c r="O60" s="5">
        <v>42583.07</v>
      </c>
      <c r="P60" s="6">
        <v>0.85309135172375949</v>
      </c>
      <c r="Q60" s="5">
        <v>41951.42</v>
      </c>
      <c r="R60" s="6">
        <v>0.83765899507485153</v>
      </c>
      <c r="S60" s="5">
        <v>38142.29</v>
      </c>
      <c r="T60" s="6">
        <v>0.83765933293905237</v>
      </c>
      <c r="U60" s="5">
        <v>42042.790000000008</v>
      </c>
      <c r="V60" s="6">
        <v>0.73071117428998944</v>
      </c>
      <c r="W60" s="5">
        <v>31533.88</v>
      </c>
      <c r="X60" s="6">
        <v>0.83765893439411354</v>
      </c>
      <c r="Y60" s="5">
        <v>32892.93</v>
      </c>
      <c r="Z60" s="6">
        <v>0.83765911304156515</v>
      </c>
      <c r="AA60" s="5">
        <v>45449.29</v>
      </c>
      <c r="AB60" s="6">
        <v>0.83765912546652554</v>
      </c>
      <c r="AC60" s="5">
        <v>383151.38</v>
      </c>
      <c r="AD60" s="6">
        <v>0.83765910245986674</v>
      </c>
      <c r="AF60" s="5">
        <f t="shared" si="3"/>
        <v>273275.28000000003</v>
      </c>
      <c r="AG60" s="5">
        <f t="shared" si="4"/>
        <v>109876.1</v>
      </c>
      <c r="AH60" s="5">
        <f t="shared" si="5"/>
        <v>470735.43428571423</v>
      </c>
      <c r="AI60" s="5">
        <f t="shared" si="6"/>
        <v>470735.43428571423</v>
      </c>
      <c r="AJ60" s="12">
        <f t="shared" ref="AJ60:AJ67" si="20">AF60/AF$67</f>
        <v>0.83765911675339211</v>
      </c>
      <c r="AK60" s="12">
        <f t="shared" ref="AK60:AM67" si="21">AG60/AG$67</f>
        <v>0.83765906691012615</v>
      </c>
      <c r="AL60" s="12">
        <f t="shared" si="21"/>
        <v>0.82155351817442057</v>
      </c>
      <c r="AM60" s="12">
        <f t="shared" si="21"/>
        <v>0.82155351817442057</v>
      </c>
    </row>
    <row r="61" spans="1:39" x14ac:dyDescent="0.25">
      <c r="A61" s="2" t="s">
        <v>64</v>
      </c>
      <c r="B61" s="2" t="s">
        <v>65</v>
      </c>
      <c r="C61" s="2" t="s">
        <v>50</v>
      </c>
      <c r="D61" s="2" t="s">
        <v>29</v>
      </c>
      <c r="E61" s="5">
        <v>380.89000000000004</v>
      </c>
      <c r="F61" s="6">
        <v>1.5294870682870264E-2</v>
      </c>
      <c r="G61" s="5">
        <v>359.93</v>
      </c>
      <c r="H61" s="6">
        <v>1.5294835544291835E-2</v>
      </c>
      <c r="I61" s="5">
        <v>323.52999999999997</v>
      </c>
      <c r="J61" s="6">
        <v>1.5294648787532826E-2</v>
      </c>
      <c r="K61" s="5">
        <v>306.07</v>
      </c>
      <c r="L61" s="6">
        <v>1.5294728473220607E-2</v>
      </c>
      <c r="M61" s="5">
        <v>513.41</v>
      </c>
      <c r="N61" s="6">
        <v>1.529497667814711E-2</v>
      </c>
      <c r="O61" s="5">
        <v>750.31999999999994</v>
      </c>
      <c r="P61" s="6">
        <v>1.503159596115008E-2</v>
      </c>
      <c r="Q61" s="5">
        <v>737.75</v>
      </c>
      <c r="R61" s="6">
        <v>1.4730917895424559E-2</v>
      </c>
      <c r="S61" s="5">
        <v>670.77</v>
      </c>
      <c r="T61" s="6">
        <v>1.4731070178416874E-2</v>
      </c>
      <c r="U61" s="5">
        <v>763.11</v>
      </c>
      <c r="V61" s="6">
        <v>1.3262987642172028E-2</v>
      </c>
      <c r="W61" s="5">
        <v>554.54999999999995</v>
      </c>
      <c r="X61" s="6">
        <v>1.4730942150736148E-2</v>
      </c>
      <c r="Y61" s="5">
        <v>578.45000000000005</v>
      </c>
      <c r="Z61" s="6">
        <v>1.473094412504126E-2</v>
      </c>
      <c r="AA61" s="5">
        <v>799.27</v>
      </c>
      <c r="AB61" s="6">
        <v>1.4731051006773259E-2</v>
      </c>
      <c r="AC61" s="5">
        <v>6738.0499999999993</v>
      </c>
      <c r="AD61" s="6">
        <v>1.4730963295316082E-2</v>
      </c>
      <c r="AF61" s="5">
        <f t="shared" si="3"/>
        <v>4805.78</v>
      </c>
      <c r="AG61" s="5">
        <f t="shared" si="4"/>
        <v>1932.27</v>
      </c>
      <c r="AH61" s="5">
        <f t="shared" si="5"/>
        <v>8321.5199999999986</v>
      </c>
      <c r="AI61" s="5">
        <f t="shared" si="6"/>
        <v>8321.5199999999986</v>
      </c>
      <c r="AJ61" s="12">
        <f t="shared" si="20"/>
        <v>1.4730953455106208E-2</v>
      </c>
      <c r="AK61" s="12">
        <f t="shared" si="21"/>
        <v>1.4730987769118391E-2</v>
      </c>
      <c r="AL61" s="12">
        <f t="shared" si="21"/>
        <v>1.4523177000542783E-2</v>
      </c>
      <c r="AM61" s="12">
        <f t="shared" si="21"/>
        <v>1.4523177000542783E-2</v>
      </c>
    </row>
    <row r="62" spans="1:39" x14ac:dyDescent="0.25">
      <c r="A62" s="2" t="s">
        <v>64</v>
      </c>
      <c r="B62" s="2" t="s">
        <v>65</v>
      </c>
      <c r="C62" s="2" t="s">
        <v>50</v>
      </c>
      <c r="D62" s="2" t="s">
        <v>30</v>
      </c>
      <c r="E62" s="5">
        <v>97.72999999999999</v>
      </c>
      <c r="F62" s="6">
        <v>3.9244078653598424E-3</v>
      </c>
      <c r="G62" s="5">
        <v>92.35</v>
      </c>
      <c r="H62" s="6">
        <v>3.9243132345604722E-3</v>
      </c>
      <c r="I62" s="5">
        <v>83.01</v>
      </c>
      <c r="J62" s="6">
        <v>3.9242382340218835E-3</v>
      </c>
      <c r="K62" s="5">
        <v>78.53</v>
      </c>
      <c r="L62" s="6">
        <v>3.9242494429444713E-3</v>
      </c>
      <c r="M62" s="5">
        <v>131.72999999999999</v>
      </c>
      <c r="N62" s="6">
        <v>3.924363136308835E-3</v>
      </c>
      <c r="O62" s="5">
        <v>170.07999999999998</v>
      </c>
      <c r="P62" s="6">
        <v>3.4073113352601631E-3</v>
      </c>
      <c r="Q62" s="5">
        <v>165.62</v>
      </c>
      <c r="R62" s="6">
        <v>3.306993726655663E-3</v>
      </c>
      <c r="S62" s="5">
        <v>150.57999999999998</v>
      </c>
      <c r="T62" s="6">
        <v>3.3069525283867984E-3</v>
      </c>
      <c r="U62" s="5">
        <v>109.22</v>
      </c>
      <c r="V62" s="6">
        <v>1.8982630423897326E-3</v>
      </c>
      <c r="W62" s="5">
        <v>124.49000000000001</v>
      </c>
      <c r="X62" s="6">
        <v>3.3069245123886815E-3</v>
      </c>
      <c r="Y62" s="5">
        <v>129.86000000000001</v>
      </c>
      <c r="Z62" s="6">
        <v>3.3070453869441748E-3</v>
      </c>
      <c r="AA62" s="5">
        <v>179.43</v>
      </c>
      <c r="AB62" s="6">
        <v>3.3070082477076909E-3</v>
      </c>
      <c r="AC62" s="5">
        <v>1512.6300000000003</v>
      </c>
      <c r="AD62" s="6">
        <v>3.3069652213020048E-3</v>
      </c>
      <c r="AF62" s="5">
        <f t="shared" si="3"/>
        <v>1078.8500000000001</v>
      </c>
      <c r="AG62" s="5">
        <f t="shared" si="4"/>
        <v>433.78000000000003</v>
      </c>
      <c r="AH62" s="5">
        <f t="shared" si="5"/>
        <v>1764.48</v>
      </c>
      <c r="AI62" s="5">
        <f t="shared" si="6"/>
        <v>1764.48</v>
      </c>
      <c r="AJ62" s="12">
        <f t="shared" si="20"/>
        <v>3.3069531137591263E-3</v>
      </c>
      <c r="AK62" s="12">
        <f t="shared" si="21"/>
        <v>3.30699533423806E-3</v>
      </c>
      <c r="AL62" s="12">
        <f t="shared" si="21"/>
        <v>3.0794680964436466E-3</v>
      </c>
      <c r="AM62" s="12">
        <f t="shared" si="21"/>
        <v>3.0794680964436466E-3</v>
      </c>
    </row>
    <row r="63" spans="1:39" x14ac:dyDescent="0.25">
      <c r="A63" s="2" t="s">
        <v>64</v>
      </c>
      <c r="B63" s="2" t="s">
        <v>65</v>
      </c>
      <c r="C63" s="2" t="s">
        <v>50</v>
      </c>
      <c r="D63" s="2" t="s">
        <v>31</v>
      </c>
      <c r="E63" s="5">
        <v>45.099999999999994</v>
      </c>
      <c r="F63" s="6">
        <v>1.8110180571751654E-3</v>
      </c>
      <c r="G63" s="5">
        <v>42.62</v>
      </c>
      <c r="H63" s="6">
        <v>1.811090742360231E-3</v>
      </c>
      <c r="I63" s="5">
        <v>38.32</v>
      </c>
      <c r="J63" s="6">
        <v>1.8115505255718418E-3</v>
      </c>
      <c r="K63" s="5">
        <v>36.239999999999995</v>
      </c>
      <c r="L63" s="6">
        <v>1.8109614136292832E-3</v>
      </c>
      <c r="M63" s="5">
        <v>60.800000000000004</v>
      </c>
      <c r="N63" s="6">
        <v>1.8112903566960994E-3</v>
      </c>
      <c r="O63" s="5">
        <v>60.019999999999996</v>
      </c>
      <c r="P63" s="6">
        <v>1.2024154888423976E-3</v>
      </c>
      <c r="Q63" s="5">
        <v>60.22</v>
      </c>
      <c r="R63" s="6">
        <v>1.2024342604709819E-3</v>
      </c>
      <c r="S63" s="5">
        <v>54.76</v>
      </c>
      <c r="T63" s="6">
        <v>1.2026080518957438E-3</v>
      </c>
      <c r="U63" s="5">
        <v>-5.7800000000000029</v>
      </c>
      <c r="V63" s="6">
        <v>-1.0045742890507837E-4</v>
      </c>
      <c r="W63" s="5">
        <v>45.269999999999996</v>
      </c>
      <c r="X63" s="6">
        <v>1.2025421533925261E-3</v>
      </c>
      <c r="Y63" s="5">
        <v>47.22</v>
      </c>
      <c r="Z63" s="6">
        <v>1.2025156566417981E-3</v>
      </c>
      <c r="AA63" s="5">
        <v>65.239999999999995</v>
      </c>
      <c r="AB63" s="6">
        <v>1.2024144127539972E-3</v>
      </c>
      <c r="AC63" s="5">
        <v>550.02999999999986</v>
      </c>
      <c r="AD63" s="6">
        <v>1.2024950454987279E-3</v>
      </c>
      <c r="AF63" s="5">
        <f t="shared" si="3"/>
        <v>392.2999999999999</v>
      </c>
      <c r="AG63" s="5">
        <f t="shared" si="4"/>
        <v>157.72999999999999</v>
      </c>
      <c r="AH63" s="5">
        <f t="shared" si="5"/>
        <v>560.48571428571438</v>
      </c>
      <c r="AI63" s="5">
        <f t="shared" si="6"/>
        <v>560.48571428571438</v>
      </c>
      <c r="AJ63" s="12">
        <f t="shared" si="20"/>
        <v>1.2025005390255408E-3</v>
      </c>
      <c r="AK63" s="12">
        <f t="shared" si="21"/>
        <v>1.2024813824274266E-3</v>
      </c>
      <c r="AL63" s="12">
        <f t="shared" si="21"/>
        <v>9.7819067127725241E-4</v>
      </c>
      <c r="AM63" s="12">
        <f t="shared" si="21"/>
        <v>9.7819067127725241E-4</v>
      </c>
    </row>
    <row r="64" spans="1:39" x14ac:dyDescent="0.25">
      <c r="A64" s="2" t="s">
        <v>64</v>
      </c>
      <c r="B64" s="2" t="s">
        <v>65</v>
      </c>
      <c r="C64" s="2" t="s">
        <v>50</v>
      </c>
      <c r="D64" s="2" t="s">
        <v>32</v>
      </c>
      <c r="E64" s="5">
        <v>30.069999999999997</v>
      </c>
      <c r="F64" s="6">
        <v>1.2074792234868564E-3</v>
      </c>
      <c r="G64" s="5">
        <v>28.409999999999997</v>
      </c>
      <c r="H64" s="6">
        <v>1.207252181850168E-3</v>
      </c>
      <c r="I64" s="5">
        <v>25.540000000000003</v>
      </c>
      <c r="J64" s="6">
        <v>1.2073851884943853E-3</v>
      </c>
      <c r="K64" s="5">
        <v>24.159999999999997</v>
      </c>
      <c r="L64" s="6">
        <v>1.2073076090861887E-3</v>
      </c>
      <c r="M64" s="5">
        <v>40.529999999999994</v>
      </c>
      <c r="N64" s="6">
        <v>1.2074276012646859E-3</v>
      </c>
      <c r="O64" s="5">
        <v>100.04</v>
      </c>
      <c r="P64" s="6">
        <v>2.0041593719392447E-3</v>
      </c>
      <c r="Q64" s="5">
        <v>100.37</v>
      </c>
      <c r="R64" s="6">
        <v>2.0041236586428503E-3</v>
      </c>
      <c r="S64" s="5">
        <v>91.26</v>
      </c>
      <c r="T64" s="6">
        <v>2.0042003436085754E-3</v>
      </c>
      <c r="U64" s="5">
        <v>213.46</v>
      </c>
      <c r="V64" s="6">
        <v>3.7099727982833944E-3</v>
      </c>
      <c r="W64" s="5">
        <v>75.45</v>
      </c>
      <c r="X64" s="6">
        <v>2.0042369223208772E-3</v>
      </c>
      <c r="Y64" s="5">
        <v>78.710000000000008</v>
      </c>
      <c r="Z64" s="6">
        <v>2.0044474234281228E-3</v>
      </c>
      <c r="AA64" s="5">
        <v>108.74000000000001</v>
      </c>
      <c r="AB64" s="6">
        <v>2.0041468921347286E-3</v>
      </c>
      <c r="AC64" s="5">
        <v>916.74000000000012</v>
      </c>
      <c r="AD64" s="6">
        <v>2.0042094213233901E-3</v>
      </c>
      <c r="AF64" s="5">
        <f t="shared" si="3"/>
        <v>653.84</v>
      </c>
      <c r="AG64" s="5">
        <f t="shared" si="4"/>
        <v>262.90000000000003</v>
      </c>
      <c r="AH64" s="5">
        <f t="shared" si="5"/>
        <v>1316.6228571428574</v>
      </c>
      <c r="AI64" s="5">
        <f t="shared" si="6"/>
        <v>1316.6228571428574</v>
      </c>
      <c r="AJ64" s="12">
        <f t="shared" si="20"/>
        <v>2.0041880000929387E-3</v>
      </c>
      <c r="AK64" s="12">
        <f t="shared" si="21"/>
        <v>2.004262698536553E-3</v>
      </c>
      <c r="AL64" s="12">
        <f t="shared" si="21"/>
        <v>2.2978430379601415E-3</v>
      </c>
      <c r="AM64" s="12">
        <f t="shared" si="21"/>
        <v>2.2978430379601415E-3</v>
      </c>
    </row>
    <row r="65" spans="1:39" x14ac:dyDescent="0.25">
      <c r="A65" s="2" t="s">
        <v>64</v>
      </c>
      <c r="B65" s="2" t="s">
        <v>65</v>
      </c>
      <c r="C65" s="2" t="s">
        <v>50</v>
      </c>
      <c r="D65" s="2" t="s">
        <v>33</v>
      </c>
      <c r="E65" s="5"/>
      <c r="F65" s="6">
        <v>0</v>
      </c>
      <c r="G65" s="5"/>
      <c r="H65" s="6">
        <v>0</v>
      </c>
      <c r="I65" s="5"/>
      <c r="J65" s="6">
        <v>0</v>
      </c>
      <c r="K65" s="5"/>
      <c r="L65" s="6">
        <v>0</v>
      </c>
      <c r="M65" s="5"/>
      <c r="N65" s="6">
        <v>0</v>
      </c>
      <c r="O65" s="5">
        <v>1805.77</v>
      </c>
      <c r="P65" s="6">
        <v>3.6176038275357154E-2</v>
      </c>
      <c r="Q65" s="5">
        <v>2690.05</v>
      </c>
      <c r="R65" s="6">
        <v>5.3713189677515198E-2</v>
      </c>
      <c r="S65" s="5">
        <v>2445.75</v>
      </c>
      <c r="T65" s="6">
        <v>5.3712173902922121E-2</v>
      </c>
      <c r="U65" s="5">
        <v>10581.519999999999</v>
      </c>
      <c r="V65" s="6">
        <v>0.18390870122969968</v>
      </c>
      <c r="W65" s="5">
        <v>2022.04</v>
      </c>
      <c r="X65" s="6">
        <v>5.3713018242673376E-2</v>
      </c>
      <c r="Y65" s="5">
        <v>2109.17</v>
      </c>
      <c r="Z65" s="6">
        <v>5.3712620659025448E-2</v>
      </c>
      <c r="AA65" s="5">
        <v>2914.3199999999997</v>
      </c>
      <c r="AB65" s="6">
        <v>5.3712758604801181E-2</v>
      </c>
      <c r="AC65" s="5">
        <v>24568.619999999995</v>
      </c>
      <c r="AD65" s="6">
        <v>5.3712786256642289E-2</v>
      </c>
      <c r="AF65" s="5">
        <f t="shared" si="3"/>
        <v>17523.089999999997</v>
      </c>
      <c r="AG65" s="5">
        <f t="shared" si="4"/>
        <v>7045.53</v>
      </c>
      <c r="AH65" s="5">
        <f t="shared" si="5"/>
        <v>42117.634285714274</v>
      </c>
      <c r="AI65" s="5">
        <f t="shared" si="6"/>
        <v>42117.634285714274</v>
      </c>
      <c r="AJ65" s="12">
        <f t="shared" si="20"/>
        <v>5.3712784018335624E-2</v>
      </c>
      <c r="AK65" s="12">
        <f t="shared" si="21"/>
        <v>5.3712791823584023E-2</v>
      </c>
      <c r="AL65" s="12">
        <f t="shared" si="21"/>
        <v>7.3506025050178073E-2</v>
      </c>
      <c r="AM65" s="12">
        <f t="shared" si="21"/>
        <v>7.3506025050178073E-2</v>
      </c>
    </row>
    <row r="66" spans="1:39" x14ac:dyDescent="0.25">
      <c r="A66" s="2" t="s">
        <v>64</v>
      </c>
      <c r="B66" s="2" t="s">
        <v>65</v>
      </c>
      <c r="C66" s="2" t="s">
        <v>50</v>
      </c>
      <c r="D66" s="2" t="s">
        <v>34</v>
      </c>
      <c r="E66" s="5">
        <v>2400.6000000000004</v>
      </c>
      <c r="F66" s="6">
        <v>9.6397559823829332E-2</v>
      </c>
      <c r="G66" s="5">
        <v>2268.5</v>
      </c>
      <c r="H66" s="6">
        <v>9.6397450704931595E-2</v>
      </c>
      <c r="I66" s="5">
        <v>2039.1100000000001</v>
      </c>
      <c r="J66" s="6">
        <v>9.6397463261972821E-2</v>
      </c>
      <c r="K66" s="5">
        <v>1929.06</v>
      </c>
      <c r="L66" s="6">
        <v>9.6397715909925644E-2</v>
      </c>
      <c r="M66" s="5">
        <v>3235.7999999999997</v>
      </c>
      <c r="N66" s="6">
        <v>9.6397587766401935E-2</v>
      </c>
      <c r="O66" s="5">
        <v>4446.8900000000003</v>
      </c>
      <c r="P66" s="6">
        <v>8.9087127843691605E-2</v>
      </c>
      <c r="Q66" s="5">
        <v>4376.3099999999995</v>
      </c>
      <c r="R66" s="6">
        <v>8.7383345706439089E-2</v>
      </c>
      <c r="S66" s="5">
        <v>3978.96</v>
      </c>
      <c r="T66" s="6">
        <v>8.7383662055717473E-2</v>
      </c>
      <c r="U66" s="5">
        <v>3832.4900000000007</v>
      </c>
      <c r="V66" s="6">
        <v>6.6609358426370877E-2</v>
      </c>
      <c r="W66" s="5">
        <v>3289.5699999999997</v>
      </c>
      <c r="X66" s="6">
        <v>8.7383401624374912E-2</v>
      </c>
      <c r="Y66" s="5">
        <v>3431.34</v>
      </c>
      <c r="Z66" s="6">
        <v>8.7383313707354263E-2</v>
      </c>
      <c r="AA66" s="5">
        <v>4741.21</v>
      </c>
      <c r="AB66" s="6">
        <v>8.7383495369303801E-2</v>
      </c>
      <c r="AC66" s="5">
        <v>39969.839999999997</v>
      </c>
      <c r="AD66" s="6">
        <v>8.7383478300050693E-2</v>
      </c>
      <c r="AF66" s="5">
        <f t="shared" si="3"/>
        <v>28507.719999999998</v>
      </c>
      <c r="AG66" s="5">
        <f t="shared" si="4"/>
        <v>11462.119999999999</v>
      </c>
      <c r="AH66" s="5">
        <f t="shared" si="5"/>
        <v>48165.891428571427</v>
      </c>
      <c r="AI66" s="5">
        <f t="shared" si="6"/>
        <v>48165.891428571427</v>
      </c>
      <c r="AJ66" s="12">
        <f t="shared" si="20"/>
        <v>8.7383504120288544E-2</v>
      </c>
      <c r="AK66" s="12">
        <f t="shared" si="21"/>
        <v>8.7383414081969535E-2</v>
      </c>
      <c r="AL66" s="12">
        <f t="shared" si="21"/>
        <v>8.4061777969177437E-2</v>
      </c>
      <c r="AM66" s="12">
        <f t="shared" si="21"/>
        <v>8.4061777969177437E-2</v>
      </c>
    </row>
    <row r="67" spans="1:39" s="7" customFormat="1" x14ac:dyDescent="0.25">
      <c r="A67" s="7" t="s">
        <v>66</v>
      </c>
      <c r="E67" s="9">
        <v>24903.119999999995</v>
      </c>
      <c r="F67" s="10">
        <v>1</v>
      </c>
      <c r="G67" s="9">
        <v>23532.78</v>
      </c>
      <c r="H67" s="10">
        <v>1</v>
      </c>
      <c r="I67" s="9">
        <v>21153.149999999998</v>
      </c>
      <c r="J67" s="10">
        <v>1</v>
      </c>
      <c r="K67" s="9">
        <v>20011.47</v>
      </c>
      <c r="L67" s="10">
        <v>1</v>
      </c>
      <c r="M67" s="9">
        <v>33567.229999999996</v>
      </c>
      <c r="N67" s="10">
        <v>1</v>
      </c>
      <c r="O67" s="9">
        <v>49916.189999999995</v>
      </c>
      <c r="P67" s="10">
        <v>1</v>
      </c>
      <c r="Q67" s="9">
        <v>50081.740000000005</v>
      </c>
      <c r="R67" s="10">
        <v>1</v>
      </c>
      <c r="S67" s="9">
        <v>45534.37</v>
      </c>
      <c r="T67" s="10">
        <v>1</v>
      </c>
      <c r="U67" s="9">
        <v>57536.810000000005</v>
      </c>
      <c r="V67" s="10">
        <v>1</v>
      </c>
      <c r="W67" s="9">
        <v>37645.25</v>
      </c>
      <c r="X67" s="10">
        <v>1</v>
      </c>
      <c r="Y67" s="9">
        <v>39267.679999999993</v>
      </c>
      <c r="Z67" s="10">
        <v>1</v>
      </c>
      <c r="AA67" s="9">
        <v>54257.499999999993</v>
      </c>
      <c r="AB67" s="10">
        <v>1</v>
      </c>
      <c r="AC67" s="9">
        <v>457407.29000000004</v>
      </c>
      <c r="AD67" s="10">
        <v>1</v>
      </c>
      <c r="AF67" s="9">
        <f t="shared" si="3"/>
        <v>326236.86</v>
      </c>
      <c r="AG67" s="9">
        <f t="shared" si="4"/>
        <v>131170.43</v>
      </c>
      <c r="AH67" s="9">
        <f t="shared" si="5"/>
        <v>572982.06857142854</v>
      </c>
      <c r="AI67" s="9">
        <f t="shared" si="6"/>
        <v>572982.06857142854</v>
      </c>
      <c r="AJ67" s="13">
        <f t="shared" si="20"/>
        <v>1</v>
      </c>
      <c r="AK67" s="13">
        <f t="shared" si="21"/>
        <v>1</v>
      </c>
      <c r="AL67" s="13">
        <f t="shared" si="21"/>
        <v>1</v>
      </c>
      <c r="AM67" s="13">
        <f t="shared" si="21"/>
        <v>1</v>
      </c>
    </row>
    <row r="68" spans="1:39" x14ac:dyDescent="0.25">
      <c r="A68" s="2" t="s">
        <v>67</v>
      </c>
      <c r="B68" s="2" t="s">
        <v>68</v>
      </c>
      <c r="C68" s="2" t="s">
        <v>50</v>
      </c>
      <c r="D68" s="2" t="s">
        <v>28</v>
      </c>
      <c r="E68" s="5">
        <v>48650.37</v>
      </c>
      <c r="F68" s="6">
        <v>0.88136452669726129</v>
      </c>
      <c r="G68" s="5">
        <v>47717.58</v>
      </c>
      <c r="H68" s="6">
        <v>0.88136424076649345</v>
      </c>
      <c r="I68" s="5">
        <v>53921.770000000004</v>
      </c>
      <c r="J68" s="6">
        <v>0.88136442895932465</v>
      </c>
      <c r="K68" s="5">
        <v>57641.39</v>
      </c>
      <c r="L68" s="6">
        <v>0.88136439379830456</v>
      </c>
      <c r="M68" s="5">
        <v>56053.84</v>
      </c>
      <c r="N68" s="6">
        <v>0.88136465210415504</v>
      </c>
      <c r="O68" s="5">
        <v>68884.25</v>
      </c>
      <c r="P68" s="6">
        <v>0.88514716269884874</v>
      </c>
      <c r="Q68" s="5">
        <v>31563.54</v>
      </c>
      <c r="R68" s="6">
        <v>0.83765889450980946</v>
      </c>
      <c r="S68" s="5">
        <v>54149.14</v>
      </c>
      <c r="T68" s="6">
        <v>0.83765909007584838</v>
      </c>
      <c r="U68" s="5">
        <v>112736.65000000001</v>
      </c>
      <c r="V68" s="6">
        <v>0.72909830223827021</v>
      </c>
      <c r="W68" s="5">
        <v>66212.639999999999</v>
      </c>
      <c r="X68" s="6">
        <v>0.83765902046002749</v>
      </c>
      <c r="Y68" s="5">
        <v>94958.200000000012</v>
      </c>
      <c r="Z68" s="6">
        <v>0.83765910068675054</v>
      </c>
      <c r="AA68" s="5">
        <v>81098.399999999994</v>
      </c>
      <c r="AB68" s="6">
        <v>0.83765908606388739</v>
      </c>
      <c r="AC68" s="5">
        <v>773587.77000000014</v>
      </c>
      <c r="AD68" s="6">
        <v>0.83765909087906698</v>
      </c>
      <c r="AF68" s="5">
        <f t="shared" si="3"/>
        <v>531318.53</v>
      </c>
      <c r="AG68" s="5">
        <f t="shared" si="4"/>
        <v>242269.24000000002</v>
      </c>
      <c r="AH68" s="5">
        <f t="shared" si="5"/>
        <v>873604.83428571443</v>
      </c>
      <c r="AI68" s="5">
        <f t="shared" si="6"/>
        <v>873604.83428571443</v>
      </c>
      <c r="AJ68" s="12">
        <f t="shared" ref="AJ68:AJ75" si="22">AF68/AF$75</f>
        <v>0.8376590986367759</v>
      </c>
      <c r="AK68" s="12">
        <f t="shared" ref="AK68:AM75" si="23">AG68/AG$75</f>
        <v>0.83765907386570537</v>
      </c>
      <c r="AL68" s="12">
        <f t="shared" si="23"/>
        <v>0.81668038663961262</v>
      </c>
      <c r="AM68" s="12">
        <f t="shared" si="23"/>
        <v>0.81668038663961262</v>
      </c>
    </row>
    <row r="69" spans="1:39" x14ac:dyDescent="0.25">
      <c r="A69" s="2" t="s">
        <v>67</v>
      </c>
      <c r="B69" s="2" t="s">
        <v>68</v>
      </c>
      <c r="C69" s="2" t="s">
        <v>50</v>
      </c>
      <c r="D69" s="2" t="s">
        <v>29</v>
      </c>
      <c r="E69" s="5">
        <v>844.2600000000001</v>
      </c>
      <c r="F69" s="6">
        <v>1.5294864464739526E-2</v>
      </c>
      <c r="G69" s="5">
        <v>828.07</v>
      </c>
      <c r="H69" s="6">
        <v>1.5294809310352918E-2</v>
      </c>
      <c r="I69" s="5">
        <v>935.74</v>
      </c>
      <c r="J69" s="6">
        <v>1.5294897603591246E-2</v>
      </c>
      <c r="K69" s="5">
        <v>1000.28</v>
      </c>
      <c r="L69" s="6">
        <v>1.5294759127574267E-2</v>
      </c>
      <c r="M69" s="5">
        <v>972.73</v>
      </c>
      <c r="N69" s="6">
        <v>1.5294756577627418E-2</v>
      </c>
      <c r="O69" s="5">
        <v>1216.71</v>
      </c>
      <c r="P69" s="6">
        <v>1.5634450608481856E-2</v>
      </c>
      <c r="Q69" s="5">
        <v>555.07000000000005</v>
      </c>
      <c r="R69" s="6">
        <v>1.4730899087224057E-2</v>
      </c>
      <c r="S69" s="5">
        <v>952.25</v>
      </c>
      <c r="T69" s="6">
        <v>1.4730813241442552E-2</v>
      </c>
      <c r="U69" s="5">
        <v>2038.56</v>
      </c>
      <c r="V69" s="6">
        <v>1.3183916987162985E-2</v>
      </c>
      <c r="W69" s="5">
        <v>1164.4000000000001</v>
      </c>
      <c r="X69" s="6">
        <v>1.4730875606585935E-2</v>
      </c>
      <c r="Y69" s="5">
        <v>1669.92</v>
      </c>
      <c r="Z69" s="6">
        <v>1.4730941460756611E-2</v>
      </c>
      <c r="AA69" s="5">
        <v>1426.18</v>
      </c>
      <c r="AB69" s="6">
        <v>1.4730902648666252E-2</v>
      </c>
      <c r="AC69" s="5">
        <v>13604.17</v>
      </c>
      <c r="AD69" s="6">
        <v>1.4730916279046494E-2</v>
      </c>
      <c r="AF69" s="5">
        <f t="shared" si="3"/>
        <v>9343.67</v>
      </c>
      <c r="AG69" s="5">
        <f t="shared" si="4"/>
        <v>4260.5</v>
      </c>
      <c r="AH69" s="5">
        <f t="shared" si="5"/>
        <v>15468.154285714287</v>
      </c>
      <c r="AI69" s="5">
        <f t="shared" si="6"/>
        <v>15468.154285714287</v>
      </c>
      <c r="AJ69" s="12">
        <f t="shared" si="22"/>
        <v>1.4730918927595999E-2</v>
      </c>
      <c r="AK69" s="12">
        <f t="shared" si="23"/>
        <v>1.4730910470536158E-2</v>
      </c>
      <c r="AL69" s="12">
        <f t="shared" si="23"/>
        <v>1.4460243037673969E-2</v>
      </c>
      <c r="AM69" s="12">
        <f t="shared" si="23"/>
        <v>1.4460243037673969E-2</v>
      </c>
    </row>
    <row r="70" spans="1:39" x14ac:dyDescent="0.25">
      <c r="A70" s="2" t="s">
        <v>67</v>
      </c>
      <c r="B70" s="2" t="s">
        <v>68</v>
      </c>
      <c r="C70" s="2" t="s">
        <v>50</v>
      </c>
      <c r="D70" s="2" t="s">
        <v>30</v>
      </c>
      <c r="E70" s="5">
        <v>216.62</v>
      </c>
      <c r="F70" s="6">
        <v>3.9243521431216403E-3</v>
      </c>
      <c r="G70" s="5">
        <v>212.47</v>
      </c>
      <c r="H70" s="6">
        <v>3.9244123494036548E-3</v>
      </c>
      <c r="I70" s="5">
        <v>240.09</v>
      </c>
      <c r="J70" s="6">
        <v>3.924329371028515E-3</v>
      </c>
      <c r="K70" s="5">
        <v>256.64999999999998</v>
      </c>
      <c r="L70" s="6">
        <v>3.9243011257767179E-3</v>
      </c>
      <c r="M70" s="5">
        <v>249.57999999999998</v>
      </c>
      <c r="N70" s="6">
        <v>3.9242804752030371E-3</v>
      </c>
      <c r="O70" s="5">
        <v>272.98</v>
      </c>
      <c r="P70" s="6">
        <v>3.5077317742957461E-3</v>
      </c>
      <c r="Q70" s="5">
        <v>124.6</v>
      </c>
      <c r="R70" s="6">
        <v>3.3067361346643073E-3</v>
      </c>
      <c r="S70" s="5">
        <v>213.77</v>
      </c>
      <c r="T70" s="6">
        <v>3.3069109442091624E-3</v>
      </c>
      <c r="U70" s="5">
        <v>310.77999999999997</v>
      </c>
      <c r="V70" s="6">
        <v>2.0098980266808493E-3</v>
      </c>
      <c r="W70" s="5">
        <v>261.39999999999998</v>
      </c>
      <c r="X70" s="6">
        <v>3.3069828955355229E-3</v>
      </c>
      <c r="Y70" s="5">
        <v>374.88</v>
      </c>
      <c r="Z70" s="6">
        <v>3.3069460422106675E-3</v>
      </c>
      <c r="AA70" s="5">
        <v>320.16999999999996</v>
      </c>
      <c r="AB70" s="6">
        <v>3.3070111073100683E-3</v>
      </c>
      <c r="AC70" s="5">
        <v>3053.9900000000002</v>
      </c>
      <c r="AD70" s="6">
        <v>3.306932433735039E-3</v>
      </c>
      <c r="AF70" s="5">
        <f t="shared" si="3"/>
        <v>2097.54</v>
      </c>
      <c r="AG70" s="5">
        <f t="shared" si="4"/>
        <v>956.44999999999993</v>
      </c>
      <c r="AH70" s="5">
        <f t="shared" si="5"/>
        <v>3220.4228571428575</v>
      </c>
      <c r="AI70" s="5">
        <f t="shared" si="6"/>
        <v>3220.4228571428575</v>
      </c>
      <c r="AJ70" s="12">
        <f t="shared" si="22"/>
        <v>3.3069117046502835E-3</v>
      </c>
      <c r="AK70" s="12">
        <f t="shared" si="23"/>
        <v>3.3069778945063509E-3</v>
      </c>
      <c r="AL70" s="12">
        <f t="shared" si="23"/>
        <v>3.0105787890527046E-3</v>
      </c>
      <c r="AM70" s="12">
        <f t="shared" si="23"/>
        <v>3.0105787890527046E-3</v>
      </c>
    </row>
    <row r="71" spans="1:39" x14ac:dyDescent="0.25">
      <c r="A71" s="2" t="s">
        <v>67</v>
      </c>
      <c r="B71" s="2" t="s">
        <v>68</v>
      </c>
      <c r="C71" s="2" t="s">
        <v>50</v>
      </c>
      <c r="D71" s="2" t="s">
        <v>31</v>
      </c>
      <c r="E71" s="5">
        <v>99.98</v>
      </c>
      <c r="F71" s="6">
        <v>1.8112673218968773E-3</v>
      </c>
      <c r="G71" s="5">
        <v>98.07</v>
      </c>
      <c r="H71" s="6">
        <v>1.811395110396839E-3</v>
      </c>
      <c r="I71" s="5">
        <v>110.81</v>
      </c>
      <c r="J71" s="6">
        <v>1.8112163672109197E-3</v>
      </c>
      <c r="K71" s="5">
        <v>118.46000000000001</v>
      </c>
      <c r="L71" s="6">
        <v>1.8113099994526011E-3</v>
      </c>
      <c r="M71" s="5">
        <v>115.19</v>
      </c>
      <c r="N71" s="6">
        <v>1.8111942781418298E-3</v>
      </c>
      <c r="O71" s="5">
        <v>93.6</v>
      </c>
      <c r="P71" s="6">
        <v>1.202739006792006E-3</v>
      </c>
      <c r="Q71" s="5">
        <v>45.31</v>
      </c>
      <c r="R71" s="6">
        <v>1.2024736297081844E-3</v>
      </c>
      <c r="S71" s="5">
        <v>77.739999999999995</v>
      </c>
      <c r="T71" s="6">
        <v>1.2025974496085523E-3</v>
      </c>
      <c r="U71" s="5">
        <v>3.5899999999999803</v>
      </c>
      <c r="V71" s="6">
        <v>2.3217497637506308E-5</v>
      </c>
      <c r="W71" s="5">
        <v>95.05</v>
      </c>
      <c r="X71" s="6">
        <v>1.2024817299948411E-3</v>
      </c>
      <c r="Y71" s="5">
        <v>136.32</v>
      </c>
      <c r="Z71" s="6">
        <v>1.2025258335311517E-3</v>
      </c>
      <c r="AA71" s="5">
        <v>116.42000000000002</v>
      </c>
      <c r="AB71" s="6">
        <v>1.2024931539901871E-3</v>
      </c>
      <c r="AC71" s="5">
        <v>1110.5400000000002</v>
      </c>
      <c r="AD71" s="6">
        <v>1.2025189162243853E-3</v>
      </c>
      <c r="AF71" s="5">
        <f t="shared" si="3"/>
        <v>762.75000000000011</v>
      </c>
      <c r="AG71" s="5">
        <f t="shared" si="4"/>
        <v>347.79</v>
      </c>
      <c r="AH71" s="5">
        <f t="shared" si="5"/>
        <v>973.76571428571424</v>
      </c>
      <c r="AI71" s="5">
        <f t="shared" si="6"/>
        <v>973.76571428571424</v>
      </c>
      <c r="AJ71" s="12">
        <f t="shared" si="22"/>
        <v>1.2025262463276048E-3</v>
      </c>
      <c r="AK71" s="12">
        <f t="shared" si="23"/>
        <v>1.2025028406402467E-3</v>
      </c>
      <c r="AL71" s="12">
        <f t="shared" si="23"/>
        <v>9.1031474280872117E-4</v>
      </c>
      <c r="AM71" s="12">
        <f t="shared" si="23"/>
        <v>9.1031474280872117E-4</v>
      </c>
    </row>
    <row r="72" spans="1:39" x14ac:dyDescent="0.25">
      <c r="A72" s="2" t="s">
        <v>67</v>
      </c>
      <c r="B72" s="2" t="s">
        <v>68</v>
      </c>
      <c r="C72" s="2" t="s">
        <v>50</v>
      </c>
      <c r="D72" s="2" t="s">
        <v>32</v>
      </c>
      <c r="E72" s="5">
        <v>66.650000000000006</v>
      </c>
      <c r="F72" s="6">
        <v>1.2074511602763241E-3</v>
      </c>
      <c r="G72" s="5">
        <v>65.38000000000001</v>
      </c>
      <c r="H72" s="6">
        <v>1.2075967402645595E-3</v>
      </c>
      <c r="I72" s="5">
        <v>73.87</v>
      </c>
      <c r="J72" s="6">
        <v>1.2074230939975693E-3</v>
      </c>
      <c r="K72" s="5">
        <v>78.97</v>
      </c>
      <c r="L72" s="6">
        <v>1.2074890313757546E-3</v>
      </c>
      <c r="M72" s="5">
        <v>76.790000000000006</v>
      </c>
      <c r="N72" s="6">
        <v>1.2074104403030743E-3</v>
      </c>
      <c r="O72" s="5">
        <v>163.79</v>
      </c>
      <c r="P72" s="6">
        <v>2.1046647641288743E-3</v>
      </c>
      <c r="Q72" s="5">
        <v>75.52000000000001</v>
      </c>
      <c r="R72" s="6">
        <v>2.0042111788912405E-3</v>
      </c>
      <c r="S72" s="5">
        <v>129.55000000000001</v>
      </c>
      <c r="T72" s="6">
        <v>2.004071257998302E-3</v>
      </c>
      <c r="U72" s="5">
        <v>540.71999999999991</v>
      </c>
      <c r="V72" s="6">
        <v>3.496981983997905E-3</v>
      </c>
      <c r="W72" s="5">
        <v>158.42000000000002</v>
      </c>
      <c r="X72" s="6">
        <v>2.0041783868046579E-3</v>
      </c>
      <c r="Y72" s="5">
        <v>227.2</v>
      </c>
      <c r="Z72" s="6">
        <v>2.0042097225519196E-3</v>
      </c>
      <c r="AA72" s="5">
        <v>194.04000000000002</v>
      </c>
      <c r="AB72" s="6">
        <v>2.0042241161334472E-3</v>
      </c>
      <c r="AC72" s="5">
        <v>1850.8999999999999</v>
      </c>
      <c r="AD72" s="6">
        <v>2.0041981937073084E-3</v>
      </c>
      <c r="AF72" s="5">
        <f t="shared" si="3"/>
        <v>1271.2399999999998</v>
      </c>
      <c r="AG72" s="5">
        <f t="shared" si="4"/>
        <v>579.66000000000008</v>
      </c>
      <c r="AH72" s="5">
        <f t="shared" si="5"/>
        <v>2552.982857142857</v>
      </c>
      <c r="AI72" s="5">
        <f t="shared" si="6"/>
        <v>2552.982857142857</v>
      </c>
      <c r="AJ72" s="12">
        <f t="shared" si="22"/>
        <v>2.0041946448790611E-3</v>
      </c>
      <c r="AK72" s="12">
        <f t="shared" si="23"/>
        <v>2.004205976610959E-3</v>
      </c>
      <c r="AL72" s="12">
        <f t="shared" si="23"/>
        <v>2.3866294519311656E-3</v>
      </c>
      <c r="AM72" s="12">
        <f t="shared" si="23"/>
        <v>2.3866294519311656E-3</v>
      </c>
    </row>
    <row r="73" spans="1:39" x14ac:dyDescent="0.25">
      <c r="A73" s="2" t="s">
        <v>67</v>
      </c>
      <c r="B73" s="2" t="s">
        <v>68</v>
      </c>
      <c r="C73" s="2" t="s">
        <v>50</v>
      </c>
      <c r="D73" s="2" t="s">
        <v>33</v>
      </c>
      <c r="E73" s="5"/>
      <c r="F73" s="6">
        <v>0</v>
      </c>
      <c r="G73" s="5"/>
      <c r="H73" s="6">
        <v>0</v>
      </c>
      <c r="I73" s="5"/>
      <c r="J73" s="6">
        <v>0</v>
      </c>
      <c r="K73" s="5"/>
      <c r="L73" s="6">
        <v>0</v>
      </c>
      <c r="M73" s="5"/>
      <c r="N73" s="6">
        <v>0</v>
      </c>
      <c r="O73" s="5"/>
      <c r="P73" s="6">
        <v>0</v>
      </c>
      <c r="Q73" s="5">
        <v>2023.9599999999998</v>
      </c>
      <c r="R73" s="6">
        <v>5.3713496525803942E-2</v>
      </c>
      <c r="S73" s="5">
        <v>3472.19</v>
      </c>
      <c r="T73" s="6">
        <v>5.3712977084593772E-2</v>
      </c>
      <c r="U73" s="5">
        <v>28573.35</v>
      </c>
      <c r="V73" s="6">
        <v>0.18479155602246367</v>
      </c>
      <c r="W73" s="5">
        <v>4245.7299999999996</v>
      </c>
      <c r="X73" s="6">
        <v>5.3712916943619106E-2</v>
      </c>
      <c r="Y73" s="5">
        <v>6088.9599999999991</v>
      </c>
      <c r="Z73" s="6">
        <v>5.3712820564391445E-2</v>
      </c>
      <c r="AA73" s="5">
        <v>5200.2299999999996</v>
      </c>
      <c r="AB73" s="6">
        <v>5.3712772497632622E-2</v>
      </c>
      <c r="AC73" s="5">
        <v>49604.42</v>
      </c>
      <c r="AD73" s="6">
        <v>5.371283643843465E-2</v>
      </c>
      <c r="AF73" s="5">
        <f t="shared" si="3"/>
        <v>34069.5</v>
      </c>
      <c r="AG73" s="5">
        <f t="shared" si="4"/>
        <v>15534.919999999998</v>
      </c>
      <c r="AH73" s="5">
        <f t="shared" si="5"/>
        <v>85036.148571428566</v>
      </c>
      <c r="AI73" s="5">
        <f t="shared" si="6"/>
        <v>85036.148571428566</v>
      </c>
      <c r="AJ73" s="12">
        <f t="shared" si="22"/>
        <v>5.3712839002633003E-2</v>
      </c>
      <c r="AK73" s="12">
        <f t="shared" si="23"/>
        <v>5.3712830814914105E-2</v>
      </c>
      <c r="AL73" s="12">
        <f t="shared" si="23"/>
        <v>7.9495158415005873E-2</v>
      </c>
      <c r="AM73" s="12">
        <f t="shared" si="23"/>
        <v>7.9495158415005873E-2</v>
      </c>
    </row>
    <row r="74" spans="1:39" x14ac:dyDescent="0.25">
      <c r="A74" s="2" t="s">
        <v>67</v>
      </c>
      <c r="B74" s="2" t="s">
        <v>68</v>
      </c>
      <c r="C74" s="2" t="s">
        <v>50</v>
      </c>
      <c r="D74" s="2" t="s">
        <v>34</v>
      </c>
      <c r="E74" s="5">
        <v>5321.04</v>
      </c>
      <c r="F74" s="6">
        <v>9.6397538212704137E-2</v>
      </c>
      <c r="G74" s="5">
        <v>5219.0200000000004</v>
      </c>
      <c r="H74" s="6">
        <v>9.6397545723088729E-2</v>
      </c>
      <c r="I74" s="5">
        <v>5897.6</v>
      </c>
      <c r="J74" s="6">
        <v>9.6397704604847229E-2</v>
      </c>
      <c r="K74" s="5">
        <v>6304.43</v>
      </c>
      <c r="L74" s="6">
        <v>9.6397746917516139E-2</v>
      </c>
      <c r="M74" s="5">
        <v>6130.79</v>
      </c>
      <c r="N74" s="6">
        <v>9.6397706124569396E-2</v>
      </c>
      <c r="O74" s="5">
        <v>7191.0399999999991</v>
      </c>
      <c r="P74" s="6">
        <v>9.2403251147452833E-2</v>
      </c>
      <c r="Q74" s="5">
        <v>3292.66</v>
      </c>
      <c r="R74" s="6">
        <v>8.7383288933898698E-2</v>
      </c>
      <c r="S74" s="5">
        <v>5648.77</v>
      </c>
      <c r="T74" s="6">
        <v>8.7383539946299243E-2</v>
      </c>
      <c r="U74" s="5">
        <v>10421.11</v>
      </c>
      <c r="V74" s="6">
        <v>6.7396127243786824E-2</v>
      </c>
      <c r="W74" s="5">
        <v>6907.2199999999993</v>
      </c>
      <c r="X74" s="6">
        <v>8.7383543977432573E-2</v>
      </c>
      <c r="Y74" s="5">
        <v>9905.91</v>
      </c>
      <c r="Z74" s="6">
        <v>8.7383455689807599E-2</v>
      </c>
      <c r="AA74" s="5">
        <v>8460.08</v>
      </c>
      <c r="AB74" s="6">
        <v>8.7383510412380183E-2</v>
      </c>
      <c r="AC74" s="5">
        <v>80699.670000000013</v>
      </c>
      <c r="AD74" s="6">
        <v>8.7383506859784923E-2</v>
      </c>
      <c r="AF74" s="5">
        <f t="shared" si="3"/>
        <v>55426.460000000006</v>
      </c>
      <c r="AG74" s="5">
        <f t="shared" si="4"/>
        <v>25273.21</v>
      </c>
      <c r="AH74" s="5">
        <f t="shared" si="5"/>
        <v>88845.925714285724</v>
      </c>
      <c r="AI74" s="5">
        <f t="shared" si="6"/>
        <v>88845.925714285724</v>
      </c>
      <c r="AJ74" s="12">
        <f t="shared" si="22"/>
        <v>8.7383510837138162E-2</v>
      </c>
      <c r="AK74" s="12">
        <f t="shared" si="23"/>
        <v>8.7383498137086998E-2</v>
      </c>
      <c r="AL74" s="12">
        <f t="shared" si="23"/>
        <v>8.3056688923915309E-2</v>
      </c>
      <c r="AM74" s="12">
        <f t="shared" si="23"/>
        <v>8.3056688923915309E-2</v>
      </c>
    </row>
    <row r="75" spans="1:39" s="7" customFormat="1" x14ac:dyDescent="0.25">
      <c r="A75" s="7" t="s">
        <v>69</v>
      </c>
      <c r="E75" s="9">
        <v>55198.920000000013</v>
      </c>
      <c r="F75" s="10">
        <v>1</v>
      </c>
      <c r="G75" s="9">
        <v>54140.59</v>
      </c>
      <c r="H75" s="10">
        <v>1</v>
      </c>
      <c r="I75" s="9">
        <v>61179.88</v>
      </c>
      <c r="J75" s="10">
        <v>1</v>
      </c>
      <c r="K75" s="9">
        <v>65400.18</v>
      </c>
      <c r="L75" s="10">
        <v>1</v>
      </c>
      <c r="M75" s="9">
        <v>63598.920000000006</v>
      </c>
      <c r="N75" s="10">
        <v>1</v>
      </c>
      <c r="O75" s="9">
        <v>77822.37</v>
      </c>
      <c r="P75" s="10">
        <v>1</v>
      </c>
      <c r="Q75" s="9">
        <v>37680.660000000003</v>
      </c>
      <c r="R75" s="10">
        <v>1</v>
      </c>
      <c r="S75" s="9">
        <v>64643.41</v>
      </c>
      <c r="T75" s="10">
        <v>1</v>
      </c>
      <c r="U75" s="9">
        <v>154624.76</v>
      </c>
      <c r="V75" s="10">
        <v>1</v>
      </c>
      <c r="W75" s="9">
        <v>79044.859999999986</v>
      </c>
      <c r="X75" s="10">
        <v>1</v>
      </c>
      <c r="Y75" s="9">
        <v>113361.39000000001</v>
      </c>
      <c r="Z75" s="10">
        <v>1</v>
      </c>
      <c r="AA75" s="9">
        <v>96815.519999999975</v>
      </c>
      <c r="AB75" s="10">
        <v>1</v>
      </c>
      <c r="AC75" s="9">
        <v>923511.46000000031</v>
      </c>
      <c r="AD75" s="10">
        <v>1</v>
      </c>
      <c r="AF75" s="9">
        <f t="shared" si="3"/>
        <v>634289.69000000006</v>
      </c>
      <c r="AG75" s="9">
        <f t="shared" si="4"/>
        <v>289221.76999999996</v>
      </c>
      <c r="AH75" s="9">
        <f t="shared" si="5"/>
        <v>1069702.2342857141</v>
      </c>
      <c r="AI75" s="9">
        <f t="shared" si="6"/>
        <v>1069702.2342857141</v>
      </c>
      <c r="AJ75" s="13">
        <f t="shared" si="22"/>
        <v>1</v>
      </c>
      <c r="AK75" s="13">
        <f t="shared" si="23"/>
        <v>1</v>
      </c>
      <c r="AL75" s="13">
        <f t="shared" si="23"/>
        <v>1</v>
      </c>
      <c r="AM75" s="13">
        <f t="shared" si="23"/>
        <v>1</v>
      </c>
    </row>
    <row r="76" spans="1:39" x14ac:dyDescent="0.25">
      <c r="A76" s="2" t="s">
        <v>70</v>
      </c>
      <c r="B76" s="2" t="s">
        <v>71</v>
      </c>
      <c r="C76" s="2" t="s">
        <v>50</v>
      </c>
      <c r="D76" s="2" t="s">
        <v>28</v>
      </c>
      <c r="E76" s="5"/>
      <c r="F76" s="6"/>
      <c r="G76" s="5"/>
      <c r="H76" s="6"/>
      <c r="I76" s="5"/>
      <c r="J76" s="6"/>
      <c r="K76" s="5"/>
      <c r="L76" s="6"/>
      <c r="M76" s="5">
        <v>7451.46</v>
      </c>
      <c r="N76" s="6">
        <v>0.80369952919985543</v>
      </c>
      <c r="O76" s="5"/>
      <c r="P76" s="6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>
        <v>7451.46</v>
      </c>
      <c r="AD76" s="6">
        <v>0.80369952919985543</v>
      </c>
      <c r="AF76" s="5">
        <f t="shared" ref="AF76:AF121" si="24">E76+G76+I76+K76+M76+O76+Q76+S76+U76</f>
        <v>7451.46</v>
      </c>
      <c r="AG76" s="5">
        <f t="shared" ref="AG76:AG121" si="25">W76+Y76+AA76</f>
        <v>0</v>
      </c>
      <c r="AH76" s="5">
        <f t="shared" ref="AH76:AH121" si="26">SUM(O76+Q76+S76+U76+W76+Y76+AA76)/7*12</f>
        <v>0</v>
      </c>
      <c r="AI76" s="5">
        <f t="shared" ref="AI76:AI121" si="27">AH76</f>
        <v>0</v>
      </c>
      <c r="AJ76" s="12">
        <f>AF76/AF$80</f>
        <v>0.80369952919985543</v>
      </c>
      <c r="AK76" s="12" t="e">
        <f t="shared" ref="AK76:AM80" si="28">AG76/AG$80</f>
        <v>#DIV/0!</v>
      </c>
      <c r="AL76" s="12" t="e">
        <f t="shared" si="28"/>
        <v>#DIV/0!</v>
      </c>
      <c r="AM76" s="12" t="e">
        <f t="shared" si="28"/>
        <v>#DIV/0!</v>
      </c>
    </row>
    <row r="77" spans="1:39" x14ac:dyDescent="0.25">
      <c r="A77" s="2" t="s">
        <v>70</v>
      </c>
      <c r="B77" s="2" t="s">
        <v>71</v>
      </c>
      <c r="C77" s="2" t="s">
        <v>50</v>
      </c>
      <c r="D77" s="2" t="s">
        <v>29</v>
      </c>
      <c r="E77" s="5"/>
      <c r="F77" s="6"/>
      <c r="G77" s="5"/>
      <c r="H77" s="6"/>
      <c r="I77" s="5"/>
      <c r="J77" s="6"/>
      <c r="K77" s="5"/>
      <c r="L77" s="6"/>
      <c r="M77" s="5">
        <v>253.11</v>
      </c>
      <c r="N77" s="6">
        <v>2.7299936903073412E-2</v>
      </c>
      <c r="O77" s="5"/>
      <c r="P77" s="6"/>
      <c r="Q77" s="5"/>
      <c r="R77" s="6"/>
      <c r="S77" s="5"/>
      <c r="T77" s="6"/>
      <c r="U77" s="5"/>
      <c r="V77" s="6"/>
      <c r="W77" s="5"/>
      <c r="X77" s="6"/>
      <c r="Y77" s="5"/>
      <c r="Z77" s="6"/>
      <c r="AA77" s="5"/>
      <c r="AB77" s="6"/>
      <c r="AC77" s="5">
        <v>253.11</v>
      </c>
      <c r="AD77" s="6">
        <v>2.7299936903073412E-2</v>
      </c>
      <c r="AF77" s="5">
        <f t="shared" si="24"/>
        <v>253.11</v>
      </c>
      <c r="AG77" s="5">
        <f t="shared" si="25"/>
        <v>0</v>
      </c>
      <c r="AH77" s="5">
        <f t="shared" si="26"/>
        <v>0</v>
      </c>
      <c r="AI77" s="5">
        <f t="shared" si="27"/>
        <v>0</v>
      </c>
      <c r="AJ77" s="12">
        <f>AF77/AF$80</f>
        <v>2.7299936903073412E-2</v>
      </c>
      <c r="AK77" s="12" t="e">
        <f t="shared" si="28"/>
        <v>#DIV/0!</v>
      </c>
      <c r="AL77" s="12" t="e">
        <f t="shared" si="28"/>
        <v>#DIV/0!</v>
      </c>
      <c r="AM77" s="12" t="e">
        <f t="shared" si="28"/>
        <v>#DIV/0!</v>
      </c>
    </row>
    <row r="78" spans="1:39" x14ac:dyDescent="0.25">
      <c r="A78" s="2" t="s">
        <v>70</v>
      </c>
      <c r="B78" s="2" t="s">
        <v>71</v>
      </c>
      <c r="C78" s="2" t="s">
        <v>50</v>
      </c>
      <c r="D78" s="2" t="s">
        <v>30</v>
      </c>
      <c r="E78" s="5"/>
      <c r="F78" s="6"/>
      <c r="G78" s="5"/>
      <c r="H78" s="6"/>
      <c r="I78" s="5"/>
      <c r="J78" s="6"/>
      <c r="K78" s="5"/>
      <c r="L78" s="6"/>
      <c r="M78" s="5">
        <v>104.77</v>
      </c>
      <c r="N78" s="6">
        <v>1.130028204865474E-2</v>
      </c>
      <c r="O78" s="5"/>
      <c r="P78" s="6"/>
      <c r="Q78" s="5"/>
      <c r="R78" s="6"/>
      <c r="S78" s="5"/>
      <c r="T78" s="6"/>
      <c r="U78" s="5"/>
      <c r="V78" s="6"/>
      <c r="W78" s="5"/>
      <c r="X78" s="6"/>
      <c r="Y78" s="5"/>
      <c r="Z78" s="6"/>
      <c r="AA78" s="5"/>
      <c r="AB78" s="6"/>
      <c r="AC78" s="5">
        <v>104.77</v>
      </c>
      <c r="AD78" s="6">
        <v>1.130028204865474E-2</v>
      </c>
      <c r="AF78" s="5">
        <f t="shared" si="24"/>
        <v>104.77</v>
      </c>
      <c r="AG78" s="5">
        <f t="shared" si="25"/>
        <v>0</v>
      </c>
      <c r="AH78" s="5">
        <f t="shared" si="26"/>
        <v>0</v>
      </c>
      <c r="AI78" s="5">
        <f t="shared" si="27"/>
        <v>0</v>
      </c>
      <c r="AJ78" s="12">
        <f>AF78/AF$80</f>
        <v>1.130028204865474E-2</v>
      </c>
      <c r="AK78" s="12" t="e">
        <f t="shared" si="28"/>
        <v>#DIV/0!</v>
      </c>
      <c r="AL78" s="12" t="e">
        <f t="shared" si="28"/>
        <v>#DIV/0!</v>
      </c>
      <c r="AM78" s="12" t="e">
        <f t="shared" si="28"/>
        <v>#DIV/0!</v>
      </c>
    </row>
    <row r="79" spans="1:39" x14ac:dyDescent="0.25">
      <c r="A79" s="2" t="s">
        <v>70</v>
      </c>
      <c r="B79" s="2" t="s">
        <v>71</v>
      </c>
      <c r="C79" s="2" t="s">
        <v>50</v>
      </c>
      <c r="D79" s="2" t="s">
        <v>34</v>
      </c>
      <c r="E79" s="5"/>
      <c r="F79" s="6"/>
      <c r="G79" s="5"/>
      <c r="H79" s="6"/>
      <c r="I79" s="5"/>
      <c r="J79" s="6"/>
      <c r="K79" s="5"/>
      <c r="L79" s="6"/>
      <c r="M79" s="5">
        <v>1462.11</v>
      </c>
      <c r="N79" s="6">
        <v>0.15770025184841635</v>
      </c>
      <c r="O79" s="5"/>
      <c r="P79" s="6"/>
      <c r="Q79" s="5"/>
      <c r="R79" s="6"/>
      <c r="S79" s="5"/>
      <c r="T79" s="6"/>
      <c r="U79" s="5"/>
      <c r="V79" s="6"/>
      <c r="W79" s="5"/>
      <c r="X79" s="6"/>
      <c r="Y79" s="5"/>
      <c r="Z79" s="6"/>
      <c r="AA79" s="5"/>
      <c r="AB79" s="6"/>
      <c r="AC79" s="5">
        <v>1462.11</v>
      </c>
      <c r="AD79" s="6">
        <v>0.15770025184841635</v>
      </c>
      <c r="AF79" s="5">
        <f t="shared" si="24"/>
        <v>1462.11</v>
      </c>
      <c r="AG79" s="5">
        <f t="shared" si="25"/>
        <v>0</v>
      </c>
      <c r="AH79" s="5">
        <f t="shared" si="26"/>
        <v>0</v>
      </c>
      <c r="AI79" s="5">
        <f t="shared" si="27"/>
        <v>0</v>
      </c>
      <c r="AJ79" s="12">
        <f>AF79/AF$80</f>
        <v>0.15770025184841635</v>
      </c>
      <c r="AK79" s="12" t="e">
        <f t="shared" si="28"/>
        <v>#DIV/0!</v>
      </c>
      <c r="AL79" s="12" t="e">
        <f t="shared" si="28"/>
        <v>#DIV/0!</v>
      </c>
      <c r="AM79" s="12" t="e">
        <f t="shared" si="28"/>
        <v>#DIV/0!</v>
      </c>
    </row>
    <row r="80" spans="1:39" s="7" customFormat="1" x14ac:dyDescent="0.25">
      <c r="A80" s="7" t="s">
        <v>72</v>
      </c>
      <c r="E80" s="9"/>
      <c r="F80" s="10"/>
      <c r="G80" s="9"/>
      <c r="H80" s="10"/>
      <c r="I80" s="9"/>
      <c r="J80" s="10"/>
      <c r="K80" s="9"/>
      <c r="L80" s="10"/>
      <c r="M80" s="9">
        <v>9271.4500000000007</v>
      </c>
      <c r="N80" s="10">
        <v>1</v>
      </c>
      <c r="O80" s="9"/>
      <c r="P80" s="10"/>
      <c r="Q80" s="9"/>
      <c r="R80" s="10"/>
      <c r="S80" s="9"/>
      <c r="T80" s="10"/>
      <c r="U80" s="9"/>
      <c r="V80" s="10"/>
      <c r="W80" s="9"/>
      <c r="X80" s="10"/>
      <c r="Y80" s="9"/>
      <c r="Z80" s="10"/>
      <c r="AA80" s="9"/>
      <c r="AB80" s="10"/>
      <c r="AC80" s="9">
        <v>9271.4500000000007</v>
      </c>
      <c r="AD80" s="10">
        <v>1</v>
      </c>
      <c r="AF80" s="9">
        <f t="shared" si="24"/>
        <v>9271.4500000000007</v>
      </c>
      <c r="AG80" s="9">
        <f t="shared" si="25"/>
        <v>0</v>
      </c>
      <c r="AH80" s="9">
        <f t="shared" si="26"/>
        <v>0</v>
      </c>
      <c r="AI80" s="9">
        <f t="shared" si="27"/>
        <v>0</v>
      </c>
      <c r="AJ80" s="13">
        <f>AF80/AF$80</f>
        <v>1</v>
      </c>
      <c r="AK80" s="13" t="e">
        <f t="shared" si="28"/>
        <v>#DIV/0!</v>
      </c>
      <c r="AL80" s="13" t="e">
        <f t="shared" si="28"/>
        <v>#DIV/0!</v>
      </c>
      <c r="AM80" s="13" t="e">
        <f t="shared" si="28"/>
        <v>#DIV/0!</v>
      </c>
    </row>
    <row r="81" spans="1:39" x14ac:dyDescent="0.25">
      <c r="A81" s="2" t="s">
        <v>73</v>
      </c>
      <c r="B81" s="2" t="s">
        <v>74</v>
      </c>
      <c r="C81" s="2" t="s">
        <v>75</v>
      </c>
      <c r="D81" s="2" t="s">
        <v>28</v>
      </c>
      <c r="E81" s="5">
        <v>17270.150000000001</v>
      </c>
      <c r="F81" s="6">
        <v>0.96099998775806816</v>
      </c>
      <c r="G81" s="5">
        <v>17115.37</v>
      </c>
      <c r="H81" s="6">
        <v>0.96099991240856242</v>
      </c>
      <c r="I81" s="5">
        <v>16242.33</v>
      </c>
      <c r="J81" s="6">
        <v>0.96099988817553972</v>
      </c>
      <c r="K81" s="5">
        <v>15556.09</v>
      </c>
      <c r="L81" s="6">
        <v>0.9609999135129792</v>
      </c>
      <c r="M81" s="5">
        <v>21057.22</v>
      </c>
      <c r="N81" s="6">
        <v>0.96099997353021971</v>
      </c>
      <c r="O81" s="5">
        <v>15438.039999999999</v>
      </c>
      <c r="P81" s="6">
        <v>0.92529954682136639</v>
      </c>
      <c r="Q81" s="5">
        <v>15428.66</v>
      </c>
      <c r="R81" s="6">
        <v>0.9253002539249211</v>
      </c>
      <c r="S81" s="5">
        <v>16406.68</v>
      </c>
      <c r="T81" s="6">
        <v>0.92530003609456779</v>
      </c>
      <c r="U81" s="5">
        <v>16159.210000000001</v>
      </c>
      <c r="V81" s="6">
        <v>0.62385208114643054</v>
      </c>
      <c r="W81" s="5">
        <v>15420.109999999999</v>
      </c>
      <c r="X81" s="6">
        <v>0.92529968514832595</v>
      </c>
      <c r="Y81" s="5">
        <v>13347.77</v>
      </c>
      <c r="Z81" s="6">
        <v>0.92530020089647802</v>
      </c>
      <c r="AA81" s="5">
        <v>12882.49</v>
      </c>
      <c r="AB81" s="6">
        <v>0.92530005386963543</v>
      </c>
      <c r="AC81" s="5">
        <v>192324.11999999997</v>
      </c>
      <c r="AD81" s="6">
        <v>0.90383575881524092</v>
      </c>
      <c r="AF81" s="5">
        <f t="shared" si="24"/>
        <v>150673.75</v>
      </c>
      <c r="AG81" s="5">
        <f t="shared" si="25"/>
        <v>41650.369999999995</v>
      </c>
      <c r="AH81" s="5">
        <f t="shared" si="26"/>
        <v>180142.21714285715</v>
      </c>
      <c r="AI81" s="5">
        <f t="shared" si="27"/>
        <v>180142.21714285715</v>
      </c>
      <c r="AJ81" s="12">
        <f>AF81/AF$85</f>
        <v>0.89807702337224982</v>
      </c>
      <c r="AK81" s="12">
        <f t="shared" ref="AK81:AM85" si="29">AG81/AG$85</f>
        <v>0.92529996447679463</v>
      </c>
      <c r="AL81" s="12">
        <f t="shared" si="29"/>
        <v>0.86130093267542573</v>
      </c>
      <c r="AM81" s="12">
        <f t="shared" si="29"/>
        <v>0.86130093267542573</v>
      </c>
    </row>
    <row r="82" spans="1:39" x14ac:dyDescent="0.25">
      <c r="A82" s="2" t="s">
        <v>73</v>
      </c>
      <c r="B82" s="2" t="s">
        <v>74</v>
      </c>
      <c r="C82" s="2" t="s">
        <v>75</v>
      </c>
      <c r="D82" s="2" t="s">
        <v>29</v>
      </c>
      <c r="E82" s="5">
        <v>17.97</v>
      </c>
      <c r="F82" s="6">
        <v>9.999432419528771E-4</v>
      </c>
      <c r="G82" s="5">
        <v>17.809999999999999</v>
      </c>
      <c r="H82" s="6">
        <v>1.0000022459342975E-3</v>
      </c>
      <c r="I82" s="5">
        <v>16.899999999999999</v>
      </c>
      <c r="J82" s="6">
        <v>9.9991184209202852E-4</v>
      </c>
      <c r="K82" s="5">
        <v>16.190000000000001</v>
      </c>
      <c r="L82" s="6">
        <v>1.000160618752857E-3</v>
      </c>
      <c r="M82" s="5">
        <v>21.91</v>
      </c>
      <c r="N82" s="6">
        <v>9.9991876515737196E-4</v>
      </c>
      <c r="O82" s="5">
        <v>30.03</v>
      </c>
      <c r="P82" s="6">
        <v>1.7998881587977253E-3</v>
      </c>
      <c r="Q82" s="5">
        <v>30.01</v>
      </c>
      <c r="R82" s="6">
        <v>1.799784337738137E-3</v>
      </c>
      <c r="S82" s="5">
        <v>31.91</v>
      </c>
      <c r="T82" s="6">
        <v>1.7996525897852373E-3</v>
      </c>
      <c r="U82" s="5">
        <v>108.50999999999999</v>
      </c>
      <c r="V82" s="6">
        <v>4.1892016580760546E-3</v>
      </c>
      <c r="W82" s="5">
        <v>30</v>
      </c>
      <c r="X82" s="6">
        <v>1.800181098218481E-3</v>
      </c>
      <c r="Y82" s="5">
        <v>25.96</v>
      </c>
      <c r="Z82" s="6">
        <v>1.7996109623759301E-3</v>
      </c>
      <c r="AA82" s="5">
        <v>25.06</v>
      </c>
      <c r="AB82" s="6">
        <v>1.7999640869096785E-3</v>
      </c>
      <c r="AC82" s="5">
        <v>372.26</v>
      </c>
      <c r="AD82" s="6">
        <v>1.7494524325735205E-3</v>
      </c>
      <c r="AF82" s="5">
        <f t="shared" si="24"/>
        <v>291.24</v>
      </c>
      <c r="AG82" s="5">
        <f t="shared" si="25"/>
        <v>81.02</v>
      </c>
      <c r="AH82" s="5">
        <f t="shared" si="26"/>
        <v>482.53714285714273</v>
      </c>
      <c r="AI82" s="5">
        <f t="shared" si="27"/>
        <v>482.53714285714273</v>
      </c>
      <c r="AJ82" s="12">
        <f>AF82/AF$85</f>
        <v>1.7359092229863135E-3</v>
      </c>
      <c r="AK82" s="12">
        <f t="shared" si="29"/>
        <v>1.7999312640418297E-3</v>
      </c>
      <c r="AL82" s="12">
        <f t="shared" si="29"/>
        <v>2.3071198844177854E-3</v>
      </c>
      <c r="AM82" s="12">
        <f t="shared" si="29"/>
        <v>2.3071198844177854E-3</v>
      </c>
    </row>
    <row r="83" spans="1:39" x14ac:dyDescent="0.25">
      <c r="A83" s="2" t="s">
        <v>73</v>
      </c>
      <c r="B83" s="2" t="s">
        <v>74</v>
      </c>
      <c r="C83" s="2" t="s">
        <v>75</v>
      </c>
      <c r="D83" s="2" t="s">
        <v>33</v>
      </c>
      <c r="E83" s="5"/>
      <c r="F83" s="6">
        <v>0</v>
      </c>
      <c r="G83" s="5"/>
      <c r="H83" s="6">
        <v>0</v>
      </c>
      <c r="I83" s="5"/>
      <c r="J83" s="6">
        <v>0</v>
      </c>
      <c r="K83" s="5"/>
      <c r="L83" s="6">
        <v>0</v>
      </c>
      <c r="M83" s="5"/>
      <c r="N83" s="6">
        <v>0</v>
      </c>
      <c r="O83" s="5"/>
      <c r="P83" s="6">
        <v>0</v>
      </c>
      <c r="Q83" s="5"/>
      <c r="R83" s="6">
        <v>0</v>
      </c>
      <c r="S83" s="5"/>
      <c r="T83" s="6">
        <v>0</v>
      </c>
      <c r="U83" s="5">
        <v>4943.4400000000005</v>
      </c>
      <c r="V83" s="6">
        <v>0.19084938756427514</v>
      </c>
      <c r="W83" s="5"/>
      <c r="X83" s="6">
        <v>0</v>
      </c>
      <c r="Y83" s="5"/>
      <c r="Z83" s="6">
        <v>0</v>
      </c>
      <c r="AA83" s="5"/>
      <c r="AB83" s="6">
        <v>0</v>
      </c>
      <c r="AC83" s="5">
        <v>4943.4400000000005</v>
      </c>
      <c r="AD83" s="6">
        <v>2.3231916223288147E-2</v>
      </c>
      <c r="AF83" s="5">
        <f t="shared" si="24"/>
        <v>4943.4400000000005</v>
      </c>
      <c r="AG83" s="5">
        <f t="shared" si="25"/>
        <v>0</v>
      </c>
      <c r="AH83" s="5">
        <f t="shared" si="26"/>
        <v>8474.4685714285733</v>
      </c>
      <c r="AI83" s="5">
        <f t="shared" si="27"/>
        <v>8474.4685714285733</v>
      </c>
      <c r="AJ83" s="12">
        <f>AF83/AF$85</f>
        <v>2.9464919273724289E-2</v>
      </c>
      <c r="AK83" s="12">
        <f t="shared" si="29"/>
        <v>0</v>
      </c>
      <c r="AL83" s="12">
        <f t="shared" si="29"/>
        <v>4.0518362659607295E-2</v>
      </c>
      <c r="AM83" s="12">
        <f t="shared" si="29"/>
        <v>4.0518362659607295E-2</v>
      </c>
    </row>
    <row r="84" spans="1:39" x14ac:dyDescent="0.25">
      <c r="A84" s="2" t="s">
        <v>73</v>
      </c>
      <c r="B84" s="2" t="s">
        <v>74</v>
      </c>
      <c r="C84" s="2" t="s">
        <v>75</v>
      </c>
      <c r="D84" s="2" t="s">
        <v>34</v>
      </c>
      <c r="E84" s="5">
        <v>682.90000000000009</v>
      </c>
      <c r="F84" s="6">
        <v>3.8000068999978855E-2</v>
      </c>
      <c r="G84" s="5">
        <v>676.78</v>
      </c>
      <c r="H84" s="6">
        <v>3.8000085345503302E-2</v>
      </c>
      <c r="I84" s="5">
        <v>642.26</v>
      </c>
      <c r="J84" s="6">
        <v>3.8000199982368421E-2</v>
      </c>
      <c r="K84" s="5">
        <v>615.12</v>
      </c>
      <c r="L84" s="6">
        <v>3.7999925868267906E-2</v>
      </c>
      <c r="M84" s="5">
        <v>832.65</v>
      </c>
      <c r="N84" s="6">
        <v>3.8000107704622803E-2</v>
      </c>
      <c r="O84" s="5">
        <v>1216.3000000000002</v>
      </c>
      <c r="P84" s="6">
        <v>7.2900565019835939E-2</v>
      </c>
      <c r="Q84" s="5">
        <v>1215.5500000000002</v>
      </c>
      <c r="R84" s="6">
        <v>7.2899961737340646E-2</v>
      </c>
      <c r="S84" s="5">
        <v>1292.6100000000001</v>
      </c>
      <c r="T84" s="6">
        <v>7.2900311315647004E-2</v>
      </c>
      <c r="U84" s="5">
        <v>4691.1500000000005</v>
      </c>
      <c r="V84" s="6">
        <v>0.1811093296312182</v>
      </c>
      <c r="W84" s="5">
        <v>1214.8800000000001</v>
      </c>
      <c r="X84" s="6">
        <v>7.2900133753455609E-2</v>
      </c>
      <c r="Y84" s="5">
        <v>1051.6100000000001</v>
      </c>
      <c r="Z84" s="6">
        <v>7.2900188141146072E-2</v>
      </c>
      <c r="AA84" s="5">
        <v>1014.95</v>
      </c>
      <c r="AB84" s="6">
        <v>7.2899982043454839E-2</v>
      </c>
      <c r="AC84" s="5">
        <v>15146.760000000002</v>
      </c>
      <c r="AD84" s="6">
        <v>7.1182872528897281E-2</v>
      </c>
      <c r="AF84" s="5">
        <f t="shared" si="24"/>
        <v>11865.32</v>
      </c>
      <c r="AG84" s="5">
        <f t="shared" si="25"/>
        <v>3281.4400000000005</v>
      </c>
      <c r="AH84" s="5">
        <f t="shared" si="26"/>
        <v>20052.08571428572</v>
      </c>
      <c r="AI84" s="5">
        <f t="shared" si="27"/>
        <v>20052.08571428572</v>
      </c>
      <c r="AJ84" s="12">
        <f>AF84/AF$85</f>
        <v>7.0722148131039567E-2</v>
      </c>
      <c r="AK84" s="12">
        <f t="shared" si="29"/>
        <v>7.2900104259163448E-2</v>
      </c>
      <c r="AL84" s="12">
        <f t="shared" si="29"/>
        <v>9.5873584780549498E-2</v>
      </c>
      <c r="AM84" s="12">
        <f t="shared" si="29"/>
        <v>9.5873584780549498E-2</v>
      </c>
    </row>
    <row r="85" spans="1:39" s="7" customFormat="1" x14ac:dyDescent="0.25">
      <c r="A85" s="7" t="s">
        <v>76</v>
      </c>
      <c r="E85" s="9">
        <v>17971.020000000004</v>
      </c>
      <c r="F85" s="10">
        <v>1</v>
      </c>
      <c r="G85" s="9">
        <v>17809.96</v>
      </c>
      <c r="H85" s="10">
        <v>1</v>
      </c>
      <c r="I85" s="9">
        <v>16901.489999999998</v>
      </c>
      <c r="J85" s="10">
        <v>1</v>
      </c>
      <c r="K85" s="9">
        <v>16187.400000000001</v>
      </c>
      <c r="L85" s="10">
        <v>1</v>
      </c>
      <c r="M85" s="9">
        <v>21911.780000000002</v>
      </c>
      <c r="N85" s="10">
        <v>1</v>
      </c>
      <c r="O85" s="9">
        <v>16684.37</v>
      </c>
      <c r="P85" s="10">
        <v>1</v>
      </c>
      <c r="Q85" s="9">
        <v>16674.22</v>
      </c>
      <c r="R85" s="10">
        <v>1</v>
      </c>
      <c r="S85" s="9">
        <v>17731.2</v>
      </c>
      <c r="T85" s="10">
        <v>1</v>
      </c>
      <c r="U85" s="9">
        <v>25902.310000000005</v>
      </c>
      <c r="V85" s="10">
        <v>1</v>
      </c>
      <c r="W85" s="9">
        <v>16664.989999999998</v>
      </c>
      <c r="X85" s="10">
        <v>1</v>
      </c>
      <c r="Y85" s="9">
        <v>14425.34</v>
      </c>
      <c r="Z85" s="10">
        <v>1</v>
      </c>
      <c r="AA85" s="9">
        <v>13922.5</v>
      </c>
      <c r="AB85" s="10">
        <v>1</v>
      </c>
      <c r="AC85" s="9">
        <v>212786.58</v>
      </c>
      <c r="AD85" s="10">
        <v>1</v>
      </c>
      <c r="AF85" s="9">
        <f t="shared" si="24"/>
        <v>167773.75</v>
      </c>
      <c r="AG85" s="9">
        <f t="shared" si="25"/>
        <v>45012.83</v>
      </c>
      <c r="AH85" s="9">
        <f t="shared" si="26"/>
        <v>209151.30857142853</v>
      </c>
      <c r="AI85" s="9">
        <f t="shared" si="27"/>
        <v>209151.30857142853</v>
      </c>
      <c r="AJ85" s="13">
        <f>AF85/AF$85</f>
        <v>1</v>
      </c>
      <c r="AK85" s="13">
        <f t="shared" si="29"/>
        <v>1</v>
      </c>
      <c r="AL85" s="13">
        <f t="shared" si="29"/>
        <v>1</v>
      </c>
      <c r="AM85" s="13">
        <f t="shared" si="29"/>
        <v>1</v>
      </c>
    </row>
    <row r="86" spans="1:39" x14ac:dyDescent="0.25">
      <c r="A86" s="2" t="s">
        <v>77</v>
      </c>
      <c r="B86" s="2" t="s">
        <v>71</v>
      </c>
      <c r="C86" s="2" t="s">
        <v>50</v>
      </c>
      <c r="D86" s="2" t="s">
        <v>28</v>
      </c>
      <c r="E86" s="5">
        <v>211618.64</v>
      </c>
      <c r="F86" s="6">
        <v>0.88136442854111419</v>
      </c>
      <c r="G86" s="5">
        <v>173001.15</v>
      </c>
      <c r="H86" s="6">
        <v>0.88136453682691018</v>
      </c>
      <c r="I86" s="5">
        <v>113865.66</v>
      </c>
      <c r="J86" s="6">
        <v>0.88136452534733634</v>
      </c>
      <c r="K86" s="5">
        <v>169228.97</v>
      </c>
      <c r="L86" s="6">
        <v>0.88136448322733341</v>
      </c>
      <c r="M86" s="5">
        <v>142759.19999999998</v>
      </c>
      <c r="N86" s="6">
        <v>0.88136450016024048</v>
      </c>
      <c r="O86" s="5">
        <v>171666.4</v>
      </c>
      <c r="P86" s="6">
        <v>0.88514731667174129</v>
      </c>
      <c r="Q86" s="5">
        <v>183977.14</v>
      </c>
      <c r="R86" s="6">
        <v>0.83765907483264757</v>
      </c>
      <c r="S86" s="5">
        <v>101632.37000000001</v>
      </c>
      <c r="T86" s="6">
        <v>0.83765906332070228</v>
      </c>
      <c r="U86" s="5">
        <v>149417.32999999999</v>
      </c>
      <c r="V86" s="6">
        <v>0.62952664160368255</v>
      </c>
      <c r="W86" s="5">
        <v>205407.94</v>
      </c>
      <c r="X86" s="6">
        <v>0.83765905935257901</v>
      </c>
      <c r="Y86" s="5">
        <v>115335.41</v>
      </c>
      <c r="Z86" s="6">
        <v>0.83765913542351178</v>
      </c>
      <c r="AA86" s="5">
        <v>322790.80000000005</v>
      </c>
      <c r="AB86" s="6">
        <v>0.8376590913189913</v>
      </c>
      <c r="AC86" s="5">
        <v>2060701.0100000002</v>
      </c>
      <c r="AD86" s="6">
        <v>0.83765908274127499</v>
      </c>
      <c r="AF86" s="5">
        <f t="shared" si="24"/>
        <v>1417166.8600000003</v>
      </c>
      <c r="AG86" s="5">
        <f t="shared" si="25"/>
        <v>643534.15</v>
      </c>
      <c r="AH86" s="5">
        <f t="shared" si="26"/>
        <v>2143246.9542857148</v>
      </c>
      <c r="AI86" s="5">
        <f t="shared" si="27"/>
        <v>2143246.9542857148</v>
      </c>
      <c r="AJ86" s="12">
        <f t="shared" ref="AJ86:AJ93" si="30">AF86/AF$93</f>
        <v>0.83765907989001531</v>
      </c>
      <c r="AK86" s="12">
        <f t="shared" ref="AK86:AM93" si="31">AG86/AG$93</f>
        <v>0.8376590890202128</v>
      </c>
      <c r="AL86" s="12">
        <f t="shared" si="31"/>
        <v>0.81157019410370779</v>
      </c>
      <c r="AM86" s="12">
        <f t="shared" si="31"/>
        <v>0.81157019410370779</v>
      </c>
    </row>
    <row r="87" spans="1:39" x14ac:dyDescent="0.25">
      <c r="A87" s="2" t="s">
        <v>77</v>
      </c>
      <c r="B87" s="2" t="s">
        <v>71</v>
      </c>
      <c r="C87" s="2" t="s">
        <v>50</v>
      </c>
      <c r="D87" s="2" t="s">
        <v>29</v>
      </c>
      <c r="E87" s="5">
        <v>3672.34</v>
      </c>
      <c r="F87" s="6">
        <v>1.5294823960255463E-2</v>
      </c>
      <c r="G87" s="5">
        <v>3002.1800000000003</v>
      </c>
      <c r="H87" s="6">
        <v>1.529478263682648E-2</v>
      </c>
      <c r="I87" s="5">
        <v>1975.97</v>
      </c>
      <c r="J87" s="6">
        <v>1.5294776855028778E-2</v>
      </c>
      <c r="K87" s="5">
        <v>2936.73</v>
      </c>
      <c r="L87" s="6">
        <v>1.5294837041365949E-2</v>
      </c>
      <c r="M87" s="5">
        <v>2477.38</v>
      </c>
      <c r="N87" s="6">
        <v>1.5294809619323847E-2</v>
      </c>
      <c r="O87" s="5">
        <v>3032.1499999999996</v>
      </c>
      <c r="P87" s="6">
        <v>1.56343899344672E-2</v>
      </c>
      <c r="Q87" s="5">
        <v>3235.39</v>
      </c>
      <c r="R87" s="6">
        <v>1.4730926864733301E-2</v>
      </c>
      <c r="S87" s="5">
        <v>1787.29</v>
      </c>
      <c r="T87" s="6">
        <v>1.4730933336322451E-2</v>
      </c>
      <c r="U87" s="5">
        <v>2802.64</v>
      </c>
      <c r="V87" s="6">
        <v>1.1808111862420144E-2</v>
      </c>
      <c r="W87" s="5">
        <v>3612.27</v>
      </c>
      <c r="X87" s="6">
        <v>1.4730933430944979E-2</v>
      </c>
      <c r="Y87" s="5">
        <v>2028.27</v>
      </c>
      <c r="Z87" s="6">
        <v>1.4730939046433756E-2</v>
      </c>
      <c r="AA87" s="5">
        <v>5676.5400000000009</v>
      </c>
      <c r="AB87" s="6">
        <v>1.4730919648998383E-2</v>
      </c>
      <c r="AC87" s="5">
        <v>36239.15</v>
      </c>
      <c r="AD87" s="6">
        <v>1.4730935250195988E-2</v>
      </c>
      <c r="AF87" s="5">
        <f t="shared" si="24"/>
        <v>24922.07</v>
      </c>
      <c r="AG87" s="5">
        <f t="shared" si="25"/>
        <v>11317.080000000002</v>
      </c>
      <c r="AH87" s="5">
        <f t="shared" si="26"/>
        <v>38013.514285714286</v>
      </c>
      <c r="AI87" s="5">
        <f t="shared" si="27"/>
        <v>38013.514285714286</v>
      </c>
      <c r="AJ87" s="12">
        <f t="shared" si="30"/>
        <v>1.4730938758442707E-2</v>
      </c>
      <c r="AK87" s="12">
        <f t="shared" si="31"/>
        <v>1.473092752446606E-2</v>
      </c>
      <c r="AL87" s="12">
        <f t="shared" si="31"/>
        <v>1.4394344574119729E-2</v>
      </c>
      <c r="AM87" s="12">
        <f t="shared" si="31"/>
        <v>1.4394344574119729E-2</v>
      </c>
    </row>
    <row r="88" spans="1:39" x14ac:dyDescent="0.25">
      <c r="A88" s="2" t="s">
        <v>77</v>
      </c>
      <c r="B88" s="2" t="s">
        <v>71</v>
      </c>
      <c r="C88" s="2" t="s">
        <v>50</v>
      </c>
      <c r="D88" s="2" t="s">
        <v>30</v>
      </c>
      <c r="E88" s="5">
        <v>942.25</v>
      </c>
      <c r="F88" s="6">
        <v>3.9243501082554203E-3</v>
      </c>
      <c r="G88" s="5">
        <v>770.3</v>
      </c>
      <c r="H88" s="6">
        <v>3.9243386689497084E-3</v>
      </c>
      <c r="I88" s="5">
        <v>507</v>
      </c>
      <c r="J88" s="6">
        <v>3.9243773263255973E-3</v>
      </c>
      <c r="K88" s="5">
        <v>753.5</v>
      </c>
      <c r="L88" s="6">
        <v>3.9243170841954294E-3</v>
      </c>
      <c r="M88" s="5">
        <v>635.64</v>
      </c>
      <c r="N88" s="6">
        <v>3.9243042191456339E-3</v>
      </c>
      <c r="O88" s="5">
        <v>680.29</v>
      </c>
      <c r="P88" s="6">
        <v>3.5077153598993098E-3</v>
      </c>
      <c r="Q88" s="5">
        <v>726.31999999999994</v>
      </c>
      <c r="R88" s="6">
        <v>3.3069790041982852E-3</v>
      </c>
      <c r="S88" s="5">
        <v>401.23</v>
      </c>
      <c r="T88" s="6">
        <v>3.3069576747660743E-3</v>
      </c>
      <c r="U88" s="5">
        <v>178.23</v>
      </c>
      <c r="V88" s="6">
        <v>7.5092048113176938E-4</v>
      </c>
      <c r="W88" s="5">
        <v>810.92</v>
      </c>
      <c r="X88" s="6">
        <v>3.3069533943536618E-3</v>
      </c>
      <c r="Y88" s="5">
        <v>455.32000000000005</v>
      </c>
      <c r="Z88" s="6">
        <v>3.3069025162440003E-3</v>
      </c>
      <c r="AA88" s="5">
        <v>1274.33</v>
      </c>
      <c r="AB88" s="6">
        <v>3.3069533265524605E-3</v>
      </c>
      <c r="AC88" s="5">
        <v>8135.3299999999981</v>
      </c>
      <c r="AD88" s="6">
        <v>3.306948961798963E-3</v>
      </c>
      <c r="AF88" s="5">
        <f t="shared" si="24"/>
        <v>5594.7599999999984</v>
      </c>
      <c r="AG88" s="5">
        <f t="shared" si="25"/>
        <v>2540.5699999999997</v>
      </c>
      <c r="AH88" s="5">
        <f t="shared" si="26"/>
        <v>7759.9542857142851</v>
      </c>
      <c r="AI88" s="5">
        <f t="shared" si="27"/>
        <v>7759.9542857142851</v>
      </c>
      <c r="AJ88" s="12">
        <f t="shared" si="30"/>
        <v>3.306951105112252E-3</v>
      </c>
      <c r="AK88" s="12">
        <f t="shared" si="31"/>
        <v>3.3069442418744701E-3</v>
      </c>
      <c r="AL88" s="12">
        <f t="shared" si="31"/>
        <v>2.9384143499188629E-3</v>
      </c>
      <c r="AM88" s="12">
        <f t="shared" si="31"/>
        <v>2.9384143499188629E-3</v>
      </c>
    </row>
    <row r="89" spans="1:39" x14ac:dyDescent="0.25">
      <c r="A89" s="2" t="s">
        <v>77</v>
      </c>
      <c r="B89" s="2" t="s">
        <v>71</v>
      </c>
      <c r="C89" s="2" t="s">
        <v>50</v>
      </c>
      <c r="D89" s="2" t="s">
        <v>31</v>
      </c>
      <c r="E89" s="5">
        <v>434.89</v>
      </c>
      <c r="F89" s="6">
        <v>1.8112609377332976E-3</v>
      </c>
      <c r="G89" s="5">
        <v>355.52</v>
      </c>
      <c r="H89" s="6">
        <v>1.8112175562573028E-3</v>
      </c>
      <c r="I89" s="5">
        <v>234</v>
      </c>
      <c r="J89" s="6">
        <v>1.8112510736887372E-3</v>
      </c>
      <c r="K89" s="5">
        <v>347.77</v>
      </c>
      <c r="L89" s="6">
        <v>1.8112272758734496E-3</v>
      </c>
      <c r="M89" s="5">
        <v>293.37</v>
      </c>
      <c r="N89" s="6">
        <v>1.8112030847189519E-3</v>
      </c>
      <c r="O89" s="5">
        <v>233.24</v>
      </c>
      <c r="P89" s="6">
        <v>1.2026334806375443E-3</v>
      </c>
      <c r="Q89" s="5">
        <v>264.11</v>
      </c>
      <c r="R89" s="6">
        <v>1.2025088456862117E-3</v>
      </c>
      <c r="S89" s="5">
        <v>145.9</v>
      </c>
      <c r="T89" s="6">
        <v>1.202515078006057E-3</v>
      </c>
      <c r="U89" s="5">
        <v>-274.34999999999997</v>
      </c>
      <c r="V89" s="6">
        <v>-1.1558942602171401E-3</v>
      </c>
      <c r="W89" s="5">
        <v>294.88</v>
      </c>
      <c r="X89" s="6">
        <v>1.2025285070376953E-3</v>
      </c>
      <c r="Y89" s="5">
        <v>165.58</v>
      </c>
      <c r="Z89" s="6">
        <v>1.2025760314497091E-3</v>
      </c>
      <c r="AA89" s="5">
        <v>463.39</v>
      </c>
      <c r="AB89" s="6">
        <v>1.2025214049666451E-3</v>
      </c>
      <c r="AC89" s="5">
        <v>2958.2999999999997</v>
      </c>
      <c r="AD89" s="6">
        <v>1.2025261561227232E-3</v>
      </c>
      <c r="AF89" s="5">
        <f t="shared" si="24"/>
        <v>2034.4499999999998</v>
      </c>
      <c r="AG89" s="5">
        <f t="shared" si="25"/>
        <v>923.85</v>
      </c>
      <c r="AH89" s="5">
        <f t="shared" si="26"/>
        <v>2216.1428571428569</v>
      </c>
      <c r="AI89" s="5">
        <f t="shared" si="27"/>
        <v>2216.1428571428569</v>
      </c>
      <c r="AJ89" s="12">
        <f t="shared" si="30"/>
        <v>1.20252283847665E-3</v>
      </c>
      <c r="AK89" s="12">
        <f t="shared" si="31"/>
        <v>1.2025334621190245E-3</v>
      </c>
      <c r="AL89" s="12">
        <f t="shared" si="31"/>
        <v>8.3917323905979054E-4</v>
      </c>
      <c r="AM89" s="12">
        <f t="shared" si="31"/>
        <v>8.3917323905979054E-4</v>
      </c>
    </row>
    <row r="90" spans="1:39" x14ac:dyDescent="0.25">
      <c r="A90" s="2" t="s">
        <v>77</v>
      </c>
      <c r="B90" s="2" t="s">
        <v>71</v>
      </c>
      <c r="C90" s="2" t="s">
        <v>50</v>
      </c>
      <c r="D90" s="2" t="s">
        <v>32</v>
      </c>
      <c r="E90" s="5">
        <v>289.92</v>
      </c>
      <c r="F90" s="6">
        <v>1.2074795260126414E-3</v>
      </c>
      <c r="G90" s="5">
        <v>237.01</v>
      </c>
      <c r="H90" s="6">
        <v>1.2074613889754258E-3</v>
      </c>
      <c r="I90" s="5">
        <v>155.99</v>
      </c>
      <c r="J90" s="6">
        <v>1.2074233119004536E-3</v>
      </c>
      <c r="K90" s="5">
        <v>231.84</v>
      </c>
      <c r="L90" s="6">
        <v>1.2074501297941185E-3</v>
      </c>
      <c r="M90" s="5">
        <v>195.59</v>
      </c>
      <c r="N90" s="6">
        <v>1.2075304609884439E-3</v>
      </c>
      <c r="O90" s="5">
        <v>408.18</v>
      </c>
      <c r="P90" s="6">
        <v>2.1046601531754111E-3</v>
      </c>
      <c r="Q90" s="5">
        <v>440.19</v>
      </c>
      <c r="R90" s="6">
        <v>2.0042117632146205E-3</v>
      </c>
      <c r="S90" s="5">
        <v>243.17</v>
      </c>
      <c r="T90" s="6">
        <v>2.0042192701763733E-3</v>
      </c>
      <c r="U90" s="5">
        <v>1188.8699999999999</v>
      </c>
      <c r="V90" s="6">
        <v>5.0089593918146583E-3</v>
      </c>
      <c r="W90" s="5">
        <v>491.46</v>
      </c>
      <c r="X90" s="6">
        <v>2.0041869915516336E-3</v>
      </c>
      <c r="Y90" s="5">
        <v>275.95999999999998</v>
      </c>
      <c r="Z90" s="6">
        <v>2.0042449670181284E-3</v>
      </c>
      <c r="AA90" s="5">
        <v>772.32</v>
      </c>
      <c r="AB90" s="6">
        <v>2.0042109917862692E-3</v>
      </c>
      <c r="AC90" s="5">
        <v>4930.5</v>
      </c>
      <c r="AD90" s="6">
        <v>2.0042102602045391E-3</v>
      </c>
      <c r="AF90" s="5">
        <f t="shared" si="24"/>
        <v>3390.76</v>
      </c>
      <c r="AG90" s="5">
        <f t="shared" si="25"/>
        <v>1539.74</v>
      </c>
      <c r="AH90" s="5">
        <f t="shared" si="26"/>
        <v>6548.8285714285712</v>
      </c>
      <c r="AI90" s="5">
        <f t="shared" si="27"/>
        <v>6548.8285714285712</v>
      </c>
      <c r="AJ90" s="12">
        <f t="shared" si="30"/>
        <v>2.0042106415950681E-3</v>
      </c>
      <c r="AK90" s="12">
        <f t="shared" si="31"/>
        <v>2.0042094203205569E-3</v>
      </c>
      <c r="AL90" s="12">
        <f t="shared" si="31"/>
        <v>2.4798047953542902E-3</v>
      </c>
      <c r="AM90" s="12">
        <f t="shared" si="31"/>
        <v>2.4798047953542902E-3</v>
      </c>
    </row>
    <row r="91" spans="1:39" x14ac:dyDescent="0.25">
      <c r="A91" s="2" t="s">
        <v>77</v>
      </c>
      <c r="B91" s="2" t="s">
        <v>71</v>
      </c>
      <c r="C91" s="2" t="s">
        <v>50</v>
      </c>
      <c r="D91" s="2" t="s">
        <v>33</v>
      </c>
      <c r="E91" s="5"/>
      <c r="F91" s="6">
        <v>0</v>
      </c>
      <c r="G91" s="5"/>
      <c r="H91" s="6">
        <v>0</v>
      </c>
      <c r="I91" s="5"/>
      <c r="J91" s="6">
        <v>0</v>
      </c>
      <c r="K91" s="5"/>
      <c r="L91" s="6">
        <v>0</v>
      </c>
      <c r="M91" s="5"/>
      <c r="N91" s="6">
        <v>0</v>
      </c>
      <c r="O91" s="5"/>
      <c r="P91" s="6">
        <v>0</v>
      </c>
      <c r="Q91" s="5">
        <v>11797.07</v>
      </c>
      <c r="R91" s="6">
        <v>5.3712775086817752E-2</v>
      </c>
      <c r="S91" s="5">
        <v>6516.92</v>
      </c>
      <c r="T91" s="6">
        <v>5.3712779726931004E-2</v>
      </c>
      <c r="U91" s="5">
        <v>72558.28</v>
      </c>
      <c r="V91" s="6">
        <v>0.30570329645791189</v>
      </c>
      <c r="W91" s="5">
        <v>13171.28</v>
      </c>
      <c r="X91" s="6">
        <v>5.3712831233638958E-2</v>
      </c>
      <c r="Y91" s="5">
        <v>7395.58</v>
      </c>
      <c r="Z91" s="6">
        <v>5.3712690220249056E-2</v>
      </c>
      <c r="AA91" s="5">
        <v>20698.16</v>
      </c>
      <c r="AB91" s="6">
        <v>5.3712813059031084E-2</v>
      </c>
      <c r="AC91" s="5">
        <v>132137.28999999998</v>
      </c>
      <c r="AD91" s="6">
        <v>5.3712790259329193E-2</v>
      </c>
      <c r="AF91" s="5">
        <f t="shared" si="24"/>
        <v>90872.26999999999</v>
      </c>
      <c r="AG91" s="5">
        <f t="shared" si="25"/>
        <v>41265.020000000004</v>
      </c>
      <c r="AH91" s="5">
        <f t="shared" si="26"/>
        <v>226521.06857142854</v>
      </c>
      <c r="AI91" s="5">
        <f t="shared" si="27"/>
        <v>226521.06857142854</v>
      </c>
      <c r="AJ91" s="12">
        <f t="shared" si="30"/>
        <v>5.3712787268901434E-2</v>
      </c>
      <c r="AK91" s="12">
        <f t="shared" si="31"/>
        <v>5.3712796844737551E-2</v>
      </c>
      <c r="AL91" s="12">
        <f t="shared" si="31"/>
        <v>8.5775345310294224E-2</v>
      </c>
      <c r="AM91" s="12">
        <f t="shared" si="31"/>
        <v>8.5775345310294224E-2</v>
      </c>
    </row>
    <row r="92" spans="1:39" x14ac:dyDescent="0.25">
      <c r="A92" s="2" t="s">
        <v>77</v>
      </c>
      <c r="B92" s="2" t="s">
        <v>71</v>
      </c>
      <c r="C92" s="2" t="s">
        <v>50</v>
      </c>
      <c r="D92" s="2" t="s">
        <v>34</v>
      </c>
      <c r="E92" s="5">
        <v>23145.410000000003</v>
      </c>
      <c r="F92" s="6">
        <v>9.6397656926628911E-2</v>
      </c>
      <c r="G92" s="5">
        <v>18921.690000000002</v>
      </c>
      <c r="H92" s="6">
        <v>9.6397662922081032E-2</v>
      </c>
      <c r="I92" s="5">
        <v>12453.85</v>
      </c>
      <c r="J92" s="6">
        <v>9.6397646085720004E-2</v>
      </c>
      <c r="K92" s="5">
        <v>18509.12</v>
      </c>
      <c r="L92" s="6">
        <v>9.6397685241437686E-2</v>
      </c>
      <c r="M92" s="5">
        <v>15614.03</v>
      </c>
      <c r="N92" s="6">
        <v>9.6397652455582558E-2</v>
      </c>
      <c r="O92" s="5">
        <v>17920.79</v>
      </c>
      <c r="P92" s="6">
        <v>9.2403284400079319E-2</v>
      </c>
      <c r="Q92" s="5">
        <v>19192.260000000002</v>
      </c>
      <c r="R92" s="6">
        <v>8.7383523602702101E-2</v>
      </c>
      <c r="S92" s="5">
        <v>10602.16</v>
      </c>
      <c r="T92" s="6">
        <v>8.7383531593095934E-2</v>
      </c>
      <c r="U92" s="5">
        <v>11477.7</v>
      </c>
      <c r="V92" s="6">
        <v>4.8357964463255965E-2</v>
      </c>
      <c r="W92" s="5">
        <v>21427.89</v>
      </c>
      <c r="X92" s="6">
        <v>8.738350708989405E-2</v>
      </c>
      <c r="Y92" s="5">
        <v>12031.64</v>
      </c>
      <c r="Z92" s="6">
        <v>8.7383511795093474E-2</v>
      </c>
      <c r="AA92" s="5">
        <v>33673.11</v>
      </c>
      <c r="AB92" s="6">
        <v>8.7383490249673901E-2</v>
      </c>
      <c r="AC92" s="5">
        <v>214969.65000000002</v>
      </c>
      <c r="AD92" s="6">
        <v>8.7383506371073658E-2</v>
      </c>
      <c r="AF92" s="5">
        <f t="shared" si="24"/>
        <v>147837.01000000004</v>
      </c>
      <c r="AG92" s="5">
        <f t="shared" si="25"/>
        <v>67132.639999999999</v>
      </c>
      <c r="AH92" s="5">
        <f t="shared" si="26"/>
        <v>216558.08571428573</v>
      </c>
      <c r="AI92" s="5">
        <f t="shared" si="27"/>
        <v>216558.08571428573</v>
      </c>
      <c r="AJ92" s="12">
        <f t="shared" si="30"/>
        <v>8.7383509497456782E-2</v>
      </c>
      <c r="AK92" s="12">
        <f t="shared" si="31"/>
        <v>8.7383499486269528E-2</v>
      </c>
      <c r="AL92" s="12">
        <f t="shared" si="31"/>
        <v>8.2002723627545571E-2</v>
      </c>
      <c r="AM92" s="12">
        <f t="shared" si="31"/>
        <v>8.2002723627545571E-2</v>
      </c>
    </row>
    <row r="93" spans="1:39" s="7" customFormat="1" x14ac:dyDescent="0.25">
      <c r="A93" s="7" t="s">
        <v>78</v>
      </c>
      <c r="E93" s="9">
        <v>240103.45000000004</v>
      </c>
      <c r="F93" s="10">
        <v>1</v>
      </c>
      <c r="G93" s="9">
        <v>196287.84999999998</v>
      </c>
      <c r="H93" s="10">
        <v>1</v>
      </c>
      <c r="I93" s="9">
        <v>129192.47000000002</v>
      </c>
      <c r="J93" s="10">
        <v>1</v>
      </c>
      <c r="K93" s="9">
        <v>192007.93</v>
      </c>
      <c r="L93" s="10">
        <v>1</v>
      </c>
      <c r="M93" s="9">
        <v>161975.21</v>
      </c>
      <c r="N93" s="10">
        <v>1</v>
      </c>
      <c r="O93" s="9">
        <v>193941.05</v>
      </c>
      <c r="P93" s="10">
        <v>1</v>
      </c>
      <c r="Q93" s="9">
        <v>219632.48000000004</v>
      </c>
      <c r="R93" s="10">
        <v>1</v>
      </c>
      <c r="S93" s="9">
        <v>121329.04</v>
      </c>
      <c r="T93" s="10">
        <v>1</v>
      </c>
      <c r="U93" s="9">
        <v>237348.7</v>
      </c>
      <c r="V93" s="10">
        <v>1</v>
      </c>
      <c r="W93" s="9">
        <v>245216.64000000001</v>
      </c>
      <c r="X93" s="10">
        <v>1</v>
      </c>
      <c r="Y93" s="9">
        <v>137687.76</v>
      </c>
      <c r="Z93" s="10">
        <v>1</v>
      </c>
      <c r="AA93" s="9">
        <v>385348.65</v>
      </c>
      <c r="AB93" s="10">
        <v>1</v>
      </c>
      <c r="AC93" s="9">
        <v>2460071.23</v>
      </c>
      <c r="AD93" s="10">
        <v>1</v>
      </c>
      <c r="AF93" s="9">
        <f t="shared" si="24"/>
        <v>1691818.18</v>
      </c>
      <c r="AG93" s="9">
        <f t="shared" si="25"/>
        <v>768253.05</v>
      </c>
      <c r="AH93" s="9">
        <f t="shared" si="26"/>
        <v>2640864.5485714283</v>
      </c>
      <c r="AI93" s="9">
        <f t="shared" si="27"/>
        <v>2640864.5485714283</v>
      </c>
      <c r="AJ93" s="13">
        <f t="shared" si="30"/>
        <v>1</v>
      </c>
      <c r="AK93" s="13">
        <f t="shared" si="31"/>
        <v>1</v>
      </c>
      <c r="AL93" s="13">
        <f t="shared" si="31"/>
        <v>1</v>
      </c>
      <c r="AM93" s="13">
        <f t="shared" si="31"/>
        <v>1</v>
      </c>
    </row>
    <row r="94" spans="1:39" x14ac:dyDescent="0.25">
      <c r="A94" s="2" t="s">
        <v>79</v>
      </c>
      <c r="B94" s="2" t="s">
        <v>80</v>
      </c>
      <c r="C94" s="2" t="s">
        <v>81</v>
      </c>
      <c r="D94" s="2" t="s">
        <v>28</v>
      </c>
      <c r="E94" s="5">
        <v>15080.529999999999</v>
      </c>
      <c r="F94" s="6">
        <v>0.86829998825417964</v>
      </c>
      <c r="G94" s="5">
        <v>15057.109999999999</v>
      </c>
      <c r="H94" s="6">
        <v>0.86829987584273249</v>
      </c>
      <c r="I94" s="5">
        <v>13692.679999999998</v>
      </c>
      <c r="J94" s="6">
        <v>0.86829981616446394</v>
      </c>
      <c r="K94" s="5">
        <v>13113.19</v>
      </c>
      <c r="L94" s="6">
        <v>0.86830012170460613</v>
      </c>
      <c r="M94" s="5">
        <v>21876.94</v>
      </c>
      <c r="N94" s="6">
        <v>0.86830034216930019</v>
      </c>
      <c r="O94" s="5">
        <v>11023.61</v>
      </c>
      <c r="P94" s="6">
        <v>0.8735004009496008</v>
      </c>
      <c r="Q94" s="5">
        <v>14038.130000000001</v>
      </c>
      <c r="R94" s="6">
        <v>0.8263002129595729</v>
      </c>
      <c r="S94" s="5">
        <v>13919</v>
      </c>
      <c r="T94" s="6">
        <v>0.82630007652135928</v>
      </c>
      <c r="U94" s="5">
        <v>16087.090000000002</v>
      </c>
      <c r="V94" s="6">
        <v>0.64857491306758064</v>
      </c>
      <c r="W94" s="5">
        <v>20890.36</v>
      </c>
      <c r="X94" s="6">
        <v>0.82630034253890139</v>
      </c>
      <c r="Y94" s="5">
        <v>15671.54</v>
      </c>
      <c r="Z94" s="6">
        <v>0.82630001602875047</v>
      </c>
      <c r="AA94" s="5">
        <v>15930.39</v>
      </c>
      <c r="AB94" s="6">
        <v>0.82629975636943254</v>
      </c>
      <c r="AC94" s="5">
        <v>186380.57</v>
      </c>
      <c r="AD94" s="6">
        <v>0.82630005089545855</v>
      </c>
      <c r="AF94" s="5">
        <f t="shared" si="24"/>
        <v>133888.28</v>
      </c>
      <c r="AG94" s="5">
        <f t="shared" si="25"/>
        <v>52492.29</v>
      </c>
      <c r="AH94" s="5">
        <f t="shared" si="26"/>
        <v>184388.77714285714</v>
      </c>
      <c r="AI94" s="5">
        <f t="shared" si="27"/>
        <v>184388.77714285714</v>
      </c>
      <c r="AJ94" s="12">
        <f t="shared" ref="AJ94:AJ99" si="32">AF94/AF$99</f>
        <v>0.82630004451548877</v>
      </c>
      <c r="AK94" s="12">
        <f t="shared" ref="AK94:AM99" si="33">AG94/AG$99</f>
        <v>0.82630006716838578</v>
      </c>
      <c r="AL94" s="12">
        <f t="shared" si="33"/>
        <v>0.79801366340910374</v>
      </c>
      <c r="AM94" s="12">
        <f t="shared" si="33"/>
        <v>0.79801366340910374</v>
      </c>
    </row>
    <row r="95" spans="1:39" x14ac:dyDescent="0.25">
      <c r="A95" s="2" t="s">
        <v>79</v>
      </c>
      <c r="B95" s="2" t="s">
        <v>80</v>
      </c>
      <c r="C95" s="2" t="s">
        <v>81</v>
      </c>
      <c r="D95" s="2" t="s">
        <v>29</v>
      </c>
      <c r="E95" s="5">
        <v>263.98</v>
      </c>
      <c r="F95" s="6">
        <v>1.5199321966757029E-2</v>
      </c>
      <c r="G95" s="5">
        <v>263.58</v>
      </c>
      <c r="H95" s="6">
        <v>1.5199894353871856E-2</v>
      </c>
      <c r="I95" s="5">
        <v>239.69</v>
      </c>
      <c r="J95" s="6">
        <v>1.5199565237518177E-2</v>
      </c>
      <c r="K95" s="5">
        <v>229.56</v>
      </c>
      <c r="L95" s="6">
        <v>1.520049476431817E-2</v>
      </c>
      <c r="M95" s="5">
        <v>382.95</v>
      </c>
      <c r="N95" s="6">
        <v>1.5199365909205471E-2</v>
      </c>
      <c r="O95" s="5">
        <v>184.25</v>
      </c>
      <c r="P95" s="6">
        <v>1.459979524629082E-2</v>
      </c>
      <c r="Q95" s="5">
        <v>234.45</v>
      </c>
      <c r="R95" s="6">
        <v>1.3799992230330667E-2</v>
      </c>
      <c r="S95" s="5">
        <v>232.45999999999998</v>
      </c>
      <c r="T95" s="6">
        <v>1.3799965212167194E-2</v>
      </c>
      <c r="U95" s="5">
        <v>205.14000000000004</v>
      </c>
      <c r="V95" s="6">
        <v>8.2705236103411805E-3</v>
      </c>
      <c r="W95" s="5">
        <v>348.89</v>
      </c>
      <c r="X95" s="6">
        <v>1.3800045882808976E-2</v>
      </c>
      <c r="Y95" s="5">
        <v>261.72999999999996</v>
      </c>
      <c r="Z95" s="6">
        <v>1.3800016028750514E-2</v>
      </c>
      <c r="AA95" s="5">
        <v>266.05</v>
      </c>
      <c r="AB95" s="6">
        <v>1.3799853624555805E-2</v>
      </c>
      <c r="AC95" s="5">
        <v>3112.73</v>
      </c>
      <c r="AD95" s="6">
        <v>1.3799984394423842E-2</v>
      </c>
      <c r="AF95" s="5">
        <f t="shared" si="24"/>
        <v>2236.06</v>
      </c>
      <c r="AG95" s="5">
        <f t="shared" si="25"/>
        <v>876.66999999999985</v>
      </c>
      <c r="AH95" s="5">
        <f t="shared" si="26"/>
        <v>2970.8057142857142</v>
      </c>
      <c r="AI95" s="5">
        <f t="shared" si="27"/>
        <v>2970.8057142857142</v>
      </c>
      <c r="AJ95" s="12">
        <f t="shared" si="32"/>
        <v>1.3799986657079349E-2</v>
      </c>
      <c r="AK95" s="12">
        <f t="shared" si="33"/>
        <v>1.3799978623232262E-2</v>
      </c>
      <c r="AL95" s="12">
        <f t="shared" si="33"/>
        <v>1.285730936594413E-2</v>
      </c>
      <c r="AM95" s="12">
        <f t="shared" si="33"/>
        <v>1.285730936594413E-2</v>
      </c>
    </row>
    <row r="96" spans="1:39" x14ac:dyDescent="0.25">
      <c r="A96" s="2" t="s">
        <v>79</v>
      </c>
      <c r="B96" s="2" t="s">
        <v>80</v>
      </c>
      <c r="C96" s="2" t="s">
        <v>81</v>
      </c>
      <c r="D96" s="2" t="s">
        <v>30</v>
      </c>
      <c r="E96" s="5">
        <v>36.479999999999997</v>
      </c>
      <c r="F96" s="6">
        <v>2.10042906791157E-3</v>
      </c>
      <c r="G96" s="5">
        <v>36.419999999999995</v>
      </c>
      <c r="H96" s="6">
        <v>2.1002358007740076E-3</v>
      </c>
      <c r="I96" s="5">
        <v>33.119999999999997</v>
      </c>
      <c r="J96" s="6">
        <v>2.1002528293487502E-3</v>
      </c>
      <c r="K96" s="5">
        <v>31.71</v>
      </c>
      <c r="L96" s="6">
        <v>2.0997024262786601E-3</v>
      </c>
      <c r="M96" s="5">
        <v>52.91</v>
      </c>
      <c r="N96" s="6">
        <v>2.100009009677664E-3</v>
      </c>
      <c r="O96" s="5">
        <v>27.76</v>
      </c>
      <c r="P96" s="6">
        <v>2.1996760707573035E-3</v>
      </c>
      <c r="Q96" s="5">
        <v>33.980000000000004</v>
      </c>
      <c r="R96" s="6">
        <v>2.000101241145814E-3</v>
      </c>
      <c r="S96" s="5">
        <v>33.69</v>
      </c>
      <c r="T96" s="6">
        <v>2.0000035618941443E-3</v>
      </c>
      <c r="U96" s="5">
        <v>37.999999999999993</v>
      </c>
      <c r="V96" s="6">
        <v>1.5320264072972835E-3</v>
      </c>
      <c r="W96" s="5">
        <v>50.559999999999995</v>
      </c>
      <c r="X96" s="6">
        <v>1.9998576050755876E-3</v>
      </c>
      <c r="Y96" s="5">
        <v>37.93</v>
      </c>
      <c r="Z96" s="6">
        <v>1.9999029838784514E-3</v>
      </c>
      <c r="AA96" s="5">
        <v>38.56</v>
      </c>
      <c r="AB96" s="6">
        <v>2.0000840284265056E-3</v>
      </c>
      <c r="AC96" s="5">
        <v>451.12</v>
      </c>
      <c r="AD96" s="6">
        <v>1.9999964532781463E-3</v>
      </c>
      <c r="AF96" s="5">
        <f t="shared" si="24"/>
        <v>324.07</v>
      </c>
      <c r="AG96" s="5">
        <f t="shared" si="25"/>
        <v>127.05</v>
      </c>
      <c r="AH96" s="5">
        <f t="shared" si="26"/>
        <v>446.53714285714295</v>
      </c>
      <c r="AI96" s="5">
        <f t="shared" si="27"/>
        <v>446.53714285714295</v>
      </c>
      <c r="AJ96" s="12">
        <f t="shared" si="32"/>
        <v>2.0000186381222795E-3</v>
      </c>
      <c r="AK96" s="12">
        <f t="shared" si="33"/>
        <v>1.9999398680023944E-3</v>
      </c>
      <c r="AL96" s="12">
        <f t="shared" si="33"/>
        <v>1.9325619852860279E-3</v>
      </c>
      <c r="AM96" s="12">
        <f t="shared" si="33"/>
        <v>1.9325619852860279E-3</v>
      </c>
    </row>
    <row r="97" spans="1:39" x14ac:dyDescent="0.25">
      <c r="A97" s="2" t="s">
        <v>79</v>
      </c>
      <c r="B97" s="2" t="s">
        <v>80</v>
      </c>
      <c r="C97" s="2" t="s">
        <v>81</v>
      </c>
      <c r="D97" s="2" t="s">
        <v>33</v>
      </c>
      <c r="E97" s="5"/>
      <c r="F97" s="6">
        <v>0</v>
      </c>
      <c r="G97" s="5"/>
      <c r="H97" s="6">
        <v>0</v>
      </c>
      <c r="I97" s="5"/>
      <c r="J97" s="6">
        <v>0</v>
      </c>
      <c r="K97" s="5"/>
      <c r="L97" s="6">
        <v>0</v>
      </c>
      <c r="M97" s="5"/>
      <c r="N97" s="6">
        <v>0</v>
      </c>
      <c r="O97" s="5"/>
      <c r="P97" s="6">
        <v>0</v>
      </c>
      <c r="Q97" s="5">
        <v>919.1</v>
      </c>
      <c r="R97" s="6">
        <v>5.4099265766248315E-2</v>
      </c>
      <c r="S97" s="5">
        <v>911.31</v>
      </c>
      <c r="T97" s="6">
        <v>5.4099829207175799E-2</v>
      </c>
      <c r="U97" s="5">
        <v>6935.5899999999992</v>
      </c>
      <c r="V97" s="6">
        <v>0.27961860605755173</v>
      </c>
      <c r="W97" s="5">
        <v>1367.74</v>
      </c>
      <c r="X97" s="6">
        <v>5.4099787198696292E-2</v>
      </c>
      <c r="Y97" s="5">
        <v>1026.06</v>
      </c>
      <c r="Z97" s="6">
        <v>5.4100196563098432E-2</v>
      </c>
      <c r="AA97" s="5">
        <v>1043.01</v>
      </c>
      <c r="AB97" s="6">
        <v>5.4100301931772031E-2</v>
      </c>
      <c r="AC97" s="5">
        <v>12202.81</v>
      </c>
      <c r="AD97" s="6">
        <v>5.4099966128806291E-2</v>
      </c>
      <c r="AF97" s="5">
        <f t="shared" si="24"/>
        <v>8766</v>
      </c>
      <c r="AG97" s="5">
        <f t="shared" si="25"/>
        <v>3436.8100000000004</v>
      </c>
      <c r="AH97" s="5">
        <f t="shared" si="26"/>
        <v>20919.102857142854</v>
      </c>
      <c r="AI97" s="5">
        <f t="shared" si="27"/>
        <v>20919.102857142854</v>
      </c>
      <c r="AJ97" s="12">
        <f t="shared" si="32"/>
        <v>5.4099927120004637E-2</v>
      </c>
      <c r="AK97" s="12">
        <f t="shared" si="33"/>
        <v>5.4100065625732469E-2</v>
      </c>
      <c r="AL97" s="12">
        <f t="shared" si="33"/>
        <v>9.0535498770224918E-2</v>
      </c>
      <c r="AM97" s="12">
        <f t="shared" si="33"/>
        <v>9.0535498770224918E-2</v>
      </c>
    </row>
    <row r="98" spans="1:39" x14ac:dyDescent="0.25">
      <c r="A98" s="2" t="s">
        <v>79</v>
      </c>
      <c r="B98" s="2" t="s">
        <v>80</v>
      </c>
      <c r="C98" s="2" t="s">
        <v>81</v>
      </c>
      <c r="D98" s="2" t="s">
        <v>34</v>
      </c>
      <c r="E98" s="5">
        <v>1986.8899999999999</v>
      </c>
      <c r="F98" s="6">
        <v>0.11440026071115186</v>
      </c>
      <c r="G98" s="5">
        <v>1983.8</v>
      </c>
      <c r="H98" s="6">
        <v>0.11439999400262155</v>
      </c>
      <c r="I98" s="5">
        <v>1804.04</v>
      </c>
      <c r="J98" s="6">
        <v>0.11440036576866908</v>
      </c>
      <c r="K98" s="5">
        <v>1727.68</v>
      </c>
      <c r="L98" s="6">
        <v>0.11439968110479708</v>
      </c>
      <c r="M98" s="5">
        <v>2882.33</v>
      </c>
      <c r="N98" s="6">
        <v>0.1144002829118167</v>
      </c>
      <c r="O98" s="5">
        <v>1384.4199999999998</v>
      </c>
      <c r="P98" s="6">
        <v>0.10970012773335107</v>
      </c>
      <c r="Q98" s="5">
        <v>1763.48</v>
      </c>
      <c r="R98" s="6">
        <v>0.10380042780270218</v>
      </c>
      <c r="S98" s="5">
        <v>1748.51</v>
      </c>
      <c r="T98" s="6">
        <v>0.10380012549740369</v>
      </c>
      <c r="U98" s="5">
        <v>1537.9299999999996</v>
      </c>
      <c r="V98" s="6">
        <v>6.2003930857229231E-2</v>
      </c>
      <c r="W98" s="5">
        <v>2624.25</v>
      </c>
      <c r="X98" s="6">
        <v>0.10379996677451762</v>
      </c>
      <c r="Y98" s="5">
        <v>1968.6599999999999</v>
      </c>
      <c r="Z98" s="6">
        <v>0.10379986839552205</v>
      </c>
      <c r="AA98" s="5">
        <v>2001.18</v>
      </c>
      <c r="AB98" s="6">
        <v>0.10380000404581313</v>
      </c>
      <c r="AC98" s="5">
        <v>23413.17</v>
      </c>
      <c r="AD98" s="6">
        <v>0.1038000021280331</v>
      </c>
      <c r="AF98" s="5">
        <f t="shared" si="24"/>
        <v>16819.079999999998</v>
      </c>
      <c r="AG98" s="5">
        <f t="shared" si="25"/>
        <v>6594.09</v>
      </c>
      <c r="AH98" s="5">
        <f t="shared" si="26"/>
        <v>22334.451428571429</v>
      </c>
      <c r="AI98" s="5">
        <f t="shared" si="27"/>
        <v>22334.451428571429</v>
      </c>
      <c r="AJ98" s="12">
        <f t="shared" si="32"/>
        <v>0.10380002306930498</v>
      </c>
      <c r="AK98" s="12">
        <f t="shared" si="33"/>
        <v>0.10379994871464707</v>
      </c>
      <c r="AL98" s="12">
        <f t="shared" si="33"/>
        <v>9.6660966469441181E-2</v>
      </c>
      <c r="AM98" s="12">
        <f t="shared" si="33"/>
        <v>9.6660966469441181E-2</v>
      </c>
    </row>
    <row r="99" spans="1:39" s="7" customFormat="1" x14ac:dyDescent="0.25">
      <c r="A99" s="7" t="s">
        <v>82</v>
      </c>
      <c r="E99" s="9">
        <v>17367.879999999997</v>
      </c>
      <c r="F99" s="10">
        <v>1</v>
      </c>
      <c r="G99" s="9">
        <v>17340.91</v>
      </c>
      <c r="H99" s="10">
        <v>1</v>
      </c>
      <c r="I99" s="9">
        <v>15769.529999999999</v>
      </c>
      <c r="J99" s="10">
        <v>1</v>
      </c>
      <c r="K99" s="9">
        <v>15102.14</v>
      </c>
      <c r="L99" s="10">
        <v>1</v>
      </c>
      <c r="M99" s="9">
        <v>25195.129999999997</v>
      </c>
      <c r="N99" s="10">
        <v>1</v>
      </c>
      <c r="O99" s="9">
        <v>12620.04</v>
      </c>
      <c r="P99" s="10">
        <v>1</v>
      </c>
      <c r="Q99" s="9">
        <v>16989.140000000003</v>
      </c>
      <c r="R99" s="10">
        <v>1</v>
      </c>
      <c r="S99" s="9">
        <v>16844.969999999998</v>
      </c>
      <c r="T99" s="10">
        <v>1</v>
      </c>
      <c r="U99" s="9">
        <v>24803.75</v>
      </c>
      <c r="V99" s="10">
        <v>1</v>
      </c>
      <c r="W99" s="9">
        <v>25281.800000000003</v>
      </c>
      <c r="X99" s="10">
        <v>1</v>
      </c>
      <c r="Y99" s="9">
        <v>18965.920000000002</v>
      </c>
      <c r="Z99" s="10">
        <v>1</v>
      </c>
      <c r="AA99" s="9">
        <v>19279.189999999999</v>
      </c>
      <c r="AB99" s="10">
        <v>1</v>
      </c>
      <c r="AC99" s="9">
        <v>225560.40000000002</v>
      </c>
      <c r="AD99" s="10">
        <v>1</v>
      </c>
      <c r="AF99" s="9">
        <f t="shared" si="24"/>
        <v>162033.49</v>
      </c>
      <c r="AG99" s="9">
        <f t="shared" si="25"/>
        <v>63526.91</v>
      </c>
      <c r="AH99" s="9">
        <f t="shared" si="26"/>
        <v>231059.67428571428</v>
      </c>
      <c r="AI99" s="9">
        <f t="shared" si="27"/>
        <v>231059.67428571428</v>
      </c>
      <c r="AJ99" s="13">
        <f t="shared" si="32"/>
        <v>1</v>
      </c>
      <c r="AK99" s="13">
        <f t="shared" si="33"/>
        <v>1</v>
      </c>
      <c r="AL99" s="13">
        <f t="shared" si="33"/>
        <v>1</v>
      </c>
      <c r="AM99" s="13">
        <f t="shared" si="33"/>
        <v>1</v>
      </c>
    </row>
    <row r="100" spans="1:39" x14ac:dyDescent="0.25">
      <c r="A100" s="2" t="s">
        <v>83</v>
      </c>
      <c r="B100" s="2" t="s">
        <v>84</v>
      </c>
      <c r="C100" s="2" t="s">
        <v>85</v>
      </c>
      <c r="D100" s="2" t="s">
        <v>28</v>
      </c>
      <c r="E100" s="5">
        <v>20636.84</v>
      </c>
      <c r="F100" s="6">
        <v>0.86569990431376687</v>
      </c>
      <c r="G100" s="5">
        <v>18807.66</v>
      </c>
      <c r="H100" s="6">
        <v>0.86569993252131838</v>
      </c>
      <c r="I100" s="5">
        <v>15466.3</v>
      </c>
      <c r="J100" s="6">
        <v>0.86570038033880647</v>
      </c>
      <c r="K100" s="5">
        <v>13923.22</v>
      </c>
      <c r="L100" s="6">
        <v>0.86570015028113201</v>
      </c>
      <c r="M100" s="5">
        <v>22434.42</v>
      </c>
      <c r="N100" s="6">
        <v>0.86570013934138723</v>
      </c>
      <c r="O100" s="5">
        <v>15372.26</v>
      </c>
      <c r="P100" s="6">
        <v>0.8425002740326647</v>
      </c>
      <c r="Q100" s="5">
        <v>15780.46</v>
      </c>
      <c r="R100" s="6">
        <v>0.84249983449471777</v>
      </c>
      <c r="S100" s="5">
        <v>15087.9</v>
      </c>
      <c r="T100" s="6">
        <v>0.84249984225359043</v>
      </c>
      <c r="U100" s="5">
        <v>12011.609999999999</v>
      </c>
      <c r="V100" s="6">
        <v>0.40933618046818232</v>
      </c>
      <c r="W100" s="5">
        <v>23273.11</v>
      </c>
      <c r="X100" s="6">
        <v>0.84249967781499191</v>
      </c>
      <c r="Y100" s="5">
        <v>17305.009999999998</v>
      </c>
      <c r="Z100" s="6">
        <v>0.8424996397287644</v>
      </c>
      <c r="AA100" s="5">
        <v>16331.98</v>
      </c>
      <c r="AB100" s="6">
        <v>0.84249954217532486</v>
      </c>
      <c r="AC100" s="5">
        <v>206430.77</v>
      </c>
      <c r="AD100" s="6">
        <v>0.80259062051380226</v>
      </c>
      <c r="AF100" s="5">
        <f t="shared" si="24"/>
        <v>149520.66999999998</v>
      </c>
      <c r="AG100" s="5">
        <f t="shared" si="25"/>
        <v>56910.099999999991</v>
      </c>
      <c r="AH100" s="5">
        <f t="shared" si="26"/>
        <v>197421.13714285713</v>
      </c>
      <c r="AI100" s="5">
        <f t="shared" si="27"/>
        <v>197421.13714285713</v>
      </c>
      <c r="AJ100" s="12">
        <f t="shared" ref="AJ100:AJ105" si="34">AF100/AF$105</f>
        <v>0.78837640375531648</v>
      </c>
      <c r="AK100" s="12">
        <f t="shared" ref="AK100:AM105" si="35">AG100/AG$105</f>
        <v>0.84249962730819095</v>
      </c>
      <c r="AL100" s="12">
        <f t="shared" si="35"/>
        <v>0.75875388988566483</v>
      </c>
      <c r="AM100" s="12">
        <f t="shared" si="35"/>
        <v>0.75875388988566483</v>
      </c>
    </row>
    <row r="101" spans="1:39" x14ac:dyDescent="0.25">
      <c r="A101" s="2" t="s">
        <v>83</v>
      </c>
      <c r="B101" s="2" t="s">
        <v>84</v>
      </c>
      <c r="C101" s="2" t="s">
        <v>85</v>
      </c>
      <c r="D101" s="2" t="s">
        <v>29</v>
      </c>
      <c r="E101" s="5">
        <v>576.89</v>
      </c>
      <c r="F101" s="6">
        <v>2.4200101265482939E-2</v>
      </c>
      <c r="G101" s="5">
        <v>525.75</v>
      </c>
      <c r="H101" s="6">
        <v>2.4199806861836249E-2</v>
      </c>
      <c r="I101" s="5">
        <v>432.35</v>
      </c>
      <c r="J101" s="6">
        <v>2.4200071086134565E-2</v>
      </c>
      <c r="K101" s="5">
        <v>389.21000000000004</v>
      </c>
      <c r="L101" s="6">
        <v>2.4199801158849708E-2</v>
      </c>
      <c r="M101" s="5">
        <v>627.13</v>
      </c>
      <c r="N101" s="6">
        <v>2.4199713136562665E-2</v>
      </c>
      <c r="O101" s="5">
        <v>450.67</v>
      </c>
      <c r="P101" s="6">
        <v>2.4699660199495779E-2</v>
      </c>
      <c r="Q101" s="5">
        <v>462.65</v>
      </c>
      <c r="R101" s="6">
        <v>2.4700328661457348E-2</v>
      </c>
      <c r="S101" s="5">
        <v>442.34</v>
      </c>
      <c r="T101" s="6">
        <v>2.4700016584312805E-2</v>
      </c>
      <c r="U101" s="5">
        <v>183.90000000000012</v>
      </c>
      <c r="V101" s="6">
        <v>6.2670136299878849E-3</v>
      </c>
      <c r="W101" s="5">
        <v>682.33</v>
      </c>
      <c r="X101" s="6">
        <v>2.4700729948146316E-2</v>
      </c>
      <c r="Y101" s="5">
        <v>507.35999999999996</v>
      </c>
      <c r="Z101" s="6">
        <v>2.4700974874489291E-2</v>
      </c>
      <c r="AA101" s="5">
        <v>478.83</v>
      </c>
      <c r="AB101" s="6">
        <v>2.4700866384835811E-2</v>
      </c>
      <c r="AC101" s="5">
        <v>5759.41</v>
      </c>
      <c r="AD101" s="6">
        <v>2.239224533093297E-2</v>
      </c>
      <c r="AF101" s="5">
        <f t="shared" si="24"/>
        <v>4090.8900000000003</v>
      </c>
      <c r="AG101" s="5">
        <f t="shared" si="25"/>
        <v>1668.52</v>
      </c>
      <c r="AH101" s="5">
        <f t="shared" si="26"/>
        <v>5499.5657142857144</v>
      </c>
      <c r="AI101" s="5">
        <f t="shared" si="27"/>
        <v>5499.5657142857144</v>
      </c>
      <c r="AJ101" s="12">
        <f t="shared" si="34"/>
        <v>2.1570001969350373E-2</v>
      </c>
      <c r="AK101" s="12">
        <f t="shared" si="35"/>
        <v>2.470084357884212E-2</v>
      </c>
      <c r="AL101" s="12">
        <f t="shared" si="35"/>
        <v>2.1136626699584871E-2</v>
      </c>
      <c r="AM101" s="12">
        <f t="shared" si="35"/>
        <v>2.1136626699584871E-2</v>
      </c>
    </row>
    <row r="102" spans="1:39" x14ac:dyDescent="0.25">
      <c r="A102" s="2" t="s">
        <v>83</v>
      </c>
      <c r="B102" s="2" t="s">
        <v>84</v>
      </c>
      <c r="C102" s="2" t="s">
        <v>85</v>
      </c>
      <c r="D102" s="2" t="s">
        <v>30</v>
      </c>
      <c r="E102" s="5">
        <v>224.08</v>
      </c>
      <c r="F102" s="6">
        <v>9.39998733132732E-3</v>
      </c>
      <c r="G102" s="5">
        <v>204.22</v>
      </c>
      <c r="H102" s="6">
        <v>9.4000657295752708E-3</v>
      </c>
      <c r="I102" s="5">
        <v>167.93</v>
      </c>
      <c r="J102" s="6">
        <v>9.3996020295931022E-3</v>
      </c>
      <c r="K102" s="5">
        <v>151.18</v>
      </c>
      <c r="L102" s="6">
        <v>9.399876517034245E-3</v>
      </c>
      <c r="M102" s="5">
        <v>243.60000000000002</v>
      </c>
      <c r="N102" s="6">
        <v>9.4000448392943508E-3</v>
      </c>
      <c r="O102" s="5">
        <v>166.04</v>
      </c>
      <c r="P102" s="6">
        <v>9.1000767291461136E-3</v>
      </c>
      <c r="Q102" s="5">
        <v>170.45000000000002</v>
      </c>
      <c r="R102" s="6">
        <v>9.1001210858000763E-3</v>
      </c>
      <c r="S102" s="5">
        <v>162.97</v>
      </c>
      <c r="T102" s="6">
        <v>9.1001530558969534E-3</v>
      </c>
      <c r="U102" s="5">
        <v>12.790000000000028</v>
      </c>
      <c r="V102" s="6">
        <v>4.3586244876316028E-4</v>
      </c>
      <c r="W102" s="5">
        <v>251.37</v>
      </c>
      <c r="X102" s="6">
        <v>9.099735446287777E-3</v>
      </c>
      <c r="Y102" s="5">
        <v>186.91</v>
      </c>
      <c r="Z102" s="6">
        <v>9.0997698158916621E-3</v>
      </c>
      <c r="AA102" s="5">
        <v>176.4</v>
      </c>
      <c r="AB102" s="6">
        <v>9.0997490346992407E-3</v>
      </c>
      <c r="AC102" s="5">
        <v>2117.94</v>
      </c>
      <c r="AD102" s="6">
        <v>8.2344254144428291E-3</v>
      </c>
      <c r="AF102" s="5">
        <f t="shared" si="24"/>
        <v>1503.2600000000002</v>
      </c>
      <c r="AG102" s="5">
        <f t="shared" si="25"/>
        <v>614.67999999999995</v>
      </c>
      <c r="AH102" s="5">
        <f t="shared" si="26"/>
        <v>1931.88</v>
      </c>
      <c r="AI102" s="5">
        <f t="shared" si="27"/>
        <v>1931.88</v>
      </c>
      <c r="AJ102" s="12">
        <f t="shared" si="34"/>
        <v>7.9262266060553185E-3</v>
      </c>
      <c r="AK102" s="12">
        <f t="shared" si="35"/>
        <v>9.0997497968515039E-3</v>
      </c>
      <c r="AL102" s="12">
        <f t="shared" si="35"/>
        <v>7.4248456168684003E-3</v>
      </c>
      <c r="AM102" s="12">
        <f t="shared" si="35"/>
        <v>7.4248456168684003E-3</v>
      </c>
    </row>
    <row r="103" spans="1:39" x14ac:dyDescent="0.25">
      <c r="A103" s="2" t="s">
        <v>83</v>
      </c>
      <c r="B103" s="2" t="s">
        <v>84</v>
      </c>
      <c r="C103" s="2" t="s">
        <v>85</v>
      </c>
      <c r="D103" s="2" t="s">
        <v>33</v>
      </c>
      <c r="E103" s="5"/>
      <c r="F103" s="6">
        <v>0</v>
      </c>
      <c r="G103" s="5"/>
      <c r="H103" s="6">
        <v>0</v>
      </c>
      <c r="I103" s="5"/>
      <c r="J103" s="6">
        <v>0</v>
      </c>
      <c r="K103" s="5"/>
      <c r="L103" s="6">
        <v>0</v>
      </c>
      <c r="M103" s="5"/>
      <c r="N103" s="6">
        <v>0</v>
      </c>
      <c r="O103" s="5"/>
      <c r="P103" s="6">
        <v>0</v>
      </c>
      <c r="Q103" s="5"/>
      <c r="R103" s="6">
        <v>0</v>
      </c>
      <c r="S103" s="5"/>
      <c r="T103" s="6">
        <v>0</v>
      </c>
      <c r="U103" s="5">
        <v>12651.78</v>
      </c>
      <c r="V103" s="6">
        <v>0.43115213541929354</v>
      </c>
      <c r="W103" s="5"/>
      <c r="X103" s="6">
        <v>0</v>
      </c>
      <c r="Y103" s="5"/>
      <c r="Z103" s="6">
        <v>0</v>
      </c>
      <c r="AA103" s="5"/>
      <c r="AB103" s="6">
        <v>0</v>
      </c>
      <c r="AC103" s="5">
        <v>12651.78</v>
      </c>
      <c r="AD103" s="6">
        <v>4.9189372111551555E-2</v>
      </c>
      <c r="AF103" s="5">
        <f t="shared" si="24"/>
        <v>12651.78</v>
      </c>
      <c r="AG103" s="5">
        <f t="shared" si="25"/>
        <v>0</v>
      </c>
      <c r="AH103" s="5">
        <f t="shared" si="26"/>
        <v>21688.765714285713</v>
      </c>
      <c r="AI103" s="5">
        <f t="shared" si="27"/>
        <v>21688.765714285713</v>
      </c>
      <c r="AJ103" s="12">
        <f t="shared" si="34"/>
        <v>6.6708936078894249E-2</v>
      </c>
      <c r="AK103" s="12">
        <f t="shared" si="35"/>
        <v>0</v>
      </c>
      <c r="AL103" s="12">
        <f t="shared" si="35"/>
        <v>8.3357008224630894E-2</v>
      </c>
      <c r="AM103" s="12">
        <f t="shared" si="35"/>
        <v>8.3357008224630894E-2</v>
      </c>
    </row>
    <row r="104" spans="1:39" x14ac:dyDescent="0.25">
      <c r="A104" s="2" t="s">
        <v>83</v>
      </c>
      <c r="B104" s="2" t="s">
        <v>84</v>
      </c>
      <c r="C104" s="2" t="s">
        <v>85</v>
      </c>
      <c r="D104" s="2" t="s">
        <v>34</v>
      </c>
      <c r="E104" s="5">
        <v>2400.52</v>
      </c>
      <c r="F104" s="6">
        <v>0.10070000708942278</v>
      </c>
      <c r="G104" s="5">
        <v>2187.75</v>
      </c>
      <c r="H104" s="6">
        <v>0.1007001948872701</v>
      </c>
      <c r="I104" s="5">
        <v>1799.07</v>
      </c>
      <c r="J104" s="6">
        <v>0.10069994654546573</v>
      </c>
      <c r="K104" s="5">
        <v>1619.58</v>
      </c>
      <c r="L104" s="6">
        <v>0.100700172042984</v>
      </c>
      <c r="M104" s="5">
        <v>2609.62</v>
      </c>
      <c r="N104" s="6">
        <v>0.10070010268275582</v>
      </c>
      <c r="O104" s="5">
        <v>2257.0300000000002</v>
      </c>
      <c r="P104" s="6">
        <v>0.12369998903869342</v>
      </c>
      <c r="Q104" s="5">
        <v>2316.96</v>
      </c>
      <c r="R104" s="6">
        <v>0.12369971575802489</v>
      </c>
      <c r="S104" s="5">
        <v>2215.2800000000002</v>
      </c>
      <c r="T104" s="6">
        <v>0.12369998810619993</v>
      </c>
      <c r="U104" s="5">
        <v>4484.04</v>
      </c>
      <c r="V104" s="6">
        <v>0.15280880803377303</v>
      </c>
      <c r="W104" s="5">
        <v>3417.0699999999997</v>
      </c>
      <c r="X104" s="6">
        <v>0.12369985679057394</v>
      </c>
      <c r="Y104" s="5">
        <v>2540.7999999999997</v>
      </c>
      <c r="Z104" s="6">
        <v>0.1236996155808546</v>
      </c>
      <c r="AA104" s="5">
        <v>2397.94</v>
      </c>
      <c r="AB104" s="6">
        <v>0.12369984240514001</v>
      </c>
      <c r="AC104" s="5">
        <v>30245.66</v>
      </c>
      <c r="AD104" s="6">
        <v>0.11759333662927038</v>
      </c>
      <c r="AF104" s="5">
        <f t="shared" si="24"/>
        <v>21889.850000000002</v>
      </c>
      <c r="AG104" s="5">
        <f t="shared" si="25"/>
        <v>8355.81</v>
      </c>
      <c r="AH104" s="5">
        <f t="shared" si="26"/>
        <v>33649.919999999998</v>
      </c>
      <c r="AI104" s="5">
        <f t="shared" si="27"/>
        <v>33649.919999999998</v>
      </c>
      <c r="AJ104" s="12">
        <f t="shared" si="34"/>
        <v>0.11541843159038358</v>
      </c>
      <c r="AK104" s="12">
        <f t="shared" si="35"/>
        <v>0.12369977931611534</v>
      </c>
      <c r="AL104" s="12">
        <f t="shared" si="35"/>
        <v>0.12932762957325108</v>
      </c>
      <c r="AM104" s="12">
        <f t="shared" si="35"/>
        <v>0.12932762957325108</v>
      </c>
    </row>
    <row r="105" spans="1:39" s="7" customFormat="1" x14ac:dyDescent="0.25">
      <c r="A105" s="7" t="s">
        <v>86</v>
      </c>
      <c r="E105" s="9">
        <v>23838.33</v>
      </c>
      <c r="F105" s="10">
        <v>1</v>
      </c>
      <c r="G105" s="9">
        <v>21725.38</v>
      </c>
      <c r="H105" s="10">
        <v>1</v>
      </c>
      <c r="I105" s="9">
        <v>17865.650000000001</v>
      </c>
      <c r="J105" s="10">
        <v>1</v>
      </c>
      <c r="K105" s="9">
        <v>16083.19</v>
      </c>
      <c r="L105" s="10">
        <v>1</v>
      </c>
      <c r="M105" s="9">
        <v>25914.769999999997</v>
      </c>
      <c r="N105" s="10">
        <v>1</v>
      </c>
      <c r="O105" s="9">
        <v>18246</v>
      </c>
      <c r="P105" s="10">
        <v>1</v>
      </c>
      <c r="Q105" s="9">
        <v>18730.519999999997</v>
      </c>
      <c r="R105" s="10">
        <v>1</v>
      </c>
      <c r="S105" s="9">
        <v>17908.489999999998</v>
      </c>
      <c r="T105" s="10">
        <v>1</v>
      </c>
      <c r="U105" s="9">
        <v>29344.120000000003</v>
      </c>
      <c r="V105" s="10">
        <v>1</v>
      </c>
      <c r="W105" s="9">
        <v>27623.88</v>
      </c>
      <c r="X105" s="10">
        <v>1</v>
      </c>
      <c r="Y105" s="9">
        <v>20540.079999999998</v>
      </c>
      <c r="Z105" s="10">
        <v>1</v>
      </c>
      <c r="AA105" s="9">
        <v>19385.150000000001</v>
      </c>
      <c r="AB105" s="10">
        <v>1</v>
      </c>
      <c r="AC105" s="9">
        <v>257205.56</v>
      </c>
      <c r="AD105" s="10">
        <v>1</v>
      </c>
      <c r="AF105" s="9">
        <f t="shared" si="24"/>
        <v>189656.44999999998</v>
      </c>
      <c r="AG105" s="9">
        <f t="shared" si="25"/>
        <v>67549.11</v>
      </c>
      <c r="AH105" s="9">
        <f t="shared" si="26"/>
        <v>260191.26857142855</v>
      </c>
      <c r="AI105" s="9">
        <f t="shared" si="27"/>
        <v>260191.26857142855</v>
      </c>
      <c r="AJ105" s="13">
        <f t="shared" si="34"/>
        <v>1</v>
      </c>
      <c r="AK105" s="13">
        <f t="shared" si="35"/>
        <v>1</v>
      </c>
      <c r="AL105" s="13">
        <f t="shared" si="35"/>
        <v>1</v>
      </c>
      <c r="AM105" s="13">
        <f t="shared" si="35"/>
        <v>1</v>
      </c>
    </row>
    <row r="106" spans="1:39" x14ac:dyDescent="0.25">
      <c r="A106" s="2" t="s">
        <v>87</v>
      </c>
      <c r="B106" s="2" t="s">
        <v>88</v>
      </c>
      <c r="C106" s="2" t="s">
        <v>89</v>
      </c>
      <c r="D106" s="2" t="s">
        <v>28</v>
      </c>
      <c r="E106" s="5">
        <v>16039.74</v>
      </c>
      <c r="F106" s="6">
        <v>0.89430024889158488</v>
      </c>
      <c r="G106" s="5">
        <v>16055.98</v>
      </c>
      <c r="H106" s="6">
        <v>0.89430022145877608</v>
      </c>
      <c r="I106" s="5">
        <v>13647.57</v>
      </c>
      <c r="J106" s="6">
        <v>0.89429983840761373</v>
      </c>
      <c r="K106" s="5">
        <v>13647.57</v>
      </c>
      <c r="L106" s="6">
        <v>0.89429983840761373</v>
      </c>
      <c r="M106" s="5">
        <v>17661.580000000002</v>
      </c>
      <c r="N106" s="6">
        <v>0.89430023216306598</v>
      </c>
      <c r="O106" s="5">
        <v>15182.34</v>
      </c>
      <c r="P106" s="6">
        <v>0.93960008169176223</v>
      </c>
      <c r="Q106" s="5">
        <v>16357.6</v>
      </c>
      <c r="R106" s="6">
        <v>0.91110011986400563</v>
      </c>
      <c r="S106" s="5">
        <v>16194.17</v>
      </c>
      <c r="T106" s="6">
        <v>0.91109978390159729</v>
      </c>
      <c r="U106" s="5">
        <v>10746.099999999999</v>
      </c>
      <c r="V106" s="6">
        <v>1.0032414124043776</v>
      </c>
      <c r="W106" s="5">
        <v>22180.32</v>
      </c>
      <c r="X106" s="6">
        <v>0.9111000203330929</v>
      </c>
      <c r="Y106" s="5">
        <v>16972.59</v>
      </c>
      <c r="Z106" s="6">
        <v>0.91109998131912728</v>
      </c>
      <c r="AA106" s="5">
        <v>16643.28</v>
      </c>
      <c r="AB106" s="6">
        <v>0.91109987058800346</v>
      </c>
      <c r="AC106" s="5">
        <v>191328.84</v>
      </c>
      <c r="AD106" s="6">
        <v>0.91109999669996256</v>
      </c>
      <c r="AF106" s="5">
        <f t="shared" si="24"/>
        <v>135532.65</v>
      </c>
      <c r="AG106" s="5">
        <f t="shared" si="25"/>
        <v>55796.19</v>
      </c>
      <c r="AH106" s="5">
        <f t="shared" si="26"/>
        <v>195902.4</v>
      </c>
      <c r="AI106" s="5">
        <f t="shared" si="27"/>
        <v>195902.4</v>
      </c>
      <c r="AJ106" s="12">
        <f t="shared" ref="AJ106:AJ112" si="36">AF106/AF$112</f>
        <v>0.91110001024488496</v>
      </c>
      <c r="AK106" s="12">
        <f t="shared" ref="AK106:AM112" si="37">AG106/AG$112</f>
        <v>0.91109996379844904</v>
      </c>
      <c r="AL106" s="12">
        <f t="shared" si="37"/>
        <v>0.92278840751322666</v>
      </c>
      <c r="AM106" s="12">
        <f t="shared" si="37"/>
        <v>0.92278840751322666</v>
      </c>
    </row>
    <row r="107" spans="1:39" x14ac:dyDescent="0.25">
      <c r="A107" s="2" t="s">
        <v>87</v>
      </c>
      <c r="B107" s="2" t="s">
        <v>88</v>
      </c>
      <c r="C107" s="2" t="s">
        <v>89</v>
      </c>
      <c r="D107" s="2" t="s">
        <v>29</v>
      </c>
      <c r="E107" s="5">
        <v>120.17</v>
      </c>
      <c r="F107" s="6">
        <v>6.7001124026512754E-3</v>
      </c>
      <c r="G107" s="5">
        <v>120.28</v>
      </c>
      <c r="H107" s="6">
        <v>6.699462171543661E-3</v>
      </c>
      <c r="I107" s="5">
        <v>102.26</v>
      </c>
      <c r="J107" s="6">
        <v>6.7009073025866579E-3</v>
      </c>
      <c r="K107" s="5">
        <v>102.26</v>
      </c>
      <c r="L107" s="6">
        <v>6.7009073025866579E-3</v>
      </c>
      <c r="M107" s="5">
        <v>132.32</v>
      </c>
      <c r="N107" s="6">
        <v>6.7000691172486764E-3</v>
      </c>
      <c r="O107" s="5">
        <v>145.43</v>
      </c>
      <c r="P107" s="6">
        <v>9.0003280048024867E-3</v>
      </c>
      <c r="Q107" s="5">
        <v>156.19999999999999</v>
      </c>
      <c r="R107" s="6">
        <v>8.7001662054798784E-3</v>
      </c>
      <c r="S107" s="5">
        <v>154.63999999999999</v>
      </c>
      <c r="T107" s="6">
        <v>8.7001970821933439E-3</v>
      </c>
      <c r="U107" s="5">
        <v>260.63</v>
      </c>
      <c r="V107" s="6">
        <v>2.4332065522836465E-2</v>
      </c>
      <c r="W107" s="5">
        <v>211.8</v>
      </c>
      <c r="X107" s="6">
        <v>8.7000992008478273E-3</v>
      </c>
      <c r="Y107" s="5">
        <v>162.07</v>
      </c>
      <c r="Z107" s="6">
        <v>8.700025981443666E-3</v>
      </c>
      <c r="AA107" s="5">
        <v>158.91999999999999</v>
      </c>
      <c r="AB107" s="6">
        <v>8.6997269428769758E-3</v>
      </c>
      <c r="AC107" s="5">
        <v>1826.98</v>
      </c>
      <c r="AD107" s="6">
        <v>8.7000029476523126E-3</v>
      </c>
      <c r="AF107" s="5">
        <f t="shared" si="24"/>
        <v>1294.19</v>
      </c>
      <c r="AG107" s="5">
        <f t="shared" si="25"/>
        <v>532.79</v>
      </c>
      <c r="AH107" s="5">
        <f t="shared" si="26"/>
        <v>2142.3257142857146</v>
      </c>
      <c r="AI107" s="5">
        <f t="shared" si="27"/>
        <v>2142.3257142857146</v>
      </c>
      <c r="AJ107" s="12">
        <f t="shared" si="36"/>
        <v>8.7000182041657697E-3</v>
      </c>
      <c r="AK107" s="12">
        <f t="shared" si="37"/>
        <v>8.6999658885700895E-3</v>
      </c>
      <c r="AL107" s="12">
        <f t="shared" si="37"/>
        <v>1.0091317586003798E-2</v>
      </c>
      <c r="AM107" s="12">
        <f t="shared" si="37"/>
        <v>1.0091317586003798E-2</v>
      </c>
    </row>
    <row r="108" spans="1:39" x14ac:dyDescent="0.25">
      <c r="A108" s="2" t="s">
        <v>87</v>
      </c>
      <c r="B108" s="2" t="s">
        <v>88</v>
      </c>
      <c r="C108" s="2" t="s">
        <v>89</v>
      </c>
      <c r="D108" s="2" t="s">
        <v>30</v>
      </c>
      <c r="E108" s="5">
        <v>12.55</v>
      </c>
      <c r="F108" s="6">
        <v>6.9972880630168519E-4</v>
      </c>
      <c r="G108" s="5">
        <v>12.57</v>
      </c>
      <c r="H108" s="6">
        <v>7.0013501410295833E-4</v>
      </c>
      <c r="I108" s="5">
        <v>10.68</v>
      </c>
      <c r="J108" s="6">
        <v>6.9984050451423331E-4</v>
      </c>
      <c r="K108" s="5">
        <v>10.68</v>
      </c>
      <c r="L108" s="6">
        <v>6.9984050451423331E-4</v>
      </c>
      <c r="M108" s="5">
        <v>13.82</v>
      </c>
      <c r="N108" s="6">
        <v>6.9978049577068253E-4</v>
      </c>
      <c r="O108" s="5">
        <v>6.46</v>
      </c>
      <c r="P108" s="6">
        <v>3.9979453284070729E-4</v>
      </c>
      <c r="Q108" s="5">
        <v>7.18</v>
      </c>
      <c r="R108" s="6">
        <v>3.9991801123780748E-4</v>
      </c>
      <c r="S108" s="5">
        <v>7.11</v>
      </c>
      <c r="T108" s="6">
        <v>4.0001552802893615E-4</v>
      </c>
      <c r="U108" s="5">
        <v>-21.549999999999997</v>
      </c>
      <c r="V108" s="6">
        <v>-2.0118789549059038E-3</v>
      </c>
      <c r="W108" s="5">
        <v>9.74</v>
      </c>
      <c r="X108" s="6">
        <v>4.0008954776325702E-4</v>
      </c>
      <c r="Y108" s="5">
        <v>7.45</v>
      </c>
      <c r="Z108" s="6">
        <v>3.9992098205562606E-4</v>
      </c>
      <c r="AA108" s="5">
        <v>7.31</v>
      </c>
      <c r="AB108" s="6">
        <v>4.0016992167399127E-4</v>
      </c>
      <c r="AC108" s="5">
        <v>84</v>
      </c>
      <c r="AD108" s="6">
        <v>4.0000451433666172E-4</v>
      </c>
      <c r="AF108" s="5">
        <f t="shared" si="24"/>
        <v>59.5</v>
      </c>
      <c r="AG108" s="5">
        <f t="shared" si="25"/>
        <v>24.5</v>
      </c>
      <c r="AH108" s="5">
        <f t="shared" si="26"/>
        <v>40.628571428571433</v>
      </c>
      <c r="AI108" s="5">
        <f t="shared" si="27"/>
        <v>40.628571428571433</v>
      </c>
      <c r="AJ108" s="12">
        <f t="shared" si="36"/>
        <v>3.9998074714521302E-4</v>
      </c>
      <c r="AK108" s="12">
        <f t="shared" si="37"/>
        <v>4.0006224641972866E-4</v>
      </c>
      <c r="AL108" s="12">
        <f t="shared" si="37"/>
        <v>1.9137884338379119E-4</v>
      </c>
      <c r="AM108" s="12">
        <f t="shared" si="37"/>
        <v>1.9137884338379119E-4</v>
      </c>
    </row>
    <row r="109" spans="1:39" x14ac:dyDescent="0.25">
      <c r="A109" s="2" t="s">
        <v>87</v>
      </c>
      <c r="B109" s="2" t="s">
        <v>88</v>
      </c>
      <c r="C109" s="2" t="s">
        <v>89</v>
      </c>
      <c r="D109" s="2" t="s">
        <v>32</v>
      </c>
      <c r="E109" s="5">
        <v>7.17</v>
      </c>
      <c r="F109" s="6">
        <v>3.9976538176757627E-4</v>
      </c>
      <c r="G109" s="5">
        <v>7.18</v>
      </c>
      <c r="H109" s="6">
        <v>3.9991801123780748E-4</v>
      </c>
      <c r="I109" s="5">
        <v>6.1</v>
      </c>
      <c r="J109" s="6">
        <v>3.9972163647348532E-4</v>
      </c>
      <c r="K109" s="5">
        <v>6.1</v>
      </c>
      <c r="L109" s="6">
        <v>3.9972163647348532E-4</v>
      </c>
      <c r="M109" s="5">
        <v>7.9</v>
      </c>
      <c r="N109" s="6">
        <v>4.000192414318663E-4</v>
      </c>
      <c r="O109" s="5">
        <v>6.46</v>
      </c>
      <c r="P109" s="6">
        <v>3.9979453284070729E-4</v>
      </c>
      <c r="Q109" s="5">
        <v>7.18</v>
      </c>
      <c r="R109" s="6">
        <v>3.9991801123780748E-4</v>
      </c>
      <c r="S109" s="5">
        <v>7.11</v>
      </c>
      <c r="T109" s="6">
        <v>4.0001552802893615E-4</v>
      </c>
      <c r="U109" s="5">
        <v>4.3</v>
      </c>
      <c r="V109" s="6">
        <v>4.0144220445918272E-4</v>
      </c>
      <c r="W109" s="5">
        <v>9.74</v>
      </c>
      <c r="X109" s="6">
        <v>4.0008954776325702E-4</v>
      </c>
      <c r="Y109" s="5">
        <v>7.45</v>
      </c>
      <c r="Z109" s="6">
        <v>3.9992098205562606E-4</v>
      </c>
      <c r="AA109" s="5">
        <v>7.31</v>
      </c>
      <c r="AB109" s="6">
        <v>4.0016992167399127E-4</v>
      </c>
      <c r="AC109" s="5">
        <v>84</v>
      </c>
      <c r="AD109" s="6">
        <v>4.0000451433666172E-4</v>
      </c>
      <c r="AF109" s="5">
        <f t="shared" si="24"/>
        <v>59.499999999999993</v>
      </c>
      <c r="AG109" s="5">
        <f t="shared" si="25"/>
        <v>24.5</v>
      </c>
      <c r="AH109" s="5">
        <f t="shared" si="26"/>
        <v>84.94285714285715</v>
      </c>
      <c r="AI109" s="5">
        <f t="shared" si="27"/>
        <v>84.94285714285715</v>
      </c>
      <c r="AJ109" s="12">
        <f t="shared" si="36"/>
        <v>3.9998074714521297E-4</v>
      </c>
      <c r="AK109" s="12">
        <f t="shared" si="37"/>
        <v>4.0006224641972866E-4</v>
      </c>
      <c r="AL109" s="12">
        <f t="shared" si="37"/>
        <v>4.0011905863573217E-4</v>
      </c>
      <c r="AM109" s="12">
        <f t="shared" si="37"/>
        <v>4.0011905863573217E-4</v>
      </c>
    </row>
    <row r="110" spans="1:39" x14ac:dyDescent="0.25">
      <c r="A110" s="2" t="s">
        <v>87</v>
      </c>
      <c r="B110" s="2" t="s">
        <v>88</v>
      </c>
      <c r="C110" s="2" t="s">
        <v>89</v>
      </c>
      <c r="D110" s="2" t="s">
        <v>33</v>
      </c>
      <c r="E110" s="5"/>
      <c r="F110" s="6">
        <v>0</v>
      </c>
      <c r="G110" s="5"/>
      <c r="H110" s="6">
        <v>0</v>
      </c>
      <c r="I110" s="5"/>
      <c r="J110" s="6">
        <v>0</v>
      </c>
      <c r="K110" s="5"/>
      <c r="L110" s="6">
        <v>0</v>
      </c>
      <c r="M110" s="5"/>
      <c r="N110" s="6">
        <v>0</v>
      </c>
      <c r="O110" s="5"/>
      <c r="P110" s="6">
        <v>0</v>
      </c>
      <c r="Q110" s="5">
        <v>543.99</v>
      </c>
      <c r="R110" s="6">
        <v>3.0299637734436616E-2</v>
      </c>
      <c r="S110" s="5">
        <v>538.55999999999995</v>
      </c>
      <c r="T110" s="6">
        <v>3.0299910376267766E-2</v>
      </c>
      <c r="U110" s="5">
        <v>3424.79</v>
      </c>
      <c r="V110" s="6">
        <v>0.3197337784673871</v>
      </c>
      <c r="W110" s="5">
        <v>737.63</v>
      </c>
      <c r="X110" s="6">
        <v>3.0299594775832779E-2</v>
      </c>
      <c r="Y110" s="5">
        <v>564.45000000000005</v>
      </c>
      <c r="Z110" s="6">
        <v>3.030005346594606E-2</v>
      </c>
      <c r="AA110" s="5">
        <v>553.5</v>
      </c>
      <c r="AB110" s="6">
        <v>3.0300143864097701E-2</v>
      </c>
      <c r="AC110" s="5">
        <v>6362.92</v>
      </c>
      <c r="AD110" s="6">
        <v>3.0299961004321807E-2</v>
      </c>
      <c r="AF110" s="5">
        <f t="shared" si="24"/>
        <v>4507.34</v>
      </c>
      <c r="AG110" s="5">
        <f t="shared" si="25"/>
        <v>1855.58</v>
      </c>
      <c r="AH110" s="5">
        <f t="shared" si="26"/>
        <v>10907.862857142856</v>
      </c>
      <c r="AI110" s="5">
        <f t="shared" si="27"/>
        <v>10907.862857142856</v>
      </c>
      <c r="AJ110" s="12">
        <f t="shared" si="36"/>
        <v>3.0299986904832009E-2</v>
      </c>
      <c r="AK110" s="12">
        <f t="shared" si="37"/>
        <v>3.0299898090266123E-2</v>
      </c>
      <c r="AL110" s="12">
        <f t="shared" si="37"/>
        <v>5.1380939668506008E-2</v>
      </c>
      <c r="AM110" s="12">
        <f t="shared" si="37"/>
        <v>5.1380939668506008E-2</v>
      </c>
    </row>
    <row r="111" spans="1:39" x14ac:dyDescent="0.25">
      <c r="A111" s="2" t="s">
        <v>87</v>
      </c>
      <c r="B111" s="2" t="s">
        <v>88</v>
      </c>
      <c r="C111" s="2" t="s">
        <v>89</v>
      </c>
      <c r="D111" s="2" t="s">
        <v>34</v>
      </c>
      <c r="E111" s="5">
        <v>1755.89</v>
      </c>
      <c r="F111" s="6">
        <v>9.7900144517694507E-2</v>
      </c>
      <c r="G111" s="5">
        <v>1757.67</v>
      </c>
      <c r="H111" s="6">
        <v>9.7900263344339433E-2</v>
      </c>
      <c r="I111" s="5">
        <v>1494.01</v>
      </c>
      <c r="J111" s="6">
        <v>9.7899692148811779E-2</v>
      </c>
      <c r="K111" s="5">
        <v>1494.01</v>
      </c>
      <c r="L111" s="6">
        <v>9.7899692148811779E-2</v>
      </c>
      <c r="M111" s="5">
        <v>1933.43</v>
      </c>
      <c r="N111" s="6">
        <v>9.7899898982482692E-2</v>
      </c>
      <c r="O111" s="5">
        <v>817.61</v>
      </c>
      <c r="P111" s="6">
        <v>5.0600001237753975E-2</v>
      </c>
      <c r="Q111" s="5">
        <v>881.53</v>
      </c>
      <c r="R111" s="6">
        <v>4.9100240173602289E-2</v>
      </c>
      <c r="S111" s="5">
        <v>872.72</v>
      </c>
      <c r="T111" s="6">
        <v>4.9100077583883704E-2</v>
      </c>
      <c r="U111" s="5">
        <v>-3702.89</v>
      </c>
      <c r="V111" s="6">
        <v>-0.34569681964415422</v>
      </c>
      <c r="W111" s="5">
        <v>1195.32</v>
      </c>
      <c r="X111" s="6">
        <v>4.9100106594699829E-2</v>
      </c>
      <c r="Y111" s="5">
        <v>914.67</v>
      </c>
      <c r="Z111" s="6">
        <v>4.9100097269371742E-2</v>
      </c>
      <c r="AA111" s="5">
        <v>896.92</v>
      </c>
      <c r="AB111" s="6">
        <v>4.9099918761673904E-2</v>
      </c>
      <c r="AC111" s="5">
        <v>10310.890000000001</v>
      </c>
      <c r="AD111" s="6">
        <v>4.9100030319389795E-2</v>
      </c>
      <c r="AF111" s="5">
        <f t="shared" si="24"/>
        <v>7303.9800000000014</v>
      </c>
      <c r="AG111" s="5">
        <f t="shared" si="25"/>
        <v>3006.91</v>
      </c>
      <c r="AH111" s="5">
        <f t="shared" si="26"/>
        <v>3215.7942857142853</v>
      </c>
      <c r="AI111" s="5">
        <f t="shared" si="27"/>
        <v>3215.7942857142853</v>
      </c>
      <c r="AJ111" s="12">
        <f t="shared" si="36"/>
        <v>4.9100023151826787E-2</v>
      </c>
      <c r="AK111" s="12">
        <f t="shared" si="37"/>
        <v>4.9100047729875355E-2</v>
      </c>
      <c r="AL111" s="12">
        <f t="shared" si="37"/>
        <v>1.514783733024414E-2</v>
      </c>
      <c r="AM111" s="12">
        <f t="shared" si="37"/>
        <v>1.514783733024414E-2</v>
      </c>
    </row>
    <row r="112" spans="1:39" s="7" customFormat="1" x14ac:dyDescent="0.25">
      <c r="A112" s="7" t="s">
        <v>90</v>
      </c>
      <c r="E112" s="9">
        <v>17935.52</v>
      </c>
      <c r="F112" s="10">
        <v>1</v>
      </c>
      <c r="G112" s="9">
        <v>17953.68</v>
      </c>
      <c r="H112" s="10">
        <v>1</v>
      </c>
      <c r="I112" s="9">
        <v>15260.62</v>
      </c>
      <c r="J112" s="10">
        <v>1</v>
      </c>
      <c r="K112" s="9">
        <v>15260.62</v>
      </c>
      <c r="L112" s="10">
        <v>1</v>
      </c>
      <c r="M112" s="9">
        <v>19749.050000000003</v>
      </c>
      <c r="N112" s="10">
        <v>1</v>
      </c>
      <c r="O112" s="9">
        <v>16158.3</v>
      </c>
      <c r="P112" s="10">
        <v>1</v>
      </c>
      <c r="Q112" s="9">
        <v>17953.68</v>
      </c>
      <c r="R112" s="10">
        <v>1</v>
      </c>
      <c r="S112" s="9">
        <v>17774.310000000001</v>
      </c>
      <c r="T112" s="10">
        <v>1</v>
      </c>
      <c r="U112" s="9">
        <v>10711.379999999997</v>
      </c>
      <c r="V112" s="10">
        <v>1</v>
      </c>
      <c r="W112" s="9">
        <v>24344.550000000003</v>
      </c>
      <c r="X112" s="10">
        <v>1</v>
      </c>
      <c r="Y112" s="9">
        <v>18628.68</v>
      </c>
      <c r="Z112" s="10">
        <v>1</v>
      </c>
      <c r="AA112" s="9">
        <v>18267.239999999998</v>
      </c>
      <c r="AB112" s="10">
        <v>1</v>
      </c>
      <c r="AC112" s="9">
        <v>209997.63000000003</v>
      </c>
      <c r="AD112" s="10">
        <v>1</v>
      </c>
      <c r="AF112" s="9">
        <f t="shared" si="24"/>
        <v>148757.16</v>
      </c>
      <c r="AG112" s="9">
        <f t="shared" si="25"/>
        <v>61240.47</v>
      </c>
      <c r="AH112" s="9">
        <f t="shared" si="26"/>
        <v>212293.95428571425</v>
      </c>
      <c r="AI112" s="9">
        <f t="shared" si="27"/>
        <v>212293.95428571425</v>
      </c>
      <c r="AJ112" s="13">
        <f t="shared" si="36"/>
        <v>1</v>
      </c>
      <c r="AK112" s="13">
        <f t="shared" si="37"/>
        <v>1</v>
      </c>
      <c r="AL112" s="13">
        <f t="shared" si="37"/>
        <v>1</v>
      </c>
      <c r="AM112" s="13">
        <f t="shared" si="37"/>
        <v>1</v>
      </c>
    </row>
    <row r="113" spans="1:39" x14ac:dyDescent="0.25">
      <c r="A113" s="2" t="s">
        <v>91</v>
      </c>
      <c r="B113" s="2" t="s">
        <v>92</v>
      </c>
      <c r="C113" s="2" t="s">
        <v>93</v>
      </c>
      <c r="D113" s="2" t="s">
        <v>28</v>
      </c>
      <c r="E113" s="5">
        <v>17534.23</v>
      </c>
      <c r="F113" s="6">
        <v>0.83764379347244522</v>
      </c>
      <c r="G113" s="5">
        <v>15017.43</v>
      </c>
      <c r="H113" s="6">
        <v>0.83764339846911473</v>
      </c>
      <c r="I113" s="5">
        <v>11177.25</v>
      </c>
      <c r="J113" s="6">
        <v>0.83764311071375308</v>
      </c>
      <c r="K113" s="5">
        <v>11626.81</v>
      </c>
      <c r="L113" s="6">
        <v>0.8376428904375165</v>
      </c>
      <c r="M113" s="5">
        <v>19141.43</v>
      </c>
      <c r="N113" s="6">
        <v>0.83764325627211833</v>
      </c>
      <c r="O113" s="5">
        <v>11446.42</v>
      </c>
      <c r="P113" s="6">
        <v>0.7956804326518695</v>
      </c>
      <c r="Q113" s="5">
        <v>12558.47</v>
      </c>
      <c r="R113" s="6">
        <v>0.79568037376190404</v>
      </c>
      <c r="S113" s="5">
        <v>11631.87</v>
      </c>
      <c r="T113" s="6">
        <v>0.79568048474666464</v>
      </c>
      <c r="U113" s="5">
        <v>17581.620000000003</v>
      </c>
      <c r="V113" s="6">
        <v>0.640034044635167</v>
      </c>
      <c r="W113" s="5">
        <v>11870.619999999999</v>
      </c>
      <c r="X113" s="6">
        <v>0.79568035831228057</v>
      </c>
      <c r="Y113" s="5">
        <v>10121.64</v>
      </c>
      <c r="Z113" s="6">
        <v>0.79568075102608105</v>
      </c>
      <c r="AA113" s="5">
        <v>14024</v>
      </c>
      <c r="AB113" s="6">
        <v>0.79568026861584884</v>
      </c>
      <c r="AC113" s="5">
        <v>163731.78999999998</v>
      </c>
      <c r="AD113" s="6">
        <v>0.79304775046543141</v>
      </c>
      <c r="AF113" s="5">
        <f t="shared" si="24"/>
        <v>127715.53</v>
      </c>
      <c r="AG113" s="5">
        <f t="shared" si="25"/>
        <v>36016.259999999995</v>
      </c>
      <c r="AH113" s="5">
        <f t="shared" si="26"/>
        <v>152973.66857142857</v>
      </c>
      <c r="AI113" s="5">
        <f t="shared" si="27"/>
        <v>152973.66857142857</v>
      </c>
      <c r="AJ113" s="12">
        <f t="shared" ref="AJ113:AJ120" si="38">AF113/AF$120</f>
        <v>0.79230847015587402</v>
      </c>
      <c r="AK113" s="12">
        <f t="shared" ref="AK113:AM120" si="39">AG113/AG$120</f>
        <v>0.79568043375051611</v>
      </c>
      <c r="AL113" s="12">
        <f t="shared" si="39"/>
        <v>0.75929944547559602</v>
      </c>
      <c r="AM113" s="12">
        <f t="shared" si="39"/>
        <v>0.75929944547559602</v>
      </c>
    </row>
    <row r="114" spans="1:39" x14ac:dyDescent="0.25">
      <c r="A114" s="2" t="s">
        <v>91</v>
      </c>
      <c r="B114" s="2" t="s">
        <v>92</v>
      </c>
      <c r="C114" s="2" t="s">
        <v>93</v>
      </c>
      <c r="D114" s="2" t="s">
        <v>29</v>
      </c>
      <c r="E114" s="5">
        <v>376.57</v>
      </c>
      <c r="F114" s="6">
        <v>1.7989471069326607E-2</v>
      </c>
      <c r="G114" s="5">
        <v>322.53000000000003</v>
      </c>
      <c r="H114" s="6">
        <v>1.7990103853205482E-2</v>
      </c>
      <c r="I114" s="5">
        <v>240.04</v>
      </c>
      <c r="J114" s="6">
        <v>1.798902702325968E-2</v>
      </c>
      <c r="K114" s="5">
        <v>249.7</v>
      </c>
      <c r="L114" s="6">
        <v>1.7989408078591451E-2</v>
      </c>
      <c r="M114" s="5">
        <v>411.1</v>
      </c>
      <c r="N114" s="6">
        <v>1.7990042679855572E-2</v>
      </c>
      <c r="O114" s="5">
        <v>240.10000000000002</v>
      </c>
      <c r="P114" s="6">
        <v>1.6690185392438325E-2</v>
      </c>
      <c r="Q114" s="5">
        <v>263.42</v>
      </c>
      <c r="R114" s="6">
        <v>1.6689781801155774E-2</v>
      </c>
      <c r="S114" s="5">
        <v>243.99</v>
      </c>
      <c r="T114" s="6">
        <v>1.6690186657290589E-2</v>
      </c>
      <c r="U114" s="5">
        <v>330.38</v>
      </c>
      <c r="V114" s="6">
        <v>1.2027017286607629E-2</v>
      </c>
      <c r="W114" s="5">
        <v>249</v>
      </c>
      <c r="X114" s="6">
        <v>1.669031686801177E-2</v>
      </c>
      <c r="Y114" s="5">
        <v>212.32</v>
      </c>
      <c r="Z114" s="6">
        <v>1.6690866011620401E-2</v>
      </c>
      <c r="AA114" s="5">
        <v>294.17</v>
      </c>
      <c r="AB114" s="6">
        <v>1.6690335469104697E-2</v>
      </c>
      <c r="AC114" s="5">
        <v>3433.32</v>
      </c>
      <c r="AD114" s="6">
        <v>1.6629554362216251E-2</v>
      </c>
      <c r="AF114" s="5">
        <f t="shared" si="24"/>
        <v>2677.83</v>
      </c>
      <c r="AG114" s="5">
        <f t="shared" si="25"/>
        <v>755.49</v>
      </c>
      <c r="AH114" s="5">
        <f t="shared" si="26"/>
        <v>3142.9371428571421</v>
      </c>
      <c r="AI114" s="5">
        <f t="shared" si="27"/>
        <v>3142.9371428571421</v>
      </c>
      <c r="AJ114" s="12">
        <f t="shared" si="38"/>
        <v>1.6612446353528848E-2</v>
      </c>
      <c r="AK114" s="12">
        <f t="shared" si="39"/>
        <v>1.6690478436522212E-2</v>
      </c>
      <c r="AL114" s="12">
        <f t="shared" si="39"/>
        <v>1.5600269327539709E-2</v>
      </c>
      <c r="AM114" s="12">
        <f t="shared" si="39"/>
        <v>1.5600269327539709E-2</v>
      </c>
    </row>
    <row r="115" spans="1:39" x14ac:dyDescent="0.25">
      <c r="A115" s="2" t="s">
        <v>91</v>
      </c>
      <c r="B115" s="2" t="s">
        <v>92</v>
      </c>
      <c r="C115" s="2" t="s">
        <v>93</v>
      </c>
      <c r="D115" s="2" t="s">
        <v>30</v>
      </c>
      <c r="E115" s="5">
        <v>58.84</v>
      </c>
      <c r="F115" s="6">
        <v>2.8108996407551789E-3</v>
      </c>
      <c r="G115" s="5">
        <v>50.4</v>
      </c>
      <c r="H115" s="6">
        <v>2.8112151868091534E-3</v>
      </c>
      <c r="I115" s="5">
        <v>37.51</v>
      </c>
      <c r="J115" s="6">
        <v>2.8110665040929454E-3</v>
      </c>
      <c r="K115" s="5">
        <v>39.01</v>
      </c>
      <c r="L115" s="6">
        <v>2.8104397643005708E-3</v>
      </c>
      <c r="M115" s="5">
        <v>64.23</v>
      </c>
      <c r="N115" s="6">
        <v>2.8107527154636915E-3</v>
      </c>
      <c r="O115" s="5">
        <v>39.229999999999997</v>
      </c>
      <c r="P115" s="6">
        <v>2.727013631592484E-3</v>
      </c>
      <c r="Q115" s="5">
        <v>43.04</v>
      </c>
      <c r="R115" s="6">
        <v>2.7269311696976103E-3</v>
      </c>
      <c r="S115" s="5">
        <v>39.86</v>
      </c>
      <c r="T115" s="6">
        <v>2.7266315839157462E-3</v>
      </c>
      <c r="U115" s="5">
        <v>67.320000000000007</v>
      </c>
      <c r="V115" s="6">
        <v>2.4506895203536103E-3</v>
      </c>
      <c r="W115" s="5">
        <v>40.69</v>
      </c>
      <c r="X115" s="6">
        <v>2.7274256761421643E-3</v>
      </c>
      <c r="Y115" s="5">
        <v>34.69</v>
      </c>
      <c r="Z115" s="6">
        <v>2.7270447529347762E-3</v>
      </c>
      <c r="AA115" s="5">
        <v>48.06</v>
      </c>
      <c r="AB115" s="6">
        <v>2.7267822097602466E-3</v>
      </c>
      <c r="AC115" s="5">
        <v>562.88000000000011</v>
      </c>
      <c r="AD115" s="6">
        <v>2.7263533720725962E-3</v>
      </c>
      <c r="AF115" s="5">
        <f t="shared" si="24"/>
        <v>439.44000000000005</v>
      </c>
      <c r="AG115" s="5">
        <f t="shared" si="25"/>
        <v>123.44</v>
      </c>
      <c r="AH115" s="5">
        <f t="shared" si="26"/>
        <v>536.38285714285712</v>
      </c>
      <c r="AI115" s="5">
        <f t="shared" si="27"/>
        <v>536.38285714285712</v>
      </c>
      <c r="AJ115" s="12">
        <f t="shared" si="38"/>
        <v>2.7261526779499513E-3</v>
      </c>
      <c r="AK115" s="12">
        <f t="shared" si="39"/>
        <v>2.727068072647291E-3</v>
      </c>
      <c r="AL115" s="12">
        <f t="shared" si="39"/>
        <v>2.6623876500746707E-3</v>
      </c>
      <c r="AM115" s="12">
        <f t="shared" si="39"/>
        <v>2.6623876500746707E-3</v>
      </c>
    </row>
    <row r="116" spans="1:39" x14ac:dyDescent="0.25">
      <c r="A116" s="2" t="s">
        <v>91</v>
      </c>
      <c r="B116" s="2" t="s">
        <v>92</v>
      </c>
      <c r="C116" s="2" t="s">
        <v>93</v>
      </c>
      <c r="D116" s="2" t="s">
        <v>31</v>
      </c>
      <c r="E116" s="5">
        <v>134.14999999999998</v>
      </c>
      <c r="F116" s="6">
        <v>6.4086027669494755E-3</v>
      </c>
      <c r="G116" s="5">
        <v>114.9</v>
      </c>
      <c r="H116" s="6">
        <v>6.4089012889756297E-3</v>
      </c>
      <c r="I116" s="5">
        <v>85.509999999999991</v>
      </c>
      <c r="J116" s="6">
        <v>6.4082723744331585E-3</v>
      </c>
      <c r="K116" s="5">
        <v>88.960000000000008</v>
      </c>
      <c r="L116" s="6">
        <v>6.4090418208710281E-3</v>
      </c>
      <c r="M116" s="5">
        <v>146.46</v>
      </c>
      <c r="N116" s="6">
        <v>6.4091988588947883E-3</v>
      </c>
      <c r="O116" s="5">
        <v>72.19</v>
      </c>
      <c r="P116" s="6">
        <v>5.0181777737614433E-3</v>
      </c>
      <c r="Q116" s="5">
        <v>79.2</v>
      </c>
      <c r="R116" s="6">
        <v>5.0179588438673504E-3</v>
      </c>
      <c r="S116" s="5">
        <v>73.36</v>
      </c>
      <c r="T116" s="6">
        <v>5.0182060460626978E-3</v>
      </c>
      <c r="U116" s="5">
        <v>13.85000000000001</v>
      </c>
      <c r="V116" s="6">
        <v>5.0418968890222112E-4</v>
      </c>
      <c r="W116" s="5">
        <v>74.87</v>
      </c>
      <c r="X116" s="6">
        <v>5.0184900558555871E-3</v>
      </c>
      <c r="Y116" s="5">
        <v>63.839999999999996</v>
      </c>
      <c r="Z116" s="6">
        <v>5.0185799085429843E-3</v>
      </c>
      <c r="AA116" s="5">
        <v>88.44</v>
      </c>
      <c r="AB116" s="6">
        <v>5.0178239415563089E-3</v>
      </c>
      <c r="AC116" s="5">
        <v>1035.7300000000002</v>
      </c>
      <c r="AD116" s="6">
        <v>5.0166393868262332E-3</v>
      </c>
      <c r="AF116" s="5">
        <f t="shared" si="24"/>
        <v>808.58000000000015</v>
      </c>
      <c r="AG116" s="5">
        <f t="shared" si="25"/>
        <v>227.15</v>
      </c>
      <c r="AH116" s="5">
        <f t="shared" si="26"/>
        <v>798.42857142857156</v>
      </c>
      <c r="AI116" s="5">
        <f t="shared" si="27"/>
        <v>798.42857142857156</v>
      </c>
      <c r="AJ116" s="12">
        <f t="shared" si="38"/>
        <v>5.0161854458783258E-3</v>
      </c>
      <c r="AK116" s="12">
        <f t="shared" si="39"/>
        <v>5.0182559356920942E-3</v>
      </c>
      <c r="AL116" s="12">
        <f t="shared" si="39"/>
        <v>3.9630766340320181E-3</v>
      </c>
      <c r="AM116" s="12">
        <f t="shared" si="39"/>
        <v>3.9630766340320181E-3</v>
      </c>
    </row>
    <row r="117" spans="1:39" x14ac:dyDescent="0.25">
      <c r="A117" s="2" t="s">
        <v>91</v>
      </c>
      <c r="B117" s="2" t="s">
        <v>92</v>
      </c>
      <c r="C117" s="2" t="s">
        <v>93</v>
      </c>
      <c r="D117" s="2" t="s">
        <v>32</v>
      </c>
      <c r="E117" s="5">
        <v>9.42</v>
      </c>
      <c r="F117" s="6">
        <v>4.5001146526026141E-4</v>
      </c>
      <c r="G117" s="5">
        <v>8.07</v>
      </c>
      <c r="H117" s="6">
        <v>4.5012909836408469E-4</v>
      </c>
      <c r="I117" s="5">
        <v>6</v>
      </c>
      <c r="J117" s="6">
        <v>4.4965073379252664E-4</v>
      </c>
      <c r="K117" s="5">
        <v>6.2399999999999993</v>
      </c>
      <c r="L117" s="6">
        <v>4.4955509175174469E-4</v>
      </c>
      <c r="M117" s="5">
        <v>10.28</v>
      </c>
      <c r="N117" s="6">
        <v>4.4986046886138478E-4</v>
      </c>
      <c r="O117" s="5">
        <v>7.8500000000000005</v>
      </c>
      <c r="P117" s="6">
        <v>5.4568078021924554E-4</v>
      </c>
      <c r="Q117" s="5">
        <v>8.6100000000000012</v>
      </c>
      <c r="R117" s="6">
        <v>5.4551295007194305E-4</v>
      </c>
      <c r="S117" s="5">
        <v>7.97</v>
      </c>
      <c r="T117" s="6">
        <v>5.4518950636749867E-4</v>
      </c>
      <c r="U117" s="5">
        <v>23.450000000000003</v>
      </c>
      <c r="V117" s="6">
        <v>8.5366413030737022E-4</v>
      </c>
      <c r="W117" s="5">
        <v>8.129999999999999</v>
      </c>
      <c r="X117" s="6">
        <v>5.4494890014833604E-4</v>
      </c>
      <c r="Y117" s="5">
        <v>6.93</v>
      </c>
      <c r="Z117" s="6">
        <v>5.4478005586157396E-4</v>
      </c>
      <c r="AA117" s="5">
        <v>9.6100000000000012</v>
      </c>
      <c r="AB117" s="6">
        <v>5.4524296786924616E-4</v>
      </c>
      <c r="AC117" s="5">
        <v>112.55999999999999</v>
      </c>
      <c r="AD117" s="6">
        <v>5.4519317716119123E-4</v>
      </c>
      <c r="AF117" s="5">
        <f t="shared" si="24"/>
        <v>87.89</v>
      </c>
      <c r="AG117" s="5">
        <f t="shared" si="25"/>
        <v>24.67</v>
      </c>
      <c r="AH117" s="5">
        <f t="shared" si="26"/>
        <v>124.37142857142859</v>
      </c>
      <c r="AI117" s="5">
        <f t="shared" si="27"/>
        <v>124.37142857142859</v>
      </c>
      <c r="AJ117" s="12">
        <f t="shared" si="38"/>
        <v>5.4524294298430092E-4</v>
      </c>
      <c r="AK117" s="12">
        <f t="shared" si="39"/>
        <v>5.4501595392262377E-4</v>
      </c>
      <c r="AL117" s="12">
        <f t="shared" si="39"/>
        <v>6.1732948963826723E-4</v>
      </c>
      <c r="AM117" s="12">
        <f t="shared" si="39"/>
        <v>6.1732948963826723E-4</v>
      </c>
    </row>
    <row r="118" spans="1:39" x14ac:dyDescent="0.25">
      <c r="A118" s="2" t="s">
        <v>91</v>
      </c>
      <c r="B118" s="2" t="s">
        <v>92</v>
      </c>
      <c r="C118" s="2" t="s">
        <v>93</v>
      </c>
      <c r="D118" s="2" t="s">
        <v>33</v>
      </c>
      <c r="E118" s="5">
        <v>456.59</v>
      </c>
      <c r="F118" s="6">
        <v>2.1812179928151036E-2</v>
      </c>
      <c r="G118" s="5">
        <v>391.04</v>
      </c>
      <c r="H118" s="6">
        <v>2.1811460052576417E-2</v>
      </c>
      <c r="I118" s="5">
        <v>291.08</v>
      </c>
      <c r="J118" s="6">
        <v>2.1814055932054776E-2</v>
      </c>
      <c r="K118" s="5">
        <v>302.77999999999997</v>
      </c>
      <c r="L118" s="6">
        <v>2.1813508121889945E-2</v>
      </c>
      <c r="M118" s="5">
        <v>498.43</v>
      </c>
      <c r="N118" s="6">
        <v>2.1811668627877433E-2</v>
      </c>
      <c r="O118" s="5">
        <v>841.1400000000001</v>
      </c>
      <c r="P118" s="6">
        <v>5.8470564518931997E-2</v>
      </c>
      <c r="Q118" s="5">
        <v>922.87</v>
      </c>
      <c r="R118" s="6">
        <v>5.8471258563634616E-2</v>
      </c>
      <c r="S118" s="5">
        <v>854.78</v>
      </c>
      <c r="T118" s="6">
        <v>5.8471403544894669E-2</v>
      </c>
      <c r="U118" s="5">
        <v>5510.92</v>
      </c>
      <c r="V118" s="6">
        <v>0.20061725923213186</v>
      </c>
      <c r="W118" s="5">
        <v>872.3</v>
      </c>
      <c r="X118" s="6">
        <v>5.8469732546050868E-2</v>
      </c>
      <c r="Y118" s="5">
        <v>743.77</v>
      </c>
      <c r="Z118" s="6">
        <v>5.846912873710864E-2</v>
      </c>
      <c r="AA118" s="5">
        <v>1030.56</v>
      </c>
      <c r="AB118" s="6">
        <v>5.8470925386818966E-2</v>
      </c>
      <c r="AC118" s="5">
        <v>12716.26</v>
      </c>
      <c r="AD118" s="6">
        <v>6.1592201412648991E-2</v>
      </c>
      <c r="AF118" s="5">
        <f t="shared" si="24"/>
        <v>10069.630000000001</v>
      </c>
      <c r="AG118" s="5">
        <f t="shared" si="25"/>
        <v>2646.63</v>
      </c>
      <c r="AH118" s="5">
        <f t="shared" si="26"/>
        <v>18473.725714285712</v>
      </c>
      <c r="AI118" s="5">
        <f t="shared" si="27"/>
        <v>18473.725714285712</v>
      </c>
      <c r="AJ118" s="12">
        <f t="shared" si="38"/>
        <v>6.2468934986494556E-2</v>
      </c>
      <c r="AK118" s="12">
        <f t="shared" si="39"/>
        <v>5.8470027325911375E-2</v>
      </c>
      <c r="AL118" s="12">
        <f t="shared" si="39"/>
        <v>9.1696105752838625E-2</v>
      </c>
      <c r="AM118" s="12">
        <f t="shared" si="39"/>
        <v>9.1696105752838625E-2</v>
      </c>
    </row>
    <row r="119" spans="1:39" x14ac:dyDescent="0.25">
      <c r="A119" s="2" t="s">
        <v>91</v>
      </c>
      <c r="B119" s="2" t="s">
        <v>92</v>
      </c>
      <c r="C119" s="2" t="s">
        <v>93</v>
      </c>
      <c r="D119" s="2" t="s">
        <v>34</v>
      </c>
      <c r="E119" s="5">
        <v>2363</v>
      </c>
      <c r="F119" s="6">
        <v>0.11288504165711229</v>
      </c>
      <c r="G119" s="5">
        <v>2023.82</v>
      </c>
      <c r="H119" s="6">
        <v>0.11288479205095438</v>
      </c>
      <c r="I119" s="5">
        <v>1506.3</v>
      </c>
      <c r="J119" s="6">
        <v>0.11288481671861381</v>
      </c>
      <c r="K119" s="5">
        <v>1566.8899999999999</v>
      </c>
      <c r="L119" s="6">
        <v>0.11288515668507873</v>
      </c>
      <c r="M119" s="5">
        <v>2579.6000000000004</v>
      </c>
      <c r="N119" s="6">
        <v>0.11288522037692883</v>
      </c>
      <c r="O119" s="5">
        <v>1738.7700000000002</v>
      </c>
      <c r="P119" s="6">
        <v>0.12086794525118695</v>
      </c>
      <c r="Q119" s="5">
        <v>1907.7</v>
      </c>
      <c r="R119" s="6">
        <v>0.12086818290966848</v>
      </c>
      <c r="S119" s="5">
        <v>1766.94</v>
      </c>
      <c r="T119" s="6">
        <v>0.12086789791480404</v>
      </c>
      <c r="U119" s="5">
        <v>3942.28</v>
      </c>
      <c r="V119" s="6">
        <v>0.14351313550653044</v>
      </c>
      <c r="W119" s="5">
        <v>1803.22</v>
      </c>
      <c r="X119" s="6">
        <v>0.12086872764151078</v>
      </c>
      <c r="Y119" s="5">
        <v>1537.54</v>
      </c>
      <c r="Z119" s="6">
        <v>0.12086884950785057</v>
      </c>
      <c r="AA119" s="5">
        <v>2130.33</v>
      </c>
      <c r="AB119" s="6">
        <v>0.12086862140904174</v>
      </c>
      <c r="AC119" s="5">
        <v>24866.390000000007</v>
      </c>
      <c r="AD119" s="6">
        <v>0.12044230782364321</v>
      </c>
      <c r="AF119" s="5">
        <f t="shared" si="24"/>
        <v>19395.300000000003</v>
      </c>
      <c r="AG119" s="5">
        <f t="shared" si="25"/>
        <v>5471.09</v>
      </c>
      <c r="AH119" s="5">
        <f t="shared" si="26"/>
        <v>25417.337142857148</v>
      </c>
      <c r="AI119" s="5">
        <f t="shared" si="27"/>
        <v>25417.337142857148</v>
      </c>
      <c r="AJ119" s="12">
        <f t="shared" si="38"/>
        <v>0.12032256743728993</v>
      </c>
      <c r="AK119" s="12">
        <f t="shared" si="39"/>
        <v>0.1208687205247883</v>
      </c>
      <c r="AL119" s="12">
        <f t="shared" si="39"/>
        <v>0.12616138567028073</v>
      </c>
      <c r="AM119" s="12">
        <f t="shared" si="39"/>
        <v>0.12616138567028073</v>
      </c>
    </row>
    <row r="120" spans="1:39" s="7" customFormat="1" x14ac:dyDescent="0.25">
      <c r="A120" s="7" t="s">
        <v>94</v>
      </c>
      <c r="E120" s="9">
        <v>20932.8</v>
      </c>
      <c r="F120" s="10">
        <v>1</v>
      </c>
      <c r="G120" s="9">
        <v>17928.190000000002</v>
      </c>
      <c r="H120" s="10">
        <v>1</v>
      </c>
      <c r="I120" s="9">
        <v>13343.69</v>
      </c>
      <c r="J120" s="10">
        <v>1</v>
      </c>
      <c r="K120" s="9">
        <v>13880.39</v>
      </c>
      <c r="L120" s="10">
        <v>1</v>
      </c>
      <c r="M120" s="9">
        <v>22851.53</v>
      </c>
      <c r="N120" s="10">
        <v>1</v>
      </c>
      <c r="O120" s="9">
        <v>14385.7</v>
      </c>
      <c r="P120" s="10">
        <v>1</v>
      </c>
      <c r="Q120" s="9">
        <v>15783.310000000003</v>
      </c>
      <c r="R120" s="10">
        <v>1</v>
      </c>
      <c r="S120" s="9">
        <v>14618.770000000002</v>
      </c>
      <c r="T120" s="10">
        <v>1</v>
      </c>
      <c r="U120" s="9">
        <v>27469.82</v>
      </c>
      <c r="V120" s="10">
        <v>1</v>
      </c>
      <c r="W120" s="9">
        <v>14918.829999999998</v>
      </c>
      <c r="X120" s="10">
        <v>1</v>
      </c>
      <c r="Y120" s="9">
        <v>12720.73</v>
      </c>
      <c r="Z120" s="10">
        <v>1</v>
      </c>
      <c r="AA120" s="9">
        <v>17625.169999999998</v>
      </c>
      <c r="AB120" s="10">
        <v>1</v>
      </c>
      <c r="AC120" s="9">
        <v>206458.93000000002</v>
      </c>
      <c r="AD120" s="10">
        <v>1</v>
      </c>
      <c r="AF120" s="9">
        <f t="shared" si="24"/>
        <v>161194.20000000001</v>
      </c>
      <c r="AG120" s="9">
        <f t="shared" si="25"/>
        <v>45264.729999999996</v>
      </c>
      <c r="AH120" s="9">
        <f t="shared" si="26"/>
        <v>201466.85142857142</v>
      </c>
      <c r="AI120" s="9">
        <f t="shared" si="27"/>
        <v>201466.85142857142</v>
      </c>
      <c r="AJ120" s="13">
        <f t="shared" si="38"/>
        <v>1</v>
      </c>
      <c r="AK120" s="13">
        <f t="shared" si="39"/>
        <v>1</v>
      </c>
      <c r="AL120" s="13">
        <f t="shared" si="39"/>
        <v>1</v>
      </c>
      <c r="AM120" s="13">
        <f t="shared" si="39"/>
        <v>1</v>
      </c>
    </row>
    <row r="121" spans="1:39" s="7" customFormat="1" x14ac:dyDescent="0.25">
      <c r="A121" s="7" t="s">
        <v>95</v>
      </c>
      <c r="E121" s="9">
        <v>884510.89</v>
      </c>
      <c r="F121" s="10"/>
      <c r="G121" s="9">
        <v>864468.77000000025</v>
      </c>
      <c r="H121" s="10"/>
      <c r="I121" s="9">
        <v>787287.8600000001</v>
      </c>
      <c r="J121" s="10"/>
      <c r="K121" s="9">
        <v>814946.72999999975</v>
      </c>
      <c r="L121" s="10"/>
      <c r="M121" s="9">
        <v>1065448.45</v>
      </c>
      <c r="N121" s="10"/>
      <c r="O121" s="9">
        <v>895599.35000000044</v>
      </c>
      <c r="P121" s="10"/>
      <c r="Q121" s="9">
        <v>915870.13</v>
      </c>
      <c r="R121" s="10"/>
      <c r="S121" s="9">
        <v>851672.29000000015</v>
      </c>
      <c r="T121" s="10"/>
      <c r="U121" s="9">
        <v>1757961.4000000006</v>
      </c>
      <c r="V121" s="10"/>
      <c r="W121" s="9">
        <v>1107474.4900000005</v>
      </c>
      <c r="X121" s="10"/>
      <c r="Y121" s="9">
        <v>950039.46999999962</v>
      </c>
      <c r="Z121" s="10"/>
      <c r="AA121" s="9">
        <v>1128358.2100000002</v>
      </c>
      <c r="AB121" s="10"/>
      <c r="AC121" s="9">
        <v>12023638.039999999</v>
      </c>
      <c r="AD121" s="10"/>
      <c r="AF121" s="9">
        <f t="shared" si="24"/>
        <v>8837765.870000001</v>
      </c>
      <c r="AG121" s="9">
        <f t="shared" si="25"/>
        <v>3185872.17</v>
      </c>
      <c r="AH121" s="9">
        <f t="shared" si="26"/>
        <v>13040529.154285718</v>
      </c>
      <c r="AI121" s="9">
        <f t="shared" si="27"/>
        <v>13040529.154285718</v>
      </c>
      <c r="AJ121" s="13"/>
    </row>
  </sheetData>
  <autoFilter ref="A10:AM12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Svc Co Mon Base 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2021-08-27T13:54:23Z</dcterms:created>
  <dcterms:modified xsi:type="dcterms:W3CDTF">2021-08-27T21:05:17Z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2-35 - Essential Allocations by Service by Company by Month and Year.xlsx</vt:lpwstr>
  </property>
</Properties>
</file>