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First Round DRs/"/>
    </mc:Choice>
  </mc:AlternateContent>
  <xr:revisionPtr revIDLastSave="212" documentId="8_{C37E91EC-907D-485E-AB4F-4AF29FD88221}" xr6:coauthVersionLast="47" xr6:coauthVersionMax="47" xr10:uidLastSave="{E2731B55-E350-488B-A079-BE29463CC482}"/>
  <bookViews>
    <workbookView xWindow="28680" yWindow="-120" windowWidth="29040" windowHeight="15840" activeTab="4" xr2:uid="{53468167-91A5-463A-8AAD-6F5B55FBADC5}"/>
  </bookViews>
  <sheets>
    <sheet name="M 2.1" sheetId="1" r:id="rId1"/>
    <sheet name="M 2.2" sheetId="2" r:id="rId2"/>
    <sheet name="M 2.3" sheetId="3" r:id="rId3"/>
    <sheet name="M 2.3 Res" sheetId="4" r:id="rId4"/>
    <sheet name="M 2.3 Sm" sheetId="5" r:id="rId5"/>
    <sheet name="M 2.3 Lrg" sheetId="6" r:id="rId6"/>
    <sheet name="M 2.3 Int" sheetId="7" r:id="rId7"/>
    <sheet name="M 2.3 Special" sheetId="8" r:id="rId8"/>
    <sheet name="M 2.3 Farm Tap" sheetId="9" r:id="rId9"/>
    <sheet name="M 2.3 Off" sheetId="10" r:id="rId10"/>
  </sheets>
  <definedNames>
    <definedName name="_xlnm.Print_Area" localSheetId="0">'M 2.1'!$A$1:$I$26</definedName>
    <definedName name="_xlnm.Print_Area" localSheetId="1">'M 2.2'!$A$1:$J$24</definedName>
    <definedName name="_xlnm.Print_Area" localSheetId="2">'M 2.3'!$A$1:$I$27</definedName>
    <definedName name="_xlnm.Print_Area" localSheetId="8">'M 2.3 Farm Tap'!$Q$1:$AE$41</definedName>
    <definedName name="_xlnm.Print_Area" localSheetId="6">'M 2.3 Int'!$Q$1:$AE$46</definedName>
    <definedName name="_xlnm.Print_Area" localSheetId="5">'M 2.3 Lrg'!$I$1:$W$47</definedName>
    <definedName name="_xlnm.Print_Area" localSheetId="9">'M 2.3 Off'!$A$1:$O$41</definedName>
    <definedName name="_xlnm.Print_Area" localSheetId="3">'M 2.3 Res'!$Q$1:$AE$49</definedName>
    <definedName name="_xlnm.Print_Area" localSheetId="4">'M 2.3 Sm'!$I$1:$W$47</definedName>
    <definedName name="_xlnm.Print_Area" localSheetId="7">'M 2.3 Special'!$I$1:$W$38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0" l="1"/>
  <c r="O25" i="10" s="1"/>
  <c r="L24" i="10"/>
  <c r="G18" i="10"/>
  <c r="U35" i="9"/>
  <c r="AC35" i="9" s="1"/>
  <c r="AB25" i="9"/>
  <c r="AE25" i="9" s="1"/>
  <c r="W25" i="9"/>
  <c r="G25" i="9"/>
  <c r="O25" i="9" s="1"/>
  <c r="G24" i="9"/>
  <c r="L24" i="9"/>
  <c r="O24" i="9" s="1"/>
  <c r="L23" i="9"/>
  <c r="G23" i="9"/>
  <c r="AC20" i="9"/>
  <c r="G38" i="8"/>
  <c r="W27" i="8"/>
  <c r="O27" i="8"/>
  <c r="G27" i="8"/>
  <c r="M26" i="8"/>
  <c r="L26" i="8"/>
  <c r="M25" i="8"/>
  <c r="M24" i="8"/>
  <c r="M23" i="8"/>
  <c r="AE31" i="7"/>
  <c r="W31" i="7"/>
  <c r="O31" i="7"/>
  <c r="M30" i="7"/>
  <c r="U30" i="7" s="1"/>
  <c r="M29" i="7"/>
  <c r="U29" i="7" s="1"/>
  <c r="M28" i="7"/>
  <c r="U28" i="7" s="1"/>
  <c r="M27" i="7"/>
  <c r="U27" i="7" s="1"/>
  <c r="M21" i="7"/>
  <c r="U21" i="7" s="1"/>
  <c r="L19" i="7"/>
  <c r="T19" i="7" s="1"/>
  <c r="G19" i="7"/>
  <c r="T41" i="6"/>
  <c r="W41" i="6" s="1"/>
  <c r="T32" i="6"/>
  <c r="O32" i="6"/>
  <c r="W32" i="6" s="1"/>
  <c r="L29" i="6"/>
  <c r="T29" i="6" s="1"/>
  <c r="W29" i="6" s="1"/>
  <c r="G28" i="6"/>
  <c r="M22" i="6"/>
  <c r="L21" i="6"/>
  <c r="G20" i="6"/>
  <c r="W19" i="6"/>
  <c r="O19" i="6"/>
  <c r="G19" i="6"/>
  <c r="L18" i="6"/>
  <c r="O28" i="5"/>
  <c r="G20" i="5"/>
  <c r="O37" i="5"/>
  <c r="L27" i="5"/>
  <c r="D28" i="5"/>
  <c r="M21" i="5"/>
  <c r="O43" i="4"/>
  <c r="W41" i="4"/>
  <c r="AE41" i="4" s="1"/>
  <c r="W37" i="4"/>
  <c r="O37" i="4"/>
  <c r="D28" i="4"/>
  <c r="T27" i="4"/>
  <c r="O28" i="4"/>
  <c r="AC27" i="4"/>
  <c r="AC37" i="4" s="1"/>
  <c r="AE37" i="4" s="1"/>
  <c r="G26" i="4"/>
  <c r="G25" i="4"/>
  <c r="U21" i="4"/>
  <c r="E21" i="4"/>
  <c r="G20" i="4"/>
  <c r="L20" i="4"/>
  <c r="O20" i="4" s="1"/>
  <c r="G18" i="4"/>
  <c r="H27" i="3"/>
  <c r="E27" i="3"/>
  <c r="F27" i="3"/>
  <c r="G27" i="3"/>
  <c r="F25" i="3"/>
  <c r="D27" i="3"/>
  <c r="D25" i="3"/>
  <c r="H16" i="3"/>
  <c r="H17" i="3"/>
  <c r="H18" i="3"/>
  <c r="H19" i="3"/>
  <c r="H20" i="3"/>
  <c r="H21" i="3"/>
  <c r="H22" i="3"/>
  <c r="H15" i="3"/>
  <c r="G22" i="3"/>
  <c r="G16" i="3"/>
  <c r="G17" i="3"/>
  <c r="G18" i="3"/>
  <c r="G19" i="3"/>
  <c r="G20" i="3"/>
  <c r="G21" i="3"/>
  <c r="G15" i="3"/>
  <c r="D22" i="3"/>
  <c r="D16" i="3"/>
  <c r="D17" i="3"/>
  <c r="D18" i="3"/>
  <c r="D19" i="3"/>
  <c r="D20" i="3"/>
  <c r="D21" i="3"/>
  <c r="D15" i="3"/>
  <c r="F22" i="3"/>
  <c r="F16" i="3"/>
  <c r="F17" i="3"/>
  <c r="F18" i="3"/>
  <c r="F19" i="3"/>
  <c r="F20" i="3"/>
  <c r="F21" i="3"/>
  <c r="F15" i="3"/>
  <c r="E22" i="3"/>
  <c r="J23" i="2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I24" i="2"/>
  <c r="J24" i="2" s="1"/>
  <c r="I15" i="2"/>
  <c r="J15" i="2" s="1"/>
  <c r="F16" i="2"/>
  <c r="F17" i="2"/>
  <c r="F18" i="2"/>
  <c r="F19" i="2"/>
  <c r="F20" i="2"/>
  <c r="F21" i="2"/>
  <c r="F22" i="2"/>
  <c r="F23" i="2"/>
  <c r="F24" i="2"/>
  <c r="F15" i="2"/>
  <c r="H15" i="1"/>
  <c r="H18" i="1"/>
  <c r="H20" i="1"/>
  <c r="G24" i="1"/>
  <c r="H24" i="1" s="1"/>
  <c r="G15" i="1"/>
  <c r="G16" i="1"/>
  <c r="H16" i="1" s="1"/>
  <c r="G17" i="1"/>
  <c r="G21" i="1" s="1"/>
  <c r="G18" i="1"/>
  <c r="G19" i="1"/>
  <c r="H19" i="1" s="1"/>
  <c r="G20" i="1"/>
  <c r="G14" i="1"/>
  <c r="H14" i="1" s="1"/>
  <c r="F21" i="1"/>
  <c r="F26" i="1" s="1"/>
  <c r="O24" i="10" l="1"/>
  <c r="O26" i="10" s="1"/>
  <c r="L18" i="10"/>
  <c r="G37" i="10"/>
  <c r="O35" i="10" s="1"/>
  <c r="D26" i="10"/>
  <c r="G24" i="10"/>
  <c r="G26" i="10" s="1"/>
  <c r="G29" i="10" s="1"/>
  <c r="G26" i="9"/>
  <c r="W24" i="9"/>
  <c r="W27" i="9" s="1"/>
  <c r="AB24" i="9"/>
  <c r="T35" i="9"/>
  <c r="O23" i="9"/>
  <c r="O26" i="9" s="1"/>
  <c r="D26" i="9"/>
  <c r="L34" i="9"/>
  <c r="O34" i="9" s="1"/>
  <c r="D28" i="8"/>
  <c r="G25" i="8"/>
  <c r="L25" i="8"/>
  <c r="T26" i="8"/>
  <c r="W26" i="8" s="1"/>
  <c r="O26" i="8"/>
  <c r="L24" i="8"/>
  <c r="G24" i="8"/>
  <c r="L18" i="8"/>
  <c r="G18" i="8"/>
  <c r="G26" i="8"/>
  <c r="G23" i="8"/>
  <c r="L23" i="8"/>
  <c r="L21" i="7"/>
  <c r="G21" i="7"/>
  <c r="U22" i="7"/>
  <c r="G29" i="7"/>
  <c r="L30" i="7"/>
  <c r="L29" i="7"/>
  <c r="G28" i="7"/>
  <c r="AB19" i="7"/>
  <c r="AE19" i="7" s="1"/>
  <c r="W19" i="7"/>
  <c r="D31" i="7"/>
  <c r="G26" i="7"/>
  <c r="L27" i="7"/>
  <c r="O19" i="7"/>
  <c r="G27" i="6"/>
  <c r="L28" i="6"/>
  <c r="G30" i="6"/>
  <c r="L31" i="6"/>
  <c r="O21" i="6"/>
  <c r="T21" i="6"/>
  <c r="W21" i="6" s="1"/>
  <c r="L30" i="6"/>
  <c r="G29" i="6"/>
  <c r="U22" i="6"/>
  <c r="T18" i="6"/>
  <c r="O18" i="6"/>
  <c r="L20" i="6"/>
  <c r="O20" i="6" s="1"/>
  <c r="G21" i="6"/>
  <c r="O41" i="6"/>
  <c r="G18" i="6"/>
  <c r="O29" i="6"/>
  <c r="T27" i="5"/>
  <c r="O27" i="5"/>
  <c r="G26" i="5"/>
  <c r="L26" i="5"/>
  <c r="U21" i="5"/>
  <c r="U27" i="5"/>
  <c r="U37" i="5" s="1"/>
  <c r="W37" i="5" s="1"/>
  <c r="G25" i="5"/>
  <c r="G28" i="4"/>
  <c r="G21" i="4"/>
  <c r="G30" i="4" s="1"/>
  <c r="G34" i="4" s="1"/>
  <c r="O18" i="4"/>
  <c r="T29" i="4"/>
  <c r="AB26" i="4"/>
  <c r="W26" i="4"/>
  <c r="AB27" i="4"/>
  <c r="AE27" i="4" s="1"/>
  <c r="W27" i="4"/>
  <c r="L19" i="4"/>
  <c r="O19" i="4" s="1"/>
  <c r="O26" i="4"/>
  <c r="T19" i="4"/>
  <c r="W19" i="4" s="1"/>
  <c r="T20" i="4"/>
  <c r="W20" i="4" s="1"/>
  <c r="O27" i="4"/>
  <c r="W18" i="4"/>
  <c r="AC21" i="4"/>
  <c r="H17" i="1"/>
  <c r="G28" i="5" l="1"/>
  <c r="G39" i="10"/>
  <c r="G33" i="10"/>
  <c r="G35" i="10"/>
  <c r="O31" i="10" s="1"/>
  <c r="O18" i="10"/>
  <c r="O29" i="10" s="1"/>
  <c r="AE24" i="9"/>
  <c r="AE27" i="9" s="1"/>
  <c r="AB35" i="9"/>
  <c r="AE35" i="9" s="1"/>
  <c r="W35" i="9"/>
  <c r="G18" i="9"/>
  <c r="G28" i="9" s="1"/>
  <c r="L18" i="9"/>
  <c r="O23" i="8"/>
  <c r="T23" i="8"/>
  <c r="T24" i="8"/>
  <c r="W24" i="8" s="1"/>
  <c r="O24" i="8"/>
  <c r="O25" i="8"/>
  <c r="T25" i="8"/>
  <c r="W25" i="8" s="1"/>
  <c r="G28" i="8"/>
  <c r="G30" i="8" s="1"/>
  <c r="T18" i="8"/>
  <c r="O18" i="8"/>
  <c r="O21" i="7"/>
  <c r="T21" i="7"/>
  <c r="O30" i="7"/>
  <c r="T40" i="7"/>
  <c r="W40" i="7" s="1"/>
  <c r="AE40" i="7" s="1"/>
  <c r="O40" i="7"/>
  <c r="O27" i="7"/>
  <c r="G27" i="7"/>
  <c r="G31" i="7" s="1"/>
  <c r="L28" i="7"/>
  <c r="O29" i="7"/>
  <c r="L18" i="7"/>
  <c r="G18" i="7"/>
  <c r="G22" i="7" s="1"/>
  <c r="T30" i="6"/>
  <c r="W30" i="6" s="1"/>
  <c r="O30" i="6"/>
  <c r="T31" i="6"/>
  <c r="W31" i="6" s="1"/>
  <c r="O31" i="6"/>
  <c r="G22" i="6"/>
  <c r="O22" i="6"/>
  <c r="W18" i="6"/>
  <c r="T20" i="6"/>
  <c r="W20" i="6" s="1"/>
  <c r="L27" i="6"/>
  <c r="D32" i="6"/>
  <c r="G26" i="6"/>
  <c r="G32" i="6" s="1"/>
  <c r="T28" i="6"/>
  <c r="W28" i="6" s="1"/>
  <c r="O28" i="6"/>
  <c r="W27" i="5"/>
  <c r="L29" i="5"/>
  <c r="T26" i="5"/>
  <c r="O26" i="5"/>
  <c r="O29" i="5" s="1"/>
  <c r="O41" i="5"/>
  <c r="L18" i="5"/>
  <c r="G18" i="5"/>
  <c r="G21" i="5" s="1"/>
  <c r="G30" i="5" s="1"/>
  <c r="G36" i="4"/>
  <c r="O33" i="4" s="1"/>
  <c r="W33" i="4" s="1"/>
  <c r="AE33" i="4" s="1"/>
  <c r="G42" i="4"/>
  <c r="O21" i="4"/>
  <c r="AB18" i="4"/>
  <c r="W21" i="4"/>
  <c r="AE26" i="4"/>
  <c r="O29" i="4"/>
  <c r="O31" i="4" s="1"/>
  <c r="O35" i="4" s="1"/>
  <c r="O39" i="4" s="1"/>
  <c r="O45" i="4" s="1"/>
  <c r="AB43" i="4"/>
  <c r="W43" i="4"/>
  <c r="O33" i="10" l="1"/>
  <c r="O37" i="10" s="1"/>
  <c r="O39" i="10" s="1"/>
  <c r="O41" i="10" s="1"/>
  <c r="G38" i="9"/>
  <c r="G32" i="9"/>
  <c r="G34" i="9"/>
  <c r="O30" i="9" s="1"/>
  <c r="W31" i="9" s="1"/>
  <c r="AE31" i="9" s="1"/>
  <c r="O18" i="9"/>
  <c r="O28" i="9" s="1"/>
  <c r="G40" i="8"/>
  <c r="G34" i="8"/>
  <c r="G36" i="8"/>
  <c r="O32" i="8" s="1"/>
  <c r="W32" i="8" s="1"/>
  <c r="W18" i="8"/>
  <c r="W23" i="8"/>
  <c r="W28" i="8" s="1"/>
  <c r="T28" i="8"/>
  <c r="O28" i="8"/>
  <c r="O30" i="8" s="1"/>
  <c r="O28" i="7"/>
  <c r="O32" i="7" s="1"/>
  <c r="W29" i="7"/>
  <c r="AB29" i="7"/>
  <c r="AE29" i="7" s="1"/>
  <c r="T18" i="7"/>
  <c r="L20" i="7"/>
  <c r="O20" i="7" s="1"/>
  <c r="O18" i="7"/>
  <c r="W30" i="7"/>
  <c r="AB30" i="7"/>
  <c r="AE30" i="7" s="1"/>
  <c r="AB27" i="7"/>
  <c r="W27" i="7"/>
  <c r="AB21" i="7"/>
  <c r="AE21" i="7" s="1"/>
  <c r="W21" i="7"/>
  <c r="G33" i="7"/>
  <c r="L32" i="7"/>
  <c r="W22" i="6"/>
  <c r="L33" i="6"/>
  <c r="O27" i="6"/>
  <c r="O33" i="6" s="1"/>
  <c r="O35" i="6" s="1"/>
  <c r="T27" i="6"/>
  <c r="G34" i="6"/>
  <c r="T29" i="5"/>
  <c r="W26" i="5"/>
  <c r="W29" i="5" s="1"/>
  <c r="T41" i="5"/>
  <c r="W41" i="5" s="1"/>
  <c r="G40" i="5"/>
  <c r="G34" i="5"/>
  <c r="G36" i="5"/>
  <c r="O33" i="5" s="1"/>
  <c r="W33" i="5" s="1"/>
  <c r="L20" i="5"/>
  <c r="O20" i="5" s="1"/>
  <c r="T18" i="5"/>
  <c r="O18" i="5"/>
  <c r="L19" i="5"/>
  <c r="O19" i="5" s="1"/>
  <c r="AE18" i="4"/>
  <c r="AB19" i="4"/>
  <c r="AE19" i="4" s="1"/>
  <c r="AB20" i="4"/>
  <c r="AE20" i="4" s="1"/>
  <c r="AE43" i="4"/>
  <c r="O32" i="9" l="1"/>
  <c r="O36" i="9" s="1"/>
  <c r="W18" i="9"/>
  <c r="AB18" i="9"/>
  <c r="T19" i="9"/>
  <c r="W19" i="9" s="1"/>
  <c r="O34" i="8"/>
  <c r="W30" i="8"/>
  <c r="W34" i="8" s="1"/>
  <c r="W28" i="7"/>
  <c r="W32" i="7" s="1"/>
  <c r="AB28" i="7"/>
  <c r="AE28" i="7" s="1"/>
  <c r="O22" i="7"/>
  <c r="O34" i="7" s="1"/>
  <c r="AB32" i="7"/>
  <c r="AE27" i="7"/>
  <c r="AE32" i="7" s="1"/>
  <c r="AB18" i="7"/>
  <c r="T20" i="7"/>
  <c r="W20" i="7" s="1"/>
  <c r="W18" i="7"/>
  <c r="W22" i="7" s="1"/>
  <c r="T32" i="7"/>
  <c r="G43" i="7"/>
  <c r="G39" i="7"/>
  <c r="O36" i="7" s="1"/>
  <c r="W36" i="7" s="1"/>
  <c r="AE36" i="7" s="1"/>
  <c r="G37" i="7"/>
  <c r="G44" i="6"/>
  <c r="G38" i="6"/>
  <c r="G40" i="6"/>
  <c r="O37" i="6" s="1"/>
  <c r="W37" i="6" s="1"/>
  <c r="W27" i="6"/>
  <c r="W33" i="6" s="1"/>
  <c r="W35" i="6" s="1"/>
  <c r="T33" i="6"/>
  <c r="O21" i="5"/>
  <c r="O31" i="5" s="1"/>
  <c r="O35" i="5" s="1"/>
  <c r="W18" i="5"/>
  <c r="T19" i="5"/>
  <c r="W19" i="5" s="1"/>
  <c r="T20" i="5"/>
  <c r="W20" i="5" s="1"/>
  <c r="AE21" i="4"/>
  <c r="AE29" i="4"/>
  <c r="W29" i="4"/>
  <c r="W31" i="4" s="1"/>
  <c r="W35" i="4" s="1"/>
  <c r="W39" i="4" s="1"/>
  <c r="W45" i="4" s="1"/>
  <c r="AB19" i="9" l="1"/>
  <c r="AE19" i="9" s="1"/>
  <c r="AE18" i="9"/>
  <c r="AE20" i="9" s="1"/>
  <c r="AE29" i="9" s="1"/>
  <c r="AE33" i="9" s="1"/>
  <c r="AE37" i="9" s="1"/>
  <c r="W20" i="9"/>
  <c r="W29" i="9" s="1"/>
  <c r="W33" i="9" s="1"/>
  <c r="W37" i="9" s="1"/>
  <c r="W36" i="8"/>
  <c r="W34" i="7"/>
  <c r="W38" i="7" s="1"/>
  <c r="AB20" i="7"/>
  <c r="AE20" i="7" s="1"/>
  <c r="AE18" i="7"/>
  <c r="O38" i="7"/>
  <c r="O42" i="7" s="1"/>
  <c r="W39" i="6"/>
  <c r="W43" i="6" s="1"/>
  <c r="O39" i="6"/>
  <c r="O43" i="6" s="1"/>
  <c r="W45" i="6" s="1"/>
  <c r="O39" i="5"/>
  <c r="O43" i="5" s="1"/>
  <c r="W21" i="5"/>
  <c r="W31" i="5" s="1"/>
  <c r="W35" i="5" s="1"/>
  <c r="W39" i="5" s="1"/>
  <c r="W43" i="5" s="1"/>
  <c r="W45" i="5" s="1"/>
  <c r="AE31" i="4"/>
  <c r="AE35" i="4" s="1"/>
  <c r="AE39" i="4" s="1"/>
  <c r="AE45" i="4" s="1"/>
  <c r="AE39" i="9" l="1"/>
  <c r="W38" i="8"/>
  <c r="W42" i="7"/>
  <c r="AE22" i="7"/>
  <c r="AE34" i="7" s="1"/>
  <c r="AE38" i="7" s="1"/>
  <c r="AE42" i="7" s="1"/>
  <c r="W47" i="6"/>
  <c r="W47" i="5"/>
  <c r="AE47" i="4"/>
  <c r="AE49" i="4" s="1"/>
  <c r="AE41" i="9" l="1"/>
  <c r="AE44" i="7"/>
  <c r="AE46" i="7" l="1"/>
  <c r="E21" i="1" l="1"/>
  <c r="E26" i="1" l="1"/>
  <c r="G26" i="1" s="1"/>
  <c r="H26" i="1" s="1"/>
  <c r="H21" i="1"/>
</calcChain>
</file>

<file path=xl/sharedStrings.xml><?xml version="1.0" encoding="utf-8"?>
<sst xmlns="http://schemas.openxmlformats.org/spreadsheetml/2006/main" count="768" uniqueCount="115">
  <si>
    <t>Residential</t>
  </si>
  <si>
    <t>Small Non-Residential</t>
  </si>
  <si>
    <t>Large Non-Residential</t>
  </si>
  <si>
    <t>Interruptible Service</t>
  </si>
  <si>
    <t>Special Contracts</t>
  </si>
  <si>
    <t>Farm Tap</t>
  </si>
  <si>
    <t>Off-System Transportation</t>
  </si>
  <si>
    <t>Total Revenue</t>
  </si>
  <si>
    <t>at Current Rates</t>
  </si>
  <si>
    <t>Subtotal</t>
  </si>
  <si>
    <t>Other Operating Revenues:</t>
  </si>
  <si>
    <t xml:space="preserve">  Miscellaneous Service Revenues</t>
  </si>
  <si>
    <t>Total</t>
  </si>
  <si>
    <t>Witness: W.S. Seelye</t>
  </si>
  <si>
    <t>Page 1 of 1</t>
  </si>
  <si>
    <t>FOR THE 12 MONTHS ENDED DECEMBER 31, 2022</t>
  </si>
  <si>
    <t>Customer</t>
  </si>
  <si>
    <t>Months</t>
  </si>
  <si>
    <t>MCF</t>
  </si>
  <si>
    <t>Average</t>
  </si>
  <si>
    <t>Usage Per MCF</t>
  </si>
  <si>
    <t>at Proposed Rates</t>
  </si>
  <si>
    <t>Change in</t>
  </si>
  <si>
    <t>Percent</t>
  </si>
  <si>
    <t>Change</t>
  </si>
  <si>
    <t>SCHEDULE M 2.1</t>
  </si>
  <si>
    <t>FORECAST PERIOD REVENUES AT CURRENT AND PROPOSED RATES</t>
  </si>
  <si>
    <t>Forecasted</t>
  </si>
  <si>
    <t>Average Bill</t>
  </si>
  <si>
    <t>Residential (Sales)</t>
  </si>
  <si>
    <t>Small Non-Residential (Sales)</t>
  </si>
  <si>
    <t>Large Non-Residential (Sales)</t>
  </si>
  <si>
    <t>Interruptible</t>
  </si>
  <si>
    <t>Transportation Off-System</t>
  </si>
  <si>
    <t>Farm Tap (Sales)</t>
  </si>
  <si>
    <t>Residential (Transportation)</t>
  </si>
  <si>
    <t>Small Non-Residential (Transportation)</t>
  </si>
  <si>
    <t>Large Non-Residential (Transportation)</t>
  </si>
  <si>
    <t>Special Contract</t>
  </si>
  <si>
    <t>SCHEDULE M 2.2</t>
  </si>
  <si>
    <t>AVERAGE BILL COMPARISON AT CURRENT AND PROPOSED RATES</t>
  </si>
  <si>
    <t>Base Rate</t>
  </si>
  <si>
    <t>Revenue</t>
  </si>
  <si>
    <t>GCR</t>
  </si>
  <si>
    <t>Current</t>
  </si>
  <si>
    <t>Increase</t>
  </si>
  <si>
    <t>SCHEDULE M 2.3</t>
  </si>
  <si>
    <t>SUMMARY OF PROPOSED REVENUE INCREASE</t>
  </si>
  <si>
    <t>Current Rates</t>
  </si>
  <si>
    <t>Current Rates After Removing Farm Tap Customers</t>
  </si>
  <si>
    <t>Proposed Rate</t>
  </si>
  <si>
    <t>Billing</t>
  </si>
  <si>
    <t>Calculated</t>
  </si>
  <si>
    <t>Units</t>
  </si>
  <si>
    <t>Rate</t>
  </si>
  <si>
    <t>Billings</t>
  </si>
  <si>
    <t>Facilities Charge</t>
  </si>
  <si>
    <t>Customer Months</t>
  </si>
  <si>
    <t>Per Customer</t>
  </si>
  <si>
    <t>Customer Charge</t>
  </si>
  <si>
    <t>Pipeline Replacement</t>
  </si>
  <si>
    <t>Tax Cut and Job Act Surcredit</t>
  </si>
  <si>
    <t>Gas Charge</t>
  </si>
  <si>
    <t>mcf</t>
  </si>
  <si>
    <t>Per mcf</t>
  </si>
  <si>
    <t>Sales</t>
  </si>
  <si>
    <t>Per ccf</t>
  </si>
  <si>
    <t>Transportation</t>
  </si>
  <si>
    <t>WNA</t>
  </si>
  <si>
    <t>Total Base Rate</t>
  </si>
  <si>
    <t>Total Base Rate Revenue</t>
  </si>
  <si>
    <t>Base Rate Book Revenue</t>
  </si>
  <si>
    <t>Correction Factor</t>
  </si>
  <si>
    <t>Difference</t>
  </si>
  <si>
    <t>Base Rate Revenue After Application of Correction Factor</t>
  </si>
  <si>
    <t>Temperature Normalization Adjustment</t>
  </si>
  <si>
    <t>CEP Lost Revenue</t>
  </si>
  <si>
    <t>Gas Cost Recovery (GCR)</t>
  </si>
  <si>
    <t>Total Calculated Revenue</t>
  </si>
  <si>
    <t>Percent Increase</t>
  </si>
  <si>
    <t>Forecasted Billing Units at 2020 Rates</t>
  </si>
  <si>
    <t>Union College</t>
  </si>
  <si>
    <t>1 - 200 MCF</t>
  </si>
  <si>
    <t>201 - 1,000 MCF</t>
  </si>
  <si>
    <t>1,001 - 5,000 MCF</t>
  </si>
  <si>
    <t>5,001 - 10,000 MCF</t>
  </si>
  <si>
    <t>Over 10,000 MCF</t>
  </si>
  <si>
    <t>Current Rate With AppHarvest Addition</t>
  </si>
  <si>
    <t>Block 1 (1 - 1,000 Mcf)</t>
  </si>
  <si>
    <t>Block 2 (1,001 - 5,000 Mcf)</t>
  </si>
  <si>
    <t>Block 3 (5,001 - 10,000 Mcf)</t>
  </si>
  <si>
    <t>Block 4 (Over 10,000 Mcf)</t>
  </si>
  <si>
    <t>Current Rates After Adding Delta Farm Tap Customers</t>
  </si>
  <si>
    <t>Facilities Fee</t>
  </si>
  <si>
    <t>Infrastructure Replacement Rider</t>
  </si>
  <si>
    <t>Page 8 of 8</t>
  </si>
  <si>
    <t>Page 7 of 8</t>
  </si>
  <si>
    <t>Page 6 of 8</t>
  </si>
  <si>
    <t>Page 5 of 8</t>
  </si>
  <si>
    <t>Page 4 of 8</t>
  </si>
  <si>
    <t>Page 3 of 8</t>
  </si>
  <si>
    <t>Page 2 of 8</t>
  </si>
  <si>
    <t>Page 1 of 8</t>
  </si>
  <si>
    <t>DATA:  ____ BASE PERIOD  __X__  FORECAST PERIOD</t>
  </si>
  <si>
    <t>TYPE OF FILING: __X__ ORIGINAL  _____ UPDATED  _____ REVISED</t>
  </si>
  <si>
    <t>WORK PAPER REFERENCE NO(S):</t>
  </si>
  <si>
    <t>Delta Natural Gas Company</t>
  </si>
  <si>
    <t>DELTA NAtURAL GAS COMPANY</t>
  </si>
  <si>
    <t>DELTA NATURAL GAS COMPANY</t>
  </si>
  <si>
    <t>CASE NO. 2021-00185</t>
  </si>
  <si>
    <t>DETAILED CALCULATION OF FORECAST PERIOD REVENUES AT CURRENT AND PROPOSED RATES</t>
  </si>
  <si>
    <t>SC 1</t>
  </si>
  <si>
    <t>SC 2/SC 3 Block 1</t>
  </si>
  <si>
    <t>SC 2/SC 3 Block 2</t>
  </si>
  <si>
    <t>SC 2/SC 3 Block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</si>
</sst>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00"/>
    <numFmt numFmtId="171" formatCode="0.000%"/>
    <numFmt numFmtId="172" formatCode="_(* #,##0.0000_);_(* \(#,##0.0000\);_(* &quot;-&quot;??_);_(@_)"/>
    <numFmt numFmtId="173" formatCode="0.000"/>
    <numFmt numFmtId="174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44" fontId="0" fillId="0" borderId="0" xfId="2" applyFont="1"/>
    <xf numFmtId="164" fontId="0" fillId="0" borderId="0" xfId="2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1" xfId="2" applyNumberFormat="1" applyFont="1" applyBorder="1"/>
    <xf numFmtId="164" fontId="0" fillId="0" borderId="0" xfId="0" applyNumberFormat="1"/>
    <xf numFmtId="0" fontId="4" fillId="0" borderId="0" xfId="0" applyFont="1"/>
    <xf numFmtId="164" fontId="0" fillId="0" borderId="1" xfId="0" applyNumberFormat="1" applyBorder="1"/>
    <xf numFmtId="165" fontId="0" fillId="0" borderId="0" xfId="3" applyNumberFormat="1" applyFont="1"/>
    <xf numFmtId="165" fontId="0" fillId="0" borderId="1" xfId="3" applyNumberFormat="1" applyFont="1" applyBorder="1"/>
    <xf numFmtId="166" fontId="0" fillId="0" borderId="0" xfId="1" applyNumberFormat="1" applyFont="1"/>
    <xf numFmtId="167" fontId="0" fillId="0" borderId="0" xfId="1" applyNumberFormat="1" applyFont="1"/>
    <xf numFmtId="0" fontId="0" fillId="0" borderId="1" xfId="0" applyBorder="1"/>
    <xf numFmtId="167" fontId="0" fillId="0" borderId="0" xfId="0" applyNumberFormat="1"/>
    <xf numFmtId="0" fontId="0" fillId="0" borderId="0" xfId="0" applyBorder="1"/>
    <xf numFmtId="167" fontId="0" fillId="0" borderId="0" xfId="1" applyNumberFormat="1" applyFont="1" applyBorder="1"/>
    <xf numFmtId="44" fontId="0" fillId="0" borderId="0" xfId="0" applyNumberFormat="1"/>
    <xf numFmtId="0" fontId="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41" fontId="3" fillId="0" borderId="0" xfId="0" applyNumberFormat="1" applyFont="1"/>
    <xf numFmtId="44" fontId="3" fillId="0" borderId="0" xfId="2" applyFont="1" applyBorder="1"/>
    <xf numFmtId="164" fontId="3" fillId="0" borderId="0" xfId="0" applyNumberFormat="1" applyFont="1"/>
    <xf numFmtId="0" fontId="3" fillId="0" borderId="1" xfId="0" applyFont="1" applyBorder="1"/>
    <xf numFmtId="167" fontId="3" fillId="0" borderId="1" xfId="0" applyNumberFormat="1" applyFont="1" applyBorder="1"/>
    <xf numFmtId="44" fontId="3" fillId="0" borderId="1" xfId="2" applyFont="1" applyBorder="1"/>
    <xf numFmtId="164" fontId="3" fillId="0" borderId="1" xfId="0" applyNumberFormat="1" applyFont="1" applyBorder="1"/>
    <xf numFmtId="41" fontId="3" fillId="0" borderId="1" xfId="0" applyNumberFormat="1" applyFont="1" applyBorder="1"/>
    <xf numFmtId="44" fontId="3" fillId="0" borderId="0" xfId="0" applyNumberFormat="1" applyFont="1"/>
    <xf numFmtId="168" fontId="3" fillId="0" borderId="0" xfId="0" applyNumberFormat="1" applyFont="1"/>
    <xf numFmtId="41" fontId="5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169" fontId="3" fillId="0" borderId="0" xfId="2" applyNumberFormat="1" applyFont="1" applyBorder="1"/>
    <xf numFmtId="44" fontId="3" fillId="0" borderId="0" xfId="2" applyFont="1"/>
    <xf numFmtId="168" fontId="3" fillId="0" borderId="0" xfId="2" applyNumberFormat="1" applyFont="1" applyBorder="1"/>
    <xf numFmtId="167" fontId="3" fillId="0" borderId="0" xfId="0" applyNumberFormat="1" applyFont="1"/>
    <xf numFmtId="170" fontId="3" fillId="0" borderId="0" xfId="0" applyNumberFormat="1" applyFont="1"/>
    <xf numFmtId="164" fontId="3" fillId="0" borderId="8" xfId="2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171" fontId="3" fillId="0" borderId="0" xfId="3" applyNumberFormat="1" applyFont="1"/>
    <xf numFmtId="167" fontId="3" fillId="0" borderId="0" xfId="1" applyNumberFormat="1" applyFont="1" applyBorder="1"/>
    <xf numFmtId="164" fontId="3" fillId="0" borderId="0" xfId="2" applyNumberFormat="1" applyFont="1"/>
    <xf numFmtId="169" fontId="3" fillId="0" borderId="0" xfId="2" applyNumberFormat="1" applyFont="1"/>
    <xf numFmtId="164" fontId="3" fillId="0" borderId="0" xfId="2" applyNumberFormat="1" applyFont="1" applyBorder="1"/>
    <xf numFmtId="43" fontId="3" fillId="0" borderId="0" xfId="1" applyFont="1"/>
    <xf numFmtId="43" fontId="3" fillId="0" borderId="0" xfId="0" applyNumberFormat="1" applyFont="1"/>
    <xf numFmtId="10" fontId="3" fillId="0" borderId="0" xfId="3" applyNumberFormat="1" applyFont="1" applyBorder="1"/>
    <xf numFmtId="165" fontId="3" fillId="0" borderId="0" xfId="3" applyNumberFormat="1" applyFont="1"/>
    <xf numFmtId="164" fontId="3" fillId="0" borderId="0" xfId="2" applyNumberFormat="1" applyFont="1" applyBorder="1" applyAlignment="1"/>
    <xf numFmtId="44" fontId="3" fillId="0" borderId="1" xfId="0" applyNumberFormat="1" applyFont="1" applyBorder="1"/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164" fontId="3" fillId="0" borderId="0" xfId="3" applyNumberFormat="1" applyFont="1"/>
    <xf numFmtId="17" fontId="3" fillId="0" borderId="0" xfId="0" applyNumberFormat="1" applyFont="1"/>
    <xf numFmtId="165" fontId="3" fillId="0" borderId="0" xfId="3" applyNumberFormat="1" applyFont="1" applyBorder="1"/>
    <xf numFmtId="167" fontId="3" fillId="0" borderId="0" xfId="1" applyNumberFormat="1" applyFont="1"/>
    <xf numFmtId="167" fontId="3" fillId="0" borderId="0" xfId="1" applyNumberFormat="1" applyFont="1" applyBorder="1" applyAlignment="1">
      <alignment horizontal="right"/>
    </xf>
    <xf numFmtId="173" fontId="3" fillId="0" borderId="0" xfId="0" applyNumberFormat="1" applyFont="1"/>
    <xf numFmtId="43" fontId="3" fillId="0" borderId="0" xfId="1" applyFont="1" applyBorder="1"/>
    <xf numFmtId="43" fontId="3" fillId="0" borderId="0" xfId="1" applyFont="1" applyBorder="1" applyAlignment="1">
      <alignment horizontal="right"/>
    </xf>
    <xf numFmtId="164" fontId="3" fillId="0" borderId="0" xfId="2" applyNumberFormat="1" applyFont="1" applyFill="1" applyBorder="1"/>
    <xf numFmtId="44" fontId="3" fillId="0" borderId="0" xfId="2" applyFont="1" applyFill="1" applyBorder="1"/>
    <xf numFmtId="167" fontId="3" fillId="0" borderId="0" xfId="1" applyNumberFormat="1" applyFont="1" applyFill="1" applyBorder="1"/>
    <xf numFmtId="0" fontId="3" fillId="0" borderId="0" xfId="0" applyFont="1" applyBorder="1"/>
    <xf numFmtId="41" fontId="3" fillId="0" borderId="0" xfId="0" applyNumberFormat="1" applyFont="1" applyBorder="1"/>
    <xf numFmtId="43" fontId="3" fillId="0" borderId="0" xfId="0" applyNumberFormat="1" applyFont="1" applyBorder="1"/>
    <xf numFmtId="172" fontId="3" fillId="0" borderId="0" xfId="0" applyNumberFormat="1" applyFont="1" applyBorder="1"/>
    <xf numFmtId="0" fontId="4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44" fontId="3" fillId="0" borderId="0" xfId="0" applyNumberFormat="1" applyFont="1" applyBorder="1"/>
    <xf numFmtId="9" fontId="3" fillId="0" borderId="0" xfId="3" applyFont="1" applyBorder="1"/>
    <xf numFmtId="168" fontId="3" fillId="0" borderId="0" xfId="0" applyNumberFormat="1" applyFont="1" applyBorder="1"/>
    <xf numFmtId="0" fontId="6" fillId="0" borderId="0" xfId="0" applyFont="1" applyBorder="1"/>
    <xf numFmtId="10" fontId="3" fillId="0" borderId="0" xfId="0" applyNumberFormat="1" applyFont="1" applyBorder="1"/>
    <xf numFmtId="167" fontId="3" fillId="0" borderId="0" xfId="0" applyNumberFormat="1" applyFont="1" applyBorder="1"/>
    <xf numFmtId="9" fontId="4" fillId="0" borderId="0" xfId="3" applyFont="1" applyBorder="1"/>
    <xf numFmtId="16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173" fontId="3" fillId="0" borderId="0" xfId="0" applyNumberFormat="1" applyFont="1" applyBorder="1"/>
    <xf numFmtId="164" fontId="3" fillId="0" borderId="0" xfId="2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6" fontId="3" fillId="0" borderId="0" xfId="1" applyNumberFormat="1" applyFont="1" applyBorder="1"/>
    <xf numFmtId="170" fontId="3" fillId="0" borderId="0" xfId="0" applyNumberFormat="1" applyFont="1" applyBorder="1"/>
    <xf numFmtId="164" fontId="3" fillId="0" borderId="0" xfId="3" applyNumberFormat="1" applyFont="1" applyBorder="1"/>
    <xf numFmtId="170" fontId="3" fillId="0" borderId="1" xfId="0" applyNumberFormat="1" applyFont="1" applyBorder="1"/>
    <xf numFmtId="174" fontId="3" fillId="0" borderId="0" xfId="0" applyNumberFormat="1" applyFont="1" applyBorder="1"/>
    <xf numFmtId="164" fontId="3" fillId="0" borderId="9" xfId="0" applyNumberFormat="1" applyFont="1" applyBorder="1"/>
    <xf numFmtId="168" fontId="3" fillId="0" borderId="1" xfId="2" applyNumberFormat="1" applyFont="1" applyBorder="1"/>
    <xf numFmtId="44" fontId="4" fillId="0" borderId="0" xfId="0" applyNumberFormat="1" applyFont="1" applyBorder="1"/>
    <xf numFmtId="0" fontId="0" fillId="0" borderId="0" xfId="0" applyAlignment="1"/>
    <xf numFmtId="0" fontId="4" fillId="0" borderId="0" xfId="0" applyFont="1" applyAlignment="1">
      <alignment horizontal="center"/>
    </xf>
    <xf numFmtId="43" fontId="2" fillId="0" borderId="0" xfId="0" applyNumberFormat="1" applyFont="1"/>
    <xf numFmtId="41" fontId="2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B632-BEFB-42E8-9FA5-7DABB2596CBC}">
  <sheetPr>
    <pageSetUpPr fitToPage="1"/>
  </sheetPr>
  <dimension ref="A1:I26"/>
  <sheetViews>
    <sheetView workbookViewId="0">
      <selection activeCell="E16" sqref="E16"/>
    </sheetView>
  </sheetViews>
  <sheetFormatPr defaultRowHeight="15" x14ac:dyDescent="0.25"/>
  <cols>
    <col min="5" max="5" width="18.42578125" customWidth="1"/>
    <col min="6" max="6" width="20" customWidth="1"/>
    <col min="7" max="7" width="15.42578125" customWidth="1"/>
  </cols>
  <sheetData>
    <row r="1" spans="1:9" x14ac:dyDescent="0.25">
      <c r="A1" s="104" t="s">
        <v>108</v>
      </c>
      <c r="B1" s="104"/>
      <c r="C1" s="104"/>
      <c r="D1" s="104"/>
      <c r="E1" s="104"/>
      <c r="F1" s="104"/>
      <c r="G1" s="104"/>
    </row>
    <row r="2" spans="1:9" x14ac:dyDescent="0.25">
      <c r="A2" s="104" t="s">
        <v>109</v>
      </c>
      <c r="B2" s="103"/>
      <c r="C2" s="103"/>
      <c r="D2" s="103"/>
      <c r="E2" s="103"/>
      <c r="F2" s="103"/>
      <c r="G2" s="103"/>
    </row>
    <row r="3" spans="1:9" x14ac:dyDescent="0.25">
      <c r="A3" s="104" t="s">
        <v>26</v>
      </c>
      <c r="B3" s="103"/>
      <c r="C3" s="103"/>
      <c r="D3" s="103"/>
      <c r="E3" s="103"/>
      <c r="F3" s="103"/>
      <c r="G3" s="103"/>
    </row>
    <row r="4" spans="1:9" x14ac:dyDescent="0.25">
      <c r="A4" s="104" t="s">
        <v>15</v>
      </c>
      <c r="B4" s="103"/>
      <c r="C4" s="103"/>
      <c r="D4" s="103"/>
      <c r="E4" s="103"/>
      <c r="F4" s="103"/>
      <c r="G4" s="103"/>
    </row>
    <row r="5" spans="1:9" x14ac:dyDescent="0.25">
      <c r="A5" s="103"/>
      <c r="B5" s="103"/>
      <c r="C5" s="103"/>
      <c r="D5" s="103"/>
      <c r="E5" s="103"/>
    </row>
    <row r="6" spans="1:9" x14ac:dyDescent="0.25">
      <c r="A6" s="100" t="s">
        <v>103</v>
      </c>
      <c r="I6" s="5" t="s">
        <v>25</v>
      </c>
    </row>
    <row r="7" spans="1:9" x14ac:dyDescent="0.25">
      <c r="A7" s="101" t="s">
        <v>104</v>
      </c>
      <c r="I7" s="5" t="s">
        <v>13</v>
      </c>
    </row>
    <row r="8" spans="1:9" x14ac:dyDescent="0.25">
      <c r="A8" s="101" t="s">
        <v>105</v>
      </c>
      <c r="I8" s="5" t="s">
        <v>14</v>
      </c>
    </row>
    <row r="12" spans="1:9" x14ac:dyDescent="0.25">
      <c r="E12" s="5" t="s">
        <v>7</v>
      </c>
      <c r="F12" s="5" t="s">
        <v>7</v>
      </c>
      <c r="G12" s="5" t="s">
        <v>22</v>
      </c>
      <c r="H12" s="5" t="s">
        <v>23</v>
      </c>
    </row>
    <row r="13" spans="1:9" ht="15.75" thickBot="1" x14ac:dyDescent="0.3">
      <c r="E13" s="19" t="s">
        <v>8</v>
      </c>
      <c r="F13" s="19" t="s">
        <v>21</v>
      </c>
      <c r="G13" s="19" t="s">
        <v>7</v>
      </c>
      <c r="H13" s="19" t="s">
        <v>24</v>
      </c>
    </row>
    <row r="14" spans="1:9" ht="15.75" x14ac:dyDescent="0.25">
      <c r="A14" s="1" t="s">
        <v>0</v>
      </c>
      <c r="E14" s="3">
        <v>22750634.741278771</v>
      </c>
      <c r="F14" s="3">
        <v>27552661.107255042</v>
      </c>
      <c r="G14" s="7">
        <f>F14-E14</f>
        <v>4802026.3659762703</v>
      </c>
      <c r="H14" s="10">
        <f>G14/E14</f>
        <v>0.21107219295571869</v>
      </c>
    </row>
    <row r="15" spans="1:9" ht="15.75" x14ac:dyDescent="0.25">
      <c r="A15" s="1" t="s">
        <v>1</v>
      </c>
      <c r="E15" s="3">
        <v>6972075.9286702722</v>
      </c>
      <c r="F15" s="3">
        <v>8326327.1788580418</v>
      </c>
      <c r="G15" s="7">
        <f t="shared" ref="G15:G20" si="0">F15-E15</f>
        <v>1354251.2501877695</v>
      </c>
      <c r="H15" s="10">
        <f t="shared" ref="H15:H26" si="1">G15/E15</f>
        <v>0.19423931466650779</v>
      </c>
    </row>
    <row r="16" spans="1:9" ht="15.75" x14ac:dyDescent="0.25">
      <c r="A16" s="1" t="s">
        <v>2</v>
      </c>
      <c r="E16" s="3">
        <v>11586771.149366872</v>
      </c>
      <c r="F16" s="3">
        <v>13971321.083064031</v>
      </c>
      <c r="G16" s="7">
        <f t="shared" si="0"/>
        <v>2384549.9336971585</v>
      </c>
      <c r="H16" s="10">
        <f t="shared" si="1"/>
        <v>0.20579934676861689</v>
      </c>
    </row>
    <row r="17" spans="1:8" ht="15.75" x14ac:dyDescent="0.25">
      <c r="A17" s="1" t="s">
        <v>3</v>
      </c>
      <c r="E17" s="3">
        <v>2114044.5821284018</v>
      </c>
      <c r="F17" s="3">
        <v>2114020.5231092884</v>
      </c>
      <c r="G17" s="7">
        <f t="shared" si="0"/>
        <v>-24.059019113425165</v>
      </c>
      <c r="H17" s="10">
        <f t="shared" si="1"/>
        <v>-1.1380563738728136E-5</v>
      </c>
    </row>
    <row r="18" spans="1:8" ht="15.75" x14ac:dyDescent="0.25">
      <c r="A18" s="1" t="s">
        <v>4</v>
      </c>
      <c r="E18" s="3">
        <v>354922.1</v>
      </c>
      <c r="F18" s="3">
        <v>472632.62236366229</v>
      </c>
      <c r="G18" s="7">
        <f t="shared" si="0"/>
        <v>117710.52236366231</v>
      </c>
      <c r="H18" s="10">
        <f t="shared" si="1"/>
        <v>0.33165171276644179</v>
      </c>
    </row>
    <row r="19" spans="1:8" ht="15.75" x14ac:dyDescent="0.25">
      <c r="A19" s="1" t="s">
        <v>5</v>
      </c>
      <c r="E19" s="3">
        <v>2753709.0008670846</v>
      </c>
      <c r="F19" s="3">
        <v>2816712.6487854095</v>
      </c>
      <c r="G19" s="7">
        <f t="shared" si="0"/>
        <v>63003.647918324918</v>
      </c>
      <c r="H19" s="10">
        <f t="shared" si="1"/>
        <v>2.2879559132241788E-2</v>
      </c>
    </row>
    <row r="20" spans="1:8" ht="15.75" x14ac:dyDescent="0.25">
      <c r="A20" s="1" t="s">
        <v>6</v>
      </c>
      <c r="E20" s="6">
        <v>2699723.3900000006</v>
      </c>
      <c r="F20" s="6">
        <v>3113375.275304317</v>
      </c>
      <c r="G20" s="9">
        <f t="shared" si="0"/>
        <v>413651.88530431641</v>
      </c>
      <c r="H20" s="11">
        <f t="shared" si="1"/>
        <v>0.15322009907997142</v>
      </c>
    </row>
    <row r="21" spans="1:8" ht="15.75" x14ac:dyDescent="0.25">
      <c r="A21" s="8" t="s">
        <v>9</v>
      </c>
      <c r="E21" s="7">
        <f>SUM(E14:E20)</f>
        <v>49231880.892311402</v>
      </c>
      <c r="F21" s="7">
        <f>SUM(F14:F20)</f>
        <v>58367050.438739799</v>
      </c>
      <c r="G21" s="7">
        <f>SUM(G14:G20)</f>
        <v>9135169.5464283898</v>
      </c>
      <c r="H21" s="10">
        <f t="shared" si="1"/>
        <v>0.18555394148784268</v>
      </c>
    </row>
    <row r="22" spans="1:8" x14ac:dyDescent="0.25">
      <c r="H22" s="10"/>
    </row>
    <row r="23" spans="1:8" ht="15.75" x14ac:dyDescent="0.25">
      <c r="A23" s="1" t="s">
        <v>10</v>
      </c>
      <c r="H23" s="10"/>
    </row>
    <row r="24" spans="1:8" x14ac:dyDescent="0.25">
      <c r="A24" t="s">
        <v>11</v>
      </c>
      <c r="E24" s="6">
        <v>82420.02</v>
      </c>
      <c r="F24" s="6">
        <v>82420.02</v>
      </c>
      <c r="G24" s="9">
        <f t="shared" ref="G24" si="2">F24-E24</f>
        <v>0</v>
      </c>
      <c r="H24" s="11">
        <f t="shared" si="1"/>
        <v>0</v>
      </c>
    </row>
    <row r="25" spans="1:8" x14ac:dyDescent="0.25">
      <c r="H25" s="10"/>
    </row>
    <row r="26" spans="1:8" x14ac:dyDescent="0.25">
      <c r="A26" s="4" t="s">
        <v>12</v>
      </c>
      <c r="E26" s="7">
        <f>E21+E24</f>
        <v>49314300.912311405</v>
      </c>
      <c r="F26" s="7">
        <f>F21+F24</f>
        <v>58449470.458739802</v>
      </c>
      <c r="G26" s="7">
        <f t="shared" ref="G26" si="3">F26-E26</f>
        <v>9135169.5464283973</v>
      </c>
      <c r="H26" s="10">
        <f t="shared" si="1"/>
        <v>0.18524382131406805</v>
      </c>
    </row>
  </sheetData>
  <mergeCells count="5">
    <mergeCell ref="A5:E5"/>
    <mergeCell ref="A2:G2"/>
    <mergeCell ref="A3:G3"/>
    <mergeCell ref="A4:G4"/>
    <mergeCell ref="A1:G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A9DC-A68F-490A-A5D0-9C268604A698}">
  <sheetPr>
    <pageSetUpPr fitToPage="1"/>
  </sheetPr>
  <dimension ref="A1:W163"/>
  <sheetViews>
    <sheetView topLeftCell="A4" workbookViewId="0">
      <selection activeCell="D10" sqref="D10:G11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8" width="9.140625" style="1"/>
    <col min="19" max="19" width="21.5703125" style="1" customWidth="1"/>
    <col min="20" max="20" width="12.140625" style="1" customWidth="1"/>
    <col min="21" max="21" width="13.5703125" style="1" customWidth="1"/>
    <col min="22" max="22" width="3.5703125" style="1" customWidth="1"/>
    <col min="23" max="23" width="17.85546875" style="1" customWidth="1"/>
    <col min="24" max="16384" width="9.140625" style="1"/>
  </cols>
  <sheetData>
    <row r="1" spans="1:15" x14ac:dyDescent="0.25">
      <c r="A1" s="102" t="s">
        <v>108</v>
      </c>
    </row>
    <row r="2" spans="1:15" x14ac:dyDescent="0.25">
      <c r="A2" s="102" t="s">
        <v>109</v>
      </c>
    </row>
    <row r="3" spans="1:15" x14ac:dyDescent="0.25">
      <c r="A3" s="102" t="s">
        <v>110</v>
      </c>
    </row>
    <row r="4" spans="1:15" x14ac:dyDescent="0.25">
      <c r="A4" s="102" t="s">
        <v>15</v>
      </c>
    </row>
    <row r="5" spans="1:15" x14ac:dyDescent="0.25">
      <c r="I5" s="8"/>
      <c r="O5" s="5" t="s">
        <v>46</v>
      </c>
    </row>
    <row r="6" spans="1:15" x14ac:dyDescent="0.25">
      <c r="A6" s="100" t="s">
        <v>103</v>
      </c>
      <c r="I6" s="8"/>
      <c r="O6" s="5" t="s">
        <v>13</v>
      </c>
    </row>
    <row r="7" spans="1:15" x14ac:dyDescent="0.25">
      <c r="A7" s="101" t="s">
        <v>104</v>
      </c>
      <c r="O7" s="5" t="s">
        <v>95</v>
      </c>
    </row>
    <row r="8" spans="1:15" x14ac:dyDescent="0.25">
      <c r="A8" s="101" t="s">
        <v>105</v>
      </c>
    </row>
    <row r="9" spans="1:15" ht="16.5" thickBot="1" x14ac:dyDescent="0.3"/>
    <row r="10" spans="1:15" x14ac:dyDescent="0.25">
      <c r="D10" s="107" t="s">
        <v>48</v>
      </c>
      <c r="E10" s="108"/>
      <c r="F10" s="108"/>
      <c r="G10" s="109"/>
      <c r="L10" s="107" t="s">
        <v>50</v>
      </c>
      <c r="M10" s="108"/>
      <c r="N10" s="108"/>
      <c r="O10" s="109"/>
    </row>
    <row r="11" spans="1:15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</row>
    <row r="12" spans="1:15" x14ac:dyDescent="0.25">
      <c r="A12" s="89" t="s">
        <v>6</v>
      </c>
      <c r="B12" s="21"/>
      <c r="C12" s="21"/>
      <c r="D12" s="21" t="s">
        <v>51</v>
      </c>
      <c r="E12" s="21"/>
      <c r="F12" s="21"/>
      <c r="G12" s="21" t="s">
        <v>52</v>
      </c>
      <c r="I12" s="89"/>
      <c r="J12" s="21"/>
      <c r="K12" s="21"/>
      <c r="L12" s="21" t="s">
        <v>51</v>
      </c>
      <c r="M12" s="21"/>
      <c r="N12" s="21"/>
      <c r="O12" s="21" t="s">
        <v>52</v>
      </c>
    </row>
    <row r="13" spans="1:15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</row>
    <row r="16" spans="1:15" x14ac:dyDescent="0.25">
      <c r="A16" s="8" t="s">
        <v>56</v>
      </c>
      <c r="I16" s="8" t="s">
        <v>56</v>
      </c>
    </row>
    <row r="17" spans="1:23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</row>
    <row r="18" spans="1:23" x14ac:dyDescent="0.25">
      <c r="B18" s="1" t="s">
        <v>59</v>
      </c>
      <c r="D18" s="24">
        <v>108</v>
      </c>
      <c r="E18" s="25">
        <v>0</v>
      </c>
      <c r="G18" s="26">
        <f>D18*E18</f>
        <v>0</v>
      </c>
      <c r="J18" s="1" t="s">
        <v>59</v>
      </c>
      <c r="L18" s="24">
        <f>D18</f>
        <v>108</v>
      </c>
      <c r="M18" s="25">
        <v>0</v>
      </c>
      <c r="O18" s="26">
        <f>L18*M18</f>
        <v>0</v>
      </c>
      <c r="S18" s="69"/>
      <c r="T18" s="69"/>
      <c r="U18" s="75"/>
      <c r="V18" s="75"/>
      <c r="W18" s="75"/>
    </row>
    <row r="19" spans="1:23" x14ac:dyDescent="0.25">
      <c r="D19" s="40"/>
      <c r="E19" s="25"/>
      <c r="G19" s="26"/>
      <c r="L19" s="24"/>
      <c r="M19" s="25"/>
      <c r="O19" s="26"/>
      <c r="S19" s="69"/>
      <c r="T19" s="69"/>
      <c r="U19" s="75"/>
      <c r="V19" s="75"/>
      <c r="W19" s="75"/>
    </row>
    <row r="20" spans="1:23" x14ac:dyDescent="0.25">
      <c r="G20" s="26"/>
      <c r="L20" s="24"/>
      <c r="M20" s="25"/>
      <c r="O20" s="26"/>
      <c r="S20" s="69"/>
      <c r="T20" s="69"/>
      <c r="U20" s="76"/>
      <c r="V20" s="69"/>
      <c r="W20" s="76"/>
    </row>
    <row r="21" spans="1:23" x14ac:dyDescent="0.25">
      <c r="G21" s="26"/>
      <c r="H21" s="32"/>
      <c r="O21" s="26"/>
      <c r="P21" s="32"/>
      <c r="S21" s="69"/>
      <c r="T21" s="69"/>
      <c r="U21" s="69"/>
      <c r="V21" s="69"/>
      <c r="W21" s="69"/>
    </row>
    <row r="22" spans="1:23" x14ac:dyDescent="0.25">
      <c r="A22" s="8" t="s">
        <v>62</v>
      </c>
      <c r="D22" s="24"/>
      <c r="G22" s="26"/>
      <c r="H22" s="32"/>
      <c r="I22" s="8" t="s">
        <v>62</v>
      </c>
      <c r="L22" s="24"/>
      <c r="O22" s="26"/>
      <c r="P22" s="32"/>
      <c r="S22" s="69"/>
      <c r="T22" s="69"/>
      <c r="U22" s="83"/>
      <c r="V22" s="69"/>
      <c r="W22" s="83"/>
    </row>
    <row r="23" spans="1:23" x14ac:dyDescent="0.25">
      <c r="D23" s="34" t="s">
        <v>63</v>
      </c>
      <c r="E23" s="35" t="s">
        <v>64</v>
      </c>
      <c r="G23" s="26"/>
      <c r="H23" s="32"/>
      <c r="L23" s="34" t="s">
        <v>63</v>
      </c>
      <c r="M23" s="35" t="s">
        <v>64</v>
      </c>
      <c r="O23" s="26"/>
      <c r="P23" s="32"/>
      <c r="S23" s="69"/>
      <c r="T23" s="69"/>
      <c r="U23" s="69"/>
      <c r="V23" s="69"/>
      <c r="W23" s="69"/>
    </row>
    <row r="24" spans="1:23" x14ac:dyDescent="0.25">
      <c r="B24" s="1" t="s">
        <v>67</v>
      </c>
      <c r="D24" s="24">
        <v>9553161.3234253377</v>
      </c>
      <c r="E24" s="37">
        <v>0.28260000000000002</v>
      </c>
      <c r="G24" s="26">
        <f>D24*E24</f>
        <v>2699723.3900000006</v>
      </c>
      <c r="H24" s="32"/>
      <c r="J24" s="1" t="s">
        <v>67</v>
      </c>
      <c r="L24" s="24">
        <f>D24</f>
        <v>9553161.3234253377</v>
      </c>
      <c r="M24" s="37">
        <v>0.32590000000000002</v>
      </c>
      <c r="O24" s="26">
        <f>L24*M24</f>
        <v>3113375.2753043179</v>
      </c>
      <c r="P24" s="32"/>
      <c r="S24" s="79"/>
      <c r="T24" s="69"/>
      <c r="U24" s="69"/>
      <c r="V24" s="69"/>
      <c r="W24" s="80"/>
    </row>
    <row r="25" spans="1:23" x14ac:dyDescent="0.25">
      <c r="B25" s="27" t="s">
        <v>68</v>
      </c>
      <c r="C25" s="27"/>
      <c r="D25" s="27"/>
      <c r="E25" s="27"/>
      <c r="F25" s="27"/>
      <c r="G25" s="30">
        <f>E87</f>
        <v>0</v>
      </c>
      <c r="H25" s="32"/>
      <c r="J25" s="27" t="s">
        <v>68</v>
      </c>
      <c r="K25" s="27"/>
      <c r="L25" s="27"/>
      <c r="M25" s="27"/>
      <c r="N25" s="27"/>
      <c r="O25" s="30">
        <f>G25</f>
        <v>0</v>
      </c>
      <c r="P25" s="32"/>
      <c r="S25" s="69"/>
      <c r="T25" s="69"/>
      <c r="U25" s="69"/>
      <c r="V25" s="69"/>
      <c r="W25" s="69"/>
    </row>
    <row r="26" spans="1:23" x14ac:dyDescent="0.25">
      <c r="D26" s="24">
        <f>SUM(D24:D24)</f>
        <v>9553161.3234253377</v>
      </c>
      <c r="E26" s="39"/>
      <c r="G26" s="26">
        <f>SUM(G24:G25)</f>
        <v>2699723.3900000006</v>
      </c>
      <c r="H26" s="32"/>
      <c r="O26" s="26">
        <f>SUM(O24:O25)</f>
        <v>3113375.2753043179</v>
      </c>
      <c r="P26" s="32"/>
      <c r="S26" s="69"/>
      <c r="T26" s="69"/>
      <c r="U26" s="69"/>
      <c r="V26" s="69"/>
      <c r="W26" s="25"/>
    </row>
    <row r="27" spans="1:23" x14ac:dyDescent="0.25">
      <c r="P27" s="32"/>
      <c r="S27" s="69"/>
      <c r="T27" s="69"/>
      <c r="U27" s="69"/>
      <c r="V27" s="69"/>
      <c r="W27" s="69"/>
    </row>
    <row r="28" spans="1:23" x14ac:dyDescent="0.25">
      <c r="G28" s="26"/>
      <c r="H28" s="26"/>
      <c r="I28" s="8"/>
      <c r="L28" s="24"/>
      <c r="M28" s="41"/>
      <c r="O28" s="26"/>
      <c r="P28" s="32"/>
      <c r="S28" s="69"/>
      <c r="T28" s="69"/>
      <c r="U28" s="69"/>
      <c r="V28" s="69"/>
      <c r="W28" s="81"/>
    </row>
    <row r="29" spans="1:23" ht="16.5" thickBot="1" x14ac:dyDescent="0.3">
      <c r="A29" s="8" t="s">
        <v>69</v>
      </c>
      <c r="G29" s="42">
        <f>G18+G26</f>
        <v>2699723.3900000006</v>
      </c>
      <c r="H29" s="26"/>
      <c r="I29" s="8" t="s">
        <v>70</v>
      </c>
      <c r="L29" s="24"/>
      <c r="M29" s="41"/>
      <c r="O29" s="95">
        <f>O18+O26</f>
        <v>3113375.2753043179</v>
      </c>
      <c r="P29" s="32"/>
      <c r="S29" s="69"/>
      <c r="T29" s="69"/>
      <c r="U29" s="69"/>
      <c r="V29" s="69"/>
      <c r="W29" s="69"/>
    </row>
    <row r="30" spans="1:23" ht="16.5" thickTop="1" x14ac:dyDescent="0.25">
      <c r="A30" s="8"/>
      <c r="D30" s="24"/>
      <c r="E30" s="41"/>
      <c r="G30" s="26"/>
      <c r="H30" s="26"/>
      <c r="I30" s="8"/>
      <c r="P30" s="32"/>
      <c r="S30" s="69"/>
      <c r="T30" s="69"/>
      <c r="U30" s="69"/>
      <c r="V30" s="69"/>
      <c r="W30" s="69"/>
    </row>
    <row r="31" spans="1:23" x14ac:dyDescent="0.25">
      <c r="A31" s="8" t="s">
        <v>71</v>
      </c>
      <c r="G31" s="26">
        <v>2699723.3899999997</v>
      </c>
      <c r="H31" s="43"/>
      <c r="I31" s="8" t="s">
        <v>72</v>
      </c>
      <c r="O31" s="44">
        <f>G35</f>
        <v>0.99999999999999967</v>
      </c>
      <c r="P31" s="43"/>
      <c r="S31" s="69"/>
      <c r="T31" s="69"/>
      <c r="U31" s="69"/>
      <c r="V31" s="69"/>
      <c r="W31" s="69"/>
    </row>
    <row r="32" spans="1:23" x14ac:dyDescent="0.25">
      <c r="S32" s="69"/>
      <c r="T32" s="69"/>
      <c r="U32" s="69"/>
      <c r="V32" s="69"/>
      <c r="W32" s="69"/>
    </row>
    <row r="33" spans="1:23" x14ac:dyDescent="0.25">
      <c r="A33" s="8" t="s">
        <v>73</v>
      </c>
      <c r="G33" s="26">
        <f>G31-G29</f>
        <v>0</v>
      </c>
      <c r="I33" s="8" t="s">
        <v>74</v>
      </c>
      <c r="O33" s="26">
        <f>O29*O31</f>
        <v>3113375.275304317</v>
      </c>
      <c r="S33" s="69"/>
      <c r="T33" s="69"/>
      <c r="U33" s="69"/>
      <c r="V33" s="69"/>
      <c r="W33" s="69"/>
    </row>
    <row r="34" spans="1:23" x14ac:dyDescent="0.25">
      <c r="S34" s="69"/>
      <c r="T34" s="69"/>
      <c r="U34" s="69"/>
      <c r="V34" s="69"/>
      <c r="W34" s="69"/>
    </row>
    <row r="35" spans="1:23" x14ac:dyDescent="0.25">
      <c r="A35" s="8" t="s">
        <v>72</v>
      </c>
      <c r="G35" s="45">
        <f>G31/G29</f>
        <v>0.99999999999999967</v>
      </c>
      <c r="I35" s="8" t="s">
        <v>77</v>
      </c>
      <c r="O35" s="26">
        <f>G37</f>
        <v>0</v>
      </c>
      <c r="S35" s="73"/>
      <c r="T35" s="69"/>
      <c r="U35" s="75"/>
      <c r="V35" s="75"/>
      <c r="W35" s="75"/>
    </row>
    <row r="36" spans="1:23" x14ac:dyDescent="0.25">
      <c r="O36" s="26"/>
      <c r="S36" s="69"/>
      <c r="T36" s="69"/>
      <c r="U36" s="75"/>
      <c r="V36" s="75"/>
      <c r="W36" s="75"/>
    </row>
    <row r="37" spans="1:23" x14ac:dyDescent="0.25">
      <c r="A37" s="8" t="s">
        <v>77</v>
      </c>
      <c r="D37" s="24"/>
      <c r="E37" s="41"/>
      <c r="G37" s="26">
        <f>D87</f>
        <v>0</v>
      </c>
      <c r="I37" s="8" t="s">
        <v>7</v>
      </c>
      <c r="L37" s="46"/>
      <c r="M37" s="33"/>
      <c r="O37" s="49">
        <f>O33+O35</f>
        <v>3113375.275304317</v>
      </c>
      <c r="S37" s="69"/>
      <c r="T37" s="69"/>
      <c r="U37" s="69"/>
      <c r="V37" s="69"/>
      <c r="W37" s="69"/>
    </row>
    <row r="38" spans="1:23" x14ac:dyDescent="0.25">
      <c r="G38" s="26"/>
      <c r="S38" s="69"/>
      <c r="T38" s="69"/>
      <c r="U38" s="76"/>
      <c r="V38" s="69"/>
      <c r="W38" s="76"/>
    </row>
    <row r="39" spans="1:23" x14ac:dyDescent="0.25">
      <c r="A39" s="8" t="s">
        <v>78</v>
      </c>
      <c r="B39" s="8"/>
      <c r="G39" s="26">
        <f>G29+G37</f>
        <v>2699723.3900000006</v>
      </c>
      <c r="I39" s="8" t="s">
        <v>45</v>
      </c>
      <c r="K39" s="50"/>
      <c r="M39" s="51"/>
      <c r="O39" s="26">
        <f>O37-G39</f>
        <v>413651.88530431641</v>
      </c>
      <c r="S39" s="69"/>
      <c r="T39" s="69"/>
      <c r="U39" s="76"/>
      <c r="V39" s="69"/>
      <c r="W39" s="76"/>
    </row>
    <row r="40" spans="1:23" x14ac:dyDescent="0.25">
      <c r="K40" s="50"/>
      <c r="M40" s="51"/>
      <c r="S40" s="69"/>
      <c r="T40" s="69"/>
      <c r="U40" s="76"/>
      <c r="V40" s="69"/>
      <c r="W40" s="76"/>
    </row>
    <row r="41" spans="1:23" x14ac:dyDescent="0.25">
      <c r="I41" s="8" t="s">
        <v>79</v>
      </c>
      <c r="K41" s="50"/>
      <c r="M41" s="51"/>
      <c r="O41" s="53">
        <f>O39/G39</f>
        <v>0.15322009907997142</v>
      </c>
      <c r="S41" s="69"/>
      <c r="T41" s="69"/>
      <c r="U41" s="76"/>
      <c r="V41" s="69"/>
      <c r="W41" s="76"/>
    </row>
    <row r="42" spans="1:23" x14ac:dyDescent="0.25">
      <c r="S42" s="69"/>
      <c r="T42" s="69"/>
      <c r="U42" s="69"/>
      <c r="V42" s="69"/>
      <c r="W42" s="69"/>
    </row>
    <row r="43" spans="1:23" x14ac:dyDescent="0.25">
      <c r="S43" s="69"/>
      <c r="T43" s="64"/>
      <c r="U43" s="83"/>
      <c r="V43" s="69"/>
      <c r="W43" s="83"/>
    </row>
    <row r="44" spans="1:23" x14ac:dyDescent="0.25">
      <c r="S44" s="69"/>
      <c r="T44" s="69"/>
      <c r="U44" s="25"/>
      <c r="V44" s="25"/>
      <c r="W44" s="25"/>
    </row>
    <row r="45" spans="1:23" x14ac:dyDescent="0.25">
      <c r="S45" s="69"/>
      <c r="T45" s="69"/>
      <c r="U45" s="69"/>
      <c r="V45" s="69"/>
      <c r="W45" s="69"/>
    </row>
    <row r="46" spans="1:23" x14ac:dyDescent="0.25">
      <c r="S46" s="69"/>
      <c r="T46" s="64"/>
      <c r="U46" s="83"/>
      <c r="V46" s="69"/>
      <c r="W46" s="83"/>
    </row>
    <row r="47" spans="1:23" x14ac:dyDescent="0.25">
      <c r="H47" s="26"/>
      <c r="O47" s="61"/>
      <c r="S47" s="69"/>
      <c r="T47" s="69"/>
      <c r="U47" s="25"/>
      <c r="V47" s="69"/>
      <c r="W47" s="25"/>
    </row>
    <row r="48" spans="1:23" x14ac:dyDescent="0.25">
      <c r="A48" s="32"/>
      <c r="B48" s="32"/>
      <c r="G48" s="51"/>
      <c r="H48" s="26"/>
      <c r="S48" s="69"/>
      <c r="T48" s="69"/>
      <c r="U48" s="69"/>
      <c r="V48" s="69"/>
      <c r="W48" s="69"/>
    </row>
    <row r="49" spans="1:23" x14ac:dyDescent="0.25">
      <c r="A49" s="8"/>
      <c r="D49" s="24"/>
      <c r="G49" s="52"/>
      <c r="H49" s="26"/>
      <c r="S49" s="69"/>
      <c r="T49" s="69"/>
      <c r="U49" s="76"/>
      <c r="V49" s="69"/>
      <c r="W49" s="76"/>
    </row>
    <row r="50" spans="1:23" x14ac:dyDescent="0.25">
      <c r="H50" s="26"/>
      <c r="S50" s="69"/>
      <c r="T50" s="69"/>
      <c r="U50" s="69"/>
      <c r="V50" s="69"/>
      <c r="W50" s="69"/>
    </row>
    <row r="51" spans="1:23" x14ac:dyDescent="0.25">
      <c r="H51" s="26"/>
      <c r="S51" s="69"/>
      <c r="T51" s="69"/>
      <c r="U51" s="76"/>
      <c r="V51" s="69"/>
      <c r="W51" s="69"/>
    </row>
    <row r="52" spans="1:23" x14ac:dyDescent="0.25">
      <c r="A52" s="32"/>
      <c r="B52" s="32"/>
      <c r="G52" s="54"/>
      <c r="H52" s="26"/>
      <c r="S52" s="69"/>
      <c r="T52" s="69"/>
      <c r="U52" s="69"/>
      <c r="V52" s="69"/>
      <c r="W52" s="69"/>
    </row>
    <row r="53" spans="1:23" x14ac:dyDescent="0.25">
      <c r="A53" s="76"/>
      <c r="B53" s="76"/>
      <c r="C53" s="69"/>
      <c r="D53" s="84"/>
      <c r="E53" s="84"/>
      <c r="F53" s="69"/>
      <c r="G53" s="74"/>
      <c r="I53" s="32"/>
      <c r="J53" s="32"/>
      <c r="O53" s="32"/>
      <c r="S53" s="69"/>
      <c r="T53" s="69"/>
      <c r="U53" s="60"/>
      <c r="V53" s="69"/>
      <c r="W53" s="69"/>
    </row>
    <row r="54" spans="1:23" x14ac:dyDescent="0.25">
      <c r="A54" s="74"/>
      <c r="B54" s="74"/>
      <c r="C54" s="84"/>
      <c r="D54" s="84"/>
      <c r="E54" s="84"/>
      <c r="F54" s="69"/>
      <c r="G54" s="85"/>
      <c r="I54" s="8"/>
      <c r="L54" s="24"/>
      <c r="O54" s="52"/>
      <c r="S54" s="69"/>
      <c r="T54" s="69"/>
      <c r="U54" s="69"/>
      <c r="V54" s="69"/>
      <c r="W54" s="69"/>
    </row>
    <row r="55" spans="1:23" x14ac:dyDescent="0.25">
      <c r="A55" s="76"/>
      <c r="B55" s="84"/>
      <c r="C55" s="85"/>
      <c r="D55" s="85"/>
      <c r="E55" s="85"/>
      <c r="F55" s="69"/>
      <c r="G55" s="85"/>
      <c r="M55" s="51"/>
      <c r="S55" s="69"/>
      <c r="T55" s="69"/>
      <c r="U55" s="69"/>
      <c r="V55" s="69"/>
      <c r="W55" s="69"/>
    </row>
    <row r="56" spans="1:23" x14ac:dyDescent="0.25">
      <c r="A56" s="92"/>
      <c r="B56" s="86"/>
      <c r="C56" s="68"/>
      <c r="D56" s="68"/>
      <c r="E56" s="68"/>
      <c r="F56" s="69"/>
      <c r="G56" s="68"/>
      <c r="O56" s="26"/>
      <c r="S56" s="69"/>
      <c r="T56" s="69"/>
      <c r="U56" s="69"/>
      <c r="V56" s="69"/>
      <c r="W56" s="69"/>
    </row>
    <row r="57" spans="1:23" x14ac:dyDescent="0.25">
      <c r="A57" s="74"/>
      <c r="B57" s="86"/>
      <c r="C57" s="68"/>
      <c r="D57" s="68"/>
      <c r="E57" s="68"/>
      <c r="F57" s="69"/>
      <c r="G57" s="68"/>
      <c r="S57" s="69"/>
      <c r="T57" s="69"/>
      <c r="U57" s="69"/>
      <c r="V57" s="69"/>
      <c r="W57" s="69"/>
    </row>
    <row r="58" spans="1:23" x14ac:dyDescent="0.25">
      <c r="A58" s="69"/>
      <c r="B58" s="86"/>
      <c r="C58" s="68"/>
      <c r="D58" s="68"/>
      <c r="E58" s="68"/>
      <c r="F58" s="69"/>
      <c r="G58" s="68"/>
      <c r="S58" s="69"/>
      <c r="T58" s="69"/>
      <c r="U58" s="69"/>
      <c r="V58" s="69"/>
      <c r="W58" s="69"/>
    </row>
    <row r="59" spans="1:23" x14ac:dyDescent="0.25">
      <c r="A59" s="69"/>
      <c r="B59" s="86"/>
      <c r="C59" s="68"/>
      <c r="D59" s="68"/>
      <c r="E59" s="68"/>
      <c r="F59" s="69"/>
      <c r="G59" s="68"/>
      <c r="L59" s="56"/>
      <c r="M59" s="56"/>
    </row>
    <row r="60" spans="1:23" x14ac:dyDescent="0.25">
      <c r="A60" s="69"/>
      <c r="B60" s="86"/>
      <c r="C60" s="68"/>
      <c r="D60" s="68"/>
      <c r="E60" s="68"/>
      <c r="F60" s="69"/>
      <c r="G60" s="68"/>
      <c r="J60" s="56"/>
      <c r="K60" s="56"/>
      <c r="L60" s="56"/>
      <c r="M60" s="56"/>
    </row>
    <row r="61" spans="1:23" x14ac:dyDescent="0.25">
      <c r="A61" s="69"/>
      <c r="B61" s="86"/>
      <c r="C61" s="68"/>
      <c r="D61" s="68"/>
      <c r="E61" s="68"/>
      <c r="F61" s="69"/>
      <c r="G61" s="68"/>
      <c r="J61" s="59"/>
      <c r="K61" s="63"/>
      <c r="L61" s="64"/>
      <c r="M61" s="50"/>
    </row>
    <row r="62" spans="1:23" x14ac:dyDescent="0.25">
      <c r="A62" s="69"/>
      <c r="B62" s="86"/>
      <c r="C62" s="68"/>
      <c r="D62" s="68"/>
      <c r="E62" s="68"/>
      <c r="F62" s="69"/>
      <c r="G62" s="68"/>
      <c r="J62" s="59"/>
      <c r="K62" s="63"/>
      <c r="L62" s="64"/>
      <c r="M62" s="50"/>
    </row>
    <row r="63" spans="1:23" x14ac:dyDescent="0.25">
      <c r="A63" s="69"/>
      <c r="B63" s="86"/>
      <c r="C63" s="68"/>
      <c r="D63" s="68"/>
      <c r="E63" s="68"/>
      <c r="F63" s="69"/>
      <c r="G63" s="68"/>
      <c r="J63" s="59"/>
      <c r="K63" s="63"/>
      <c r="L63" s="64"/>
      <c r="M63" s="50"/>
    </row>
    <row r="64" spans="1:23" x14ac:dyDescent="0.25">
      <c r="A64" s="69"/>
      <c r="B64" s="86"/>
      <c r="C64" s="68"/>
      <c r="D64" s="68"/>
      <c r="E64" s="68"/>
      <c r="F64" s="69"/>
      <c r="G64" s="68"/>
      <c r="J64" s="59"/>
      <c r="K64" s="63"/>
      <c r="L64" s="64"/>
      <c r="M64" s="50"/>
    </row>
    <row r="65" spans="1:13" x14ac:dyDescent="0.25">
      <c r="A65" s="69"/>
      <c r="B65" s="86"/>
      <c r="C65" s="68"/>
      <c r="D65" s="68"/>
      <c r="E65" s="68"/>
      <c r="F65" s="69"/>
      <c r="G65" s="68"/>
      <c r="J65" s="59"/>
      <c r="K65" s="63"/>
      <c r="L65" s="64"/>
      <c r="M65" s="50"/>
    </row>
    <row r="66" spans="1:13" x14ac:dyDescent="0.25">
      <c r="A66" s="69"/>
      <c r="B66" s="86"/>
      <c r="C66" s="68"/>
      <c r="D66" s="68"/>
      <c r="E66" s="68"/>
      <c r="F66" s="69"/>
      <c r="G66" s="68"/>
      <c r="J66" s="59"/>
      <c r="K66" s="63"/>
      <c r="L66" s="64"/>
      <c r="M66" s="50"/>
    </row>
    <row r="67" spans="1:13" x14ac:dyDescent="0.25">
      <c r="A67" s="69"/>
      <c r="B67" s="86"/>
      <c r="C67" s="68"/>
      <c r="D67" s="68"/>
      <c r="E67" s="68"/>
      <c r="F67" s="69"/>
      <c r="G67" s="68"/>
      <c r="J67" s="59"/>
      <c r="K67" s="63"/>
      <c r="L67" s="64"/>
      <c r="M67" s="50"/>
    </row>
    <row r="68" spans="1:13" x14ac:dyDescent="0.25">
      <c r="A68" s="69"/>
      <c r="B68" s="69"/>
      <c r="C68" s="81"/>
      <c r="D68" s="81"/>
      <c r="E68" s="81"/>
      <c r="F68" s="69"/>
      <c r="G68" s="81"/>
      <c r="J68" s="59"/>
      <c r="K68" s="63"/>
      <c r="L68" s="64"/>
      <c r="M68" s="50"/>
    </row>
    <row r="69" spans="1:13" x14ac:dyDescent="0.25">
      <c r="A69" s="69"/>
      <c r="B69" s="69"/>
      <c r="C69" s="69"/>
      <c r="D69" s="69"/>
      <c r="E69" s="69"/>
      <c r="F69" s="69"/>
      <c r="G69" s="71"/>
      <c r="J69" s="59"/>
      <c r="K69" s="63"/>
      <c r="L69" s="64"/>
      <c r="M69" s="50"/>
    </row>
    <row r="70" spans="1:13" x14ac:dyDescent="0.25">
      <c r="A70" s="69"/>
      <c r="B70" s="69"/>
      <c r="C70" s="69"/>
      <c r="D70" s="69"/>
      <c r="E70" s="69"/>
      <c r="F70" s="69"/>
      <c r="G70" s="71"/>
      <c r="J70" s="59"/>
      <c r="K70" s="63"/>
      <c r="L70" s="64"/>
      <c r="M70" s="50"/>
    </row>
    <row r="71" spans="1:13" x14ac:dyDescent="0.25">
      <c r="A71" s="69"/>
      <c r="B71" s="69"/>
      <c r="C71" s="69"/>
      <c r="D71" s="84"/>
      <c r="E71" s="84"/>
      <c r="F71" s="69"/>
      <c r="G71" s="69"/>
      <c r="J71" s="59"/>
      <c r="K71" s="63"/>
      <c r="L71" s="64"/>
      <c r="M71" s="50"/>
    </row>
    <row r="72" spans="1:13" x14ac:dyDescent="0.25">
      <c r="A72" s="69"/>
      <c r="B72" s="84"/>
      <c r="C72" s="84"/>
      <c r="D72" s="84"/>
      <c r="E72" s="84"/>
      <c r="F72" s="69"/>
      <c r="G72" s="69"/>
      <c r="J72" s="59"/>
      <c r="K72" s="63"/>
      <c r="L72" s="64"/>
      <c r="M72" s="64"/>
    </row>
    <row r="73" spans="1:13" x14ac:dyDescent="0.25">
      <c r="A73" s="69"/>
      <c r="B73" s="86"/>
      <c r="C73" s="85"/>
      <c r="D73" s="84"/>
      <c r="E73" s="65"/>
      <c r="F73" s="69"/>
      <c r="G73" s="25"/>
      <c r="L73" s="64"/>
      <c r="M73" s="50"/>
    </row>
    <row r="74" spans="1:13" x14ac:dyDescent="0.25">
      <c r="A74" s="69"/>
      <c r="B74" s="84"/>
      <c r="C74" s="85"/>
      <c r="D74" s="84"/>
      <c r="E74" s="65"/>
      <c r="F74" s="69"/>
      <c r="G74" s="25"/>
    </row>
    <row r="75" spans="1:13" x14ac:dyDescent="0.25">
      <c r="A75" s="69"/>
      <c r="B75" s="86"/>
      <c r="C75" s="49"/>
      <c r="D75" s="49"/>
      <c r="E75" s="49"/>
      <c r="F75" s="69"/>
      <c r="G75" s="25"/>
    </row>
    <row r="76" spans="1:13" x14ac:dyDescent="0.25">
      <c r="A76" s="69"/>
      <c r="B76" s="86"/>
      <c r="C76" s="49"/>
      <c r="D76" s="49"/>
      <c r="E76" s="49"/>
      <c r="F76" s="69"/>
      <c r="G76" s="25"/>
    </row>
    <row r="77" spans="1:13" x14ac:dyDescent="0.25">
      <c r="A77" s="69"/>
      <c r="B77" s="86"/>
      <c r="C77" s="49"/>
      <c r="D77" s="49"/>
      <c r="E77" s="49"/>
      <c r="F77" s="69"/>
      <c r="G77" s="25"/>
      <c r="J77" s="51"/>
    </row>
    <row r="78" spans="1:13" x14ac:dyDescent="0.25">
      <c r="A78" s="69"/>
      <c r="B78" s="86"/>
      <c r="C78" s="49"/>
      <c r="D78" s="49"/>
      <c r="E78" s="49"/>
      <c r="F78" s="69"/>
      <c r="G78" s="25"/>
    </row>
    <row r="79" spans="1:13" x14ac:dyDescent="0.25">
      <c r="A79" s="69"/>
      <c r="B79" s="86"/>
      <c r="C79" s="49"/>
      <c r="D79" s="49"/>
      <c r="E79" s="49"/>
      <c r="F79" s="69"/>
      <c r="G79" s="25"/>
    </row>
    <row r="80" spans="1:13" x14ac:dyDescent="0.25">
      <c r="A80" s="69"/>
      <c r="B80" s="86"/>
      <c r="C80" s="49"/>
      <c r="D80" s="49"/>
      <c r="E80" s="49"/>
      <c r="F80" s="69"/>
      <c r="G80" s="25"/>
    </row>
    <row r="81" spans="1:7" x14ac:dyDescent="0.25">
      <c r="A81" s="69"/>
      <c r="B81" s="86"/>
      <c r="C81" s="49"/>
      <c r="D81" s="49"/>
      <c r="E81" s="49"/>
      <c r="F81" s="69"/>
      <c r="G81" s="25"/>
    </row>
    <row r="82" spans="1:7" x14ac:dyDescent="0.25">
      <c r="A82" s="69"/>
      <c r="B82" s="86"/>
      <c r="C82" s="49"/>
      <c r="D82" s="49"/>
      <c r="E82" s="49"/>
      <c r="F82" s="69"/>
      <c r="G82" s="25"/>
    </row>
    <row r="83" spans="1:7" x14ac:dyDescent="0.25">
      <c r="A83" s="69"/>
      <c r="B83" s="86"/>
      <c r="C83" s="49"/>
      <c r="D83" s="49"/>
      <c r="E83" s="49"/>
      <c r="F83" s="69"/>
      <c r="G83" s="25"/>
    </row>
    <row r="84" spans="1:7" x14ac:dyDescent="0.25">
      <c r="A84" s="69"/>
      <c r="B84" s="86"/>
      <c r="C84" s="49"/>
      <c r="D84" s="49"/>
      <c r="E84" s="49"/>
      <c r="F84" s="69"/>
      <c r="G84" s="25"/>
    </row>
    <row r="85" spans="1:7" x14ac:dyDescent="0.25">
      <c r="A85" s="69"/>
      <c r="B85" s="86"/>
      <c r="C85" s="49"/>
      <c r="D85" s="49"/>
      <c r="E85" s="49"/>
      <c r="F85" s="69"/>
      <c r="G85" s="25"/>
    </row>
    <row r="86" spans="1:7" x14ac:dyDescent="0.25">
      <c r="A86" s="69"/>
      <c r="B86" s="86"/>
      <c r="C86" s="49"/>
      <c r="D86" s="49"/>
      <c r="E86" s="49"/>
      <c r="F86" s="69"/>
      <c r="G86" s="71"/>
    </row>
    <row r="87" spans="1:7" x14ac:dyDescent="0.25">
      <c r="A87" s="69"/>
      <c r="B87" s="69"/>
      <c r="C87" s="49"/>
      <c r="D87" s="74"/>
      <c r="E87" s="49"/>
      <c r="F87" s="69"/>
      <c r="G87" s="25"/>
    </row>
    <row r="88" spans="1:7" x14ac:dyDescent="0.25">
      <c r="A88" s="69"/>
      <c r="B88" s="69"/>
      <c r="C88" s="49"/>
      <c r="D88" s="74"/>
      <c r="E88" s="49"/>
      <c r="F88" s="69"/>
      <c r="G88" s="25"/>
    </row>
    <row r="89" spans="1:7" x14ac:dyDescent="0.25">
      <c r="A89" s="69"/>
      <c r="B89" s="69"/>
      <c r="C89" s="88"/>
      <c r="D89" s="88"/>
      <c r="E89" s="49"/>
      <c r="F89" s="69"/>
      <c r="G89" s="25"/>
    </row>
    <row r="90" spans="1:7" x14ac:dyDescent="0.25">
      <c r="A90" s="69"/>
      <c r="B90" s="84"/>
      <c r="C90" s="88"/>
      <c r="D90" s="88"/>
      <c r="E90" s="49"/>
      <c r="F90" s="69"/>
      <c r="G90" s="25"/>
    </row>
    <row r="91" spans="1:7" x14ac:dyDescent="0.25">
      <c r="A91" s="69"/>
      <c r="B91" s="86"/>
      <c r="C91" s="49"/>
      <c r="D91" s="74"/>
      <c r="E91" s="49"/>
      <c r="F91" s="69"/>
      <c r="G91" s="25"/>
    </row>
    <row r="92" spans="1:7" x14ac:dyDescent="0.25">
      <c r="A92" s="69"/>
      <c r="B92" s="86"/>
      <c r="C92" s="49"/>
      <c r="D92" s="74"/>
      <c r="E92" s="49"/>
      <c r="F92" s="69"/>
      <c r="G92" s="25"/>
    </row>
    <row r="93" spans="1:7" x14ac:dyDescent="0.25">
      <c r="A93" s="69"/>
      <c r="B93" s="86"/>
      <c r="C93" s="49"/>
      <c r="D93" s="74"/>
      <c r="E93" s="49"/>
      <c r="F93" s="69"/>
      <c r="G93" s="25"/>
    </row>
    <row r="94" spans="1:7" x14ac:dyDescent="0.25">
      <c r="A94" s="69"/>
      <c r="B94" s="86"/>
      <c r="C94" s="49"/>
      <c r="D94" s="74"/>
      <c r="E94" s="49"/>
      <c r="F94" s="69"/>
      <c r="G94" s="25"/>
    </row>
    <row r="95" spans="1:7" x14ac:dyDescent="0.25">
      <c r="A95" s="69"/>
      <c r="B95" s="86"/>
      <c r="C95" s="49"/>
      <c r="D95" s="74"/>
      <c r="E95" s="49"/>
      <c r="F95" s="69"/>
      <c r="G95" s="25"/>
    </row>
    <row r="96" spans="1:7" x14ac:dyDescent="0.25">
      <c r="A96" s="69"/>
      <c r="B96" s="86"/>
      <c r="C96" s="49"/>
      <c r="D96" s="74"/>
      <c r="E96" s="49"/>
      <c r="F96" s="69"/>
      <c r="G96" s="25"/>
    </row>
    <row r="97" spans="1:7" x14ac:dyDescent="0.25">
      <c r="A97" s="69"/>
      <c r="B97" s="86"/>
      <c r="C97" s="49"/>
      <c r="D97" s="74"/>
      <c r="E97" s="49"/>
      <c r="F97" s="69"/>
      <c r="G97" s="25"/>
    </row>
    <row r="98" spans="1:7" x14ac:dyDescent="0.25">
      <c r="A98" s="69"/>
      <c r="B98" s="86"/>
      <c r="C98" s="49"/>
      <c r="D98" s="74"/>
      <c r="E98" s="49"/>
      <c r="F98" s="69"/>
      <c r="G98" s="25"/>
    </row>
    <row r="99" spans="1:7" x14ac:dyDescent="0.25">
      <c r="A99" s="69"/>
      <c r="B99" s="86"/>
      <c r="C99" s="49"/>
      <c r="D99" s="74"/>
      <c r="E99" s="49"/>
      <c r="F99" s="69"/>
      <c r="G99" s="25"/>
    </row>
    <row r="100" spans="1:7" x14ac:dyDescent="0.25">
      <c r="A100" s="69"/>
      <c r="B100" s="86"/>
      <c r="C100" s="49"/>
      <c r="D100" s="74"/>
      <c r="E100" s="49"/>
      <c r="F100" s="69"/>
      <c r="G100" s="25"/>
    </row>
    <row r="101" spans="1:7" x14ac:dyDescent="0.25">
      <c r="A101" s="69"/>
      <c r="B101" s="86"/>
      <c r="C101" s="49"/>
      <c r="D101" s="74"/>
      <c r="E101" s="49"/>
      <c r="F101" s="69"/>
      <c r="G101" s="25"/>
    </row>
    <row r="102" spans="1:7" x14ac:dyDescent="0.25">
      <c r="A102" s="69"/>
      <c r="B102" s="86"/>
      <c r="C102" s="49"/>
      <c r="D102" s="74"/>
      <c r="E102" s="49"/>
      <c r="F102" s="69"/>
      <c r="G102" s="25"/>
    </row>
    <row r="103" spans="1:7" x14ac:dyDescent="0.25">
      <c r="A103" s="69"/>
      <c r="B103" s="69"/>
      <c r="C103" s="49"/>
      <c r="D103" s="74"/>
      <c r="E103" s="49"/>
      <c r="F103" s="69"/>
      <c r="G103" s="25"/>
    </row>
    <row r="104" spans="1:7" x14ac:dyDescent="0.25">
      <c r="A104" s="69"/>
      <c r="B104" s="69"/>
      <c r="C104" s="49"/>
      <c r="D104" s="74"/>
      <c r="E104" s="49"/>
      <c r="F104" s="69"/>
      <c r="G104" s="25"/>
    </row>
    <row r="105" spans="1:7" x14ac:dyDescent="0.25">
      <c r="A105" s="69"/>
      <c r="B105" s="69"/>
      <c r="C105" s="49"/>
      <c r="D105" s="74"/>
      <c r="E105" s="49"/>
      <c r="F105" s="69"/>
      <c r="G105" s="25"/>
    </row>
    <row r="106" spans="1:7" x14ac:dyDescent="0.25">
      <c r="C106" s="47"/>
      <c r="D106" s="26"/>
      <c r="E106" s="49"/>
      <c r="G106" s="25"/>
    </row>
    <row r="107" spans="1:7" x14ac:dyDescent="0.25">
      <c r="C107" s="47"/>
      <c r="D107" s="26"/>
      <c r="E107" s="49"/>
      <c r="G107" s="25"/>
    </row>
    <row r="108" spans="1:7" x14ac:dyDescent="0.25">
      <c r="A108" s="8"/>
      <c r="G108" s="25"/>
    </row>
    <row r="109" spans="1:7" x14ac:dyDescent="0.25">
      <c r="G109" s="25"/>
    </row>
    <row r="110" spans="1:7" x14ac:dyDescent="0.25">
      <c r="B110" s="26"/>
      <c r="C110" s="57"/>
      <c r="D110" s="57"/>
      <c r="E110" s="56"/>
      <c r="G110" s="25"/>
    </row>
    <row r="111" spans="1:7" x14ac:dyDescent="0.25">
      <c r="B111" s="56"/>
      <c r="C111" s="57"/>
      <c r="D111" s="57"/>
      <c r="E111" s="57"/>
      <c r="G111" s="25"/>
    </row>
    <row r="112" spans="1:7" x14ac:dyDescent="0.25">
      <c r="B112" s="59"/>
      <c r="C112" s="68"/>
      <c r="D112" s="68"/>
      <c r="E112" s="68"/>
      <c r="G112" s="25"/>
    </row>
    <row r="113" spans="2:7" x14ac:dyDescent="0.25">
      <c r="B113" s="59"/>
      <c r="C113" s="68"/>
      <c r="D113" s="68"/>
      <c r="E113" s="68"/>
      <c r="G113" s="25"/>
    </row>
    <row r="114" spans="2:7" x14ac:dyDescent="0.25">
      <c r="B114" s="59"/>
      <c r="C114" s="68"/>
      <c r="D114" s="68"/>
      <c r="E114" s="68"/>
      <c r="G114" s="25"/>
    </row>
    <row r="115" spans="2:7" x14ac:dyDescent="0.25">
      <c r="B115" s="59"/>
      <c r="C115" s="68"/>
      <c r="D115" s="68"/>
      <c r="E115" s="68"/>
      <c r="G115" s="25"/>
    </row>
    <row r="116" spans="2:7" x14ac:dyDescent="0.25">
      <c r="B116" s="59"/>
      <c r="C116" s="68"/>
      <c r="D116" s="68"/>
      <c r="E116" s="68"/>
      <c r="G116" s="25"/>
    </row>
    <row r="117" spans="2:7" x14ac:dyDescent="0.25">
      <c r="B117" s="59"/>
      <c r="C117" s="68"/>
      <c r="D117" s="68"/>
      <c r="E117" s="68"/>
      <c r="G117" s="25"/>
    </row>
    <row r="118" spans="2:7" x14ac:dyDescent="0.25">
      <c r="B118" s="59"/>
      <c r="C118" s="68"/>
      <c r="D118" s="68"/>
      <c r="E118" s="68"/>
      <c r="G118" s="25"/>
    </row>
    <row r="119" spans="2:7" x14ac:dyDescent="0.25">
      <c r="B119" s="59"/>
      <c r="C119" s="68"/>
      <c r="D119" s="68"/>
      <c r="E119" s="68"/>
      <c r="G119" s="25"/>
    </row>
    <row r="120" spans="2:7" x14ac:dyDescent="0.25">
      <c r="B120" s="59"/>
      <c r="C120" s="68"/>
      <c r="D120" s="68"/>
      <c r="E120" s="68"/>
      <c r="G120" s="25"/>
    </row>
    <row r="121" spans="2:7" x14ac:dyDescent="0.25">
      <c r="B121" s="59"/>
      <c r="C121" s="68"/>
      <c r="D121" s="68"/>
      <c r="E121" s="68"/>
      <c r="G121" s="25"/>
    </row>
    <row r="122" spans="2:7" x14ac:dyDescent="0.25">
      <c r="B122" s="59"/>
      <c r="C122" s="68"/>
      <c r="D122" s="68"/>
      <c r="E122" s="68"/>
      <c r="G122" s="25"/>
    </row>
    <row r="123" spans="2:7" x14ac:dyDescent="0.25">
      <c r="B123" s="59"/>
      <c r="C123" s="68"/>
      <c r="D123" s="68"/>
      <c r="E123" s="68"/>
      <c r="G123" s="25"/>
    </row>
    <row r="124" spans="2:7" x14ac:dyDescent="0.25">
      <c r="C124" s="40"/>
      <c r="D124" s="40"/>
      <c r="E124" s="40"/>
      <c r="G124" s="25"/>
    </row>
    <row r="125" spans="2:7" x14ac:dyDescent="0.25">
      <c r="C125" s="40"/>
      <c r="G125" s="25"/>
    </row>
    <row r="127" spans="2:7" x14ac:dyDescent="0.25">
      <c r="D127" s="56"/>
      <c r="E127" s="56"/>
    </row>
    <row r="128" spans="2:7" x14ac:dyDescent="0.25">
      <c r="B128" s="56"/>
      <c r="C128" s="56"/>
      <c r="D128" s="56"/>
      <c r="E128" s="56"/>
    </row>
    <row r="129" spans="2:5" x14ac:dyDescent="0.25">
      <c r="B129" s="59"/>
      <c r="C129" s="57"/>
      <c r="D129" s="56"/>
      <c r="E129" s="65"/>
    </row>
    <row r="130" spans="2:5" x14ac:dyDescent="0.25">
      <c r="B130" s="56"/>
      <c r="C130" s="57"/>
      <c r="D130" s="56"/>
      <c r="E130" s="65"/>
    </row>
    <row r="131" spans="2:5" x14ac:dyDescent="0.25">
      <c r="B131" s="59"/>
      <c r="C131" s="49"/>
      <c r="D131" s="49"/>
      <c r="E131" s="49"/>
    </row>
    <row r="132" spans="2:5" x14ac:dyDescent="0.25">
      <c r="B132" s="59"/>
      <c r="C132" s="49"/>
      <c r="D132" s="49"/>
      <c r="E132" s="49"/>
    </row>
    <row r="133" spans="2:5" x14ac:dyDescent="0.25">
      <c r="B133" s="59"/>
      <c r="C133" s="49"/>
      <c r="D133" s="49"/>
      <c r="E133" s="49"/>
    </row>
    <row r="134" spans="2:5" x14ac:dyDescent="0.25">
      <c r="B134" s="59"/>
      <c r="C134" s="49"/>
      <c r="D134" s="49"/>
      <c r="E134" s="49"/>
    </row>
    <row r="135" spans="2:5" x14ac:dyDescent="0.25">
      <c r="B135" s="59"/>
      <c r="C135" s="49"/>
      <c r="D135" s="49"/>
      <c r="E135" s="49"/>
    </row>
    <row r="136" spans="2:5" x14ac:dyDescent="0.25">
      <c r="B136" s="59"/>
      <c r="C136" s="49"/>
      <c r="D136" s="49"/>
      <c r="E136" s="49"/>
    </row>
    <row r="137" spans="2:5" x14ac:dyDescent="0.25">
      <c r="B137" s="59"/>
      <c r="C137" s="49"/>
      <c r="D137" s="49"/>
      <c r="E137" s="49"/>
    </row>
    <row r="138" spans="2:5" x14ac:dyDescent="0.25">
      <c r="B138" s="59"/>
      <c r="C138" s="49"/>
      <c r="D138" s="49"/>
      <c r="E138" s="49"/>
    </row>
    <row r="139" spans="2:5" x14ac:dyDescent="0.25">
      <c r="B139" s="59"/>
      <c r="C139" s="49"/>
      <c r="D139" s="49"/>
      <c r="E139" s="49"/>
    </row>
    <row r="140" spans="2:5" x14ac:dyDescent="0.25">
      <c r="B140" s="59"/>
      <c r="C140" s="49"/>
      <c r="D140" s="49"/>
      <c r="E140" s="49"/>
    </row>
    <row r="141" spans="2:5" x14ac:dyDescent="0.25">
      <c r="B141" s="59"/>
      <c r="C141" s="49"/>
      <c r="D141" s="49"/>
      <c r="E141" s="49"/>
    </row>
    <row r="142" spans="2:5" x14ac:dyDescent="0.25">
      <c r="B142" s="59"/>
      <c r="C142" s="49"/>
      <c r="D142" s="49"/>
      <c r="E142" s="49"/>
    </row>
    <row r="143" spans="2:5" x14ac:dyDescent="0.25">
      <c r="C143" s="49"/>
      <c r="D143" s="26"/>
      <c r="E143" s="49"/>
    </row>
    <row r="145" spans="7:7" x14ac:dyDescent="0.25">
      <c r="G145" s="51"/>
    </row>
    <row r="146" spans="7:7" x14ac:dyDescent="0.25">
      <c r="G146" s="51"/>
    </row>
    <row r="149" spans="7:7" x14ac:dyDescent="0.25">
      <c r="G149" s="25"/>
    </row>
    <row r="150" spans="7:7" x14ac:dyDescent="0.25">
      <c r="G150" s="25"/>
    </row>
    <row r="151" spans="7:7" x14ac:dyDescent="0.25">
      <c r="G151" s="25"/>
    </row>
    <row r="152" spans="7:7" x14ac:dyDescent="0.25">
      <c r="G152" s="25"/>
    </row>
    <row r="153" spans="7:7" x14ac:dyDescent="0.25">
      <c r="G153" s="25"/>
    </row>
    <row r="154" spans="7:7" x14ac:dyDescent="0.25">
      <c r="G154" s="25"/>
    </row>
    <row r="155" spans="7:7" x14ac:dyDescent="0.25">
      <c r="G155" s="25"/>
    </row>
    <row r="156" spans="7:7" x14ac:dyDescent="0.25">
      <c r="G156" s="25"/>
    </row>
    <row r="157" spans="7:7" x14ac:dyDescent="0.25">
      <c r="G157" s="25"/>
    </row>
    <row r="158" spans="7:7" x14ac:dyDescent="0.25">
      <c r="G158" s="25"/>
    </row>
    <row r="159" spans="7:7" x14ac:dyDescent="0.25">
      <c r="G159" s="25"/>
    </row>
    <row r="160" spans="7:7" x14ac:dyDescent="0.25">
      <c r="G160" s="25"/>
    </row>
    <row r="161" spans="7:7" x14ac:dyDescent="0.25">
      <c r="G161" s="25"/>
    </row>
    <row r="162" spans="7:7" x14ac:dyDescent="0.25">
      <c r="G162" s="51"/>
    </row>
    <row r="163" spans="7:7" x14ac:dyDescent="0.25">
      <c r="G163" s="25"/>
    </row>
  </sheetData>
  <mergeCells count="4">
    <mergeCell ref="D10:G11"/>
    <mergeCell ref="L10:O11"/>
    <mergeCell ref="E13:F13"/>
    <mergeCell ref="M13:N13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DF1C-033F-4E36-9943-1A496F42060D}">
  <sheetPr>
    <pageSetUpPr fitToPage="1"/>
  </sheetPr>
  <dimension ref="A1:J26"/>
  <sheetViews>
    <sheetView workbookViewId="0">
      <selection activeCell="F18" sqref="F18"/>
    </sheetView>
  </sheetViews>
  <sheetFormatPr defaultRowHeight="15" x14ac:dyDescent="0.25"/>
  <cols>
    <col min="3" max="3" width="19" customWidth="1"/>
    <col min="4" max="5" width="12.42578125" customWidth="1"/>
    <col min="6" max="6" width="16" customWidth="1"/>
    <col min="7" max="7" width="17.7109375" customWidth="1"/>
    <col min="8" max="8" width="17.5703125" customWidth="1"/>
    <col min="9" max="9" width="12.7109375" customWidth="1"/>
  </cols>
  <sheetData>
    <row r="1" spans="1:10" x14ac:dyDescent="0.25">
      <c r="C1" s="104" t="s">
        <v>108</v>
      </c>
      <c r="D1" s="104"/>
      <c r="E1" s="104"/>
      <c r="F1" s="104"/>
      <c r="G1" s="104"/>
      <c r="H1" s="104"/>
      <c r="I1" s="104"/>
    </row>
    <row r="2" spans="1:10" x14ac:dyDescent="0.25">
      <c r="C2" s="104" t="s">
        <v>109</v>
      </c>
      <c r="D2" s="103"/>
      <c r="E2" s="103"/>
      <c r="F2" s="103"/>
      <c r="G2" s="103"/>
      <c r="H2" s="103"/>
      <c r="I2" s="103"/>
    </row>
    <row r="3" spans="1:10" x14ac:dyDescent="0.25">
      <c r="C3" s="104" t="s">
        <v>40</v>
      </c>
      <c r="D3" s="104"/>
      <c r="E3" s="104"/>
      <c r="F3" s="104"/>
      <c r="G3" s="104"/>
      <c r="H3" s="104"/>
      <c r="I3" s="104"/>
    </row>
    <row r="4" spans="1:10" x14ac:dyDescent="0.25">
      <c r="C4" s="104" t="s">
        <v>15</v>
      </c>
      <c r="D4" s="103"/>
      <c r="E4" s="103"/>
      <c r="F4" s="103"/>
      <c r="G4" s="103"/>
      <c r="H4" s="103"/>
      <c r="I4" s="103"/>
    </row>
    <row r="8" spans="1:10" x14ac:dyDescent="0.25">
      <c r="A8" s="100" t="s">
        <v>103</v>
      </c>
      <c r="J8" s="5" t="s">
        <v>39</v>
      </c>
    </row>
    <row r="9" spans="1:10" x14ac:dyDescent="0.25">
      <c r="A9" s="101" t="s">
        <v>104</v>
      </c>
      <c r="J9" s="5" t="s">
        <v>13</v>
      </c>
    </row>
    <row r="10" spans="1:10" x14ac:dyDescent="0.25">
      <c r="A10" s="101" t="s">
        <v>105</v>
      </c>
      <c r="J10" s="5" t="s">
        <v>14</v>
      </c>
    </row>
    <row r="13" spans="1:10" x14ac:dyDescent="0.25">
      <c r="D13" s="5" t="s">
        <v>16</v>
      </c>
      <c r="E13" s="5" t="s">
        <v>27</v>
      </c>
      <c r="F13" s="5" t="s">
        <v>19</v>
      </c>
      <c r="G13" s="5" t="s">
        <v>28</v>
      </c>
      <c r="H13" s="5" t="s">
        <v>28</v>
      </c>
      <c r="I13" s="5" t="s">
        <v>22</v>
      </c>
      <c r="J13" s="5" t="s">
        <v>23</v>
      </c>
    </row>
    <row r="14" spans="1:10" ht="15.75" thickBot="1" x14ac:dyDescent="0.3">
      <c r="D14" s="19" t="s">
        <v>17</v>
      </c>
      <c r="E14" s="19" t="s">
        <v>18</v>
      </c>
      <c r="F14" s="19" t="s">
        <v>20</v>
      </c>
      <c r="G14" s="19" t="s">
        <v>8</v>
      </c>
      <c r="H14" s="19" t="s">
        <v>21</v>
      </c>
      <c r="I14" s="19" t="s">
        <v>28</v>
      </c>
      <c r="J14" s="19" t="s">
        <v>24</v>
      </c>
    </row>
    <row r="15" spans="1:10" x14ac:dyDescent="0.25">
      <c r="A15" t="s">
        <v>29</v>
      </c>
      <c r="D15" s="13">
        <v>365245</v>
      </c>
      <c r="E15" s="13">
        <v>1385177.3</v>
      </c>
      <c r="F15" s="12">
        <f>E15/D15</f>
        <v>3.7924606770797684</v>
      </c>
      <c r="G15" s="2">
        <v>59.482460000000003</v>
      </c>
      <c r="H15" s="2">
        <v>71.819519999999997</v>
      </c>
      <c r="I15" s="18">
        <f>H15-G15</f>
        <v>12.337059999999994</v>
      </c>
      <c r="J15" s="10">
        <f>I15/G15</f>
        <v>0.2074066876185012</v>
      </c>
    </row>
    <row r="16" spans="1:10" x14ac:dyDescent="0.25">
      <c r="A16" t="s">
        <v>30</v>
      </c>
      <c r="D16" s="13">
        <v>50569</v>
      </c>
      <c r="E16" s="13">
        <v>489342.38844015694</v>
      </c>
      <c r="F16" s="12">
        <f t="shared" ref="F16:F24" si="0">E16/D16</f>
        <v>9.6767266198690294</v>
      </c>
      <c r="G16" s="2">
        <v>129.43548999999999</v>
      </c>
      <c r="H16" s="2">
        <v>153.48910999999998</v>
      </c>
      <c r="I16" s="18">
        <f t="shared" ref="I16:I24" si="1">H16-G16</f>
        <v>24.053619999999995</v>
      </c>
      <c r="J16" s="10">
        <f t="shared" ref="J16:J24" si="2">I16/G16</f>
        <v>0.18583481238414593</v>
      </c>
    </row>
    <row r="17" spans="1:10" x14ac:dyDescent="0.25">
      <c r="A17" t="s">
        <v>31</v>
      </c>
      <c r="D17" s="13">
        <v>10668</v>
      </c>
      <c r="E17" s="13">
        <v>736644.99999999988</v>
      </c>
      <c r="F17" s="12">
        <f t="shared" si="0"/>
        <v>69.051837270341196</v>
      </c>
      <c r="G17" s="2">
        <v>830.07447000000002</v>
      </c>
      <c r="H17" s="2">
        <v>972.18696999999997</v>
      </c>
      <c r="I17" s="18">
        <f t="shared" si="1"/>
        <v>142.11249999999995</v>
      </c>
      <c r="J17" s="10">
        <f t="shared" si="2"/>
        <v>0.1712045185536184</v>
      </c>
    </row>
    <row r="18" spans="1:10" x14ac:dyDescent="0.25">
      <c r="A18" t="s">
        <v>32</v>
      </c>
      <c r="D18" s="13">
        <v>429</v>
      </c>
      <c r="E18" s="13">
        <v>1630648.7510978049</v>
      </c>
      <c r="F18" s="12">
        <f t="shared" si="0"/>
        <v>3801.0460398550231</v>
      </c>
      <c r="G18" s="2">
        <v>5390.3499999999995</v>
      </c>
      <c r="H18" s="2">
        <v>5583.3957000000009</v>
      </c>
      <c r="I18" s="18">
        <f t="shared" si="1"/>
        <v>193.04570000000149</v>
      </c>
      <c r="J18" s="10">
        <f t="shared" si="2"/>
        <v>3.5813203224280707E-2</v>
      </c>
    </row>
    <row r="19" spans="1:10" x14ac:dyDescent="0.25">
      <c r="A19" t="s">
        <v>33</v>
      </c>
      <c r="D19" s="13">
        <v>108</v>
      </c>
      <c r="E19" s="13">
        <v>9553161.3234253377</v>
      </c>
      <c r="F19" s="12">
        <f t="shared" si="0"/>
        <v>88455.197439123498</v>
      </c>
      <c r="G19" s="2">
        <v>24997.43952</v>
      </c>
      <c r="H19" s="2">
        <v>28827.54968</v>
      </c>
      <c r="I19" s="18">
        <f t="shared" si="1"/>
        <v>3830.1101600000002</v>
      </c>
      <c r="J19" s="10">
        <f t="shared" si="2"/>
        <v>0.15322009907997169</v>
      </c>
    </row>
    <row r="20" spans="1:10" x14ac:dyDescent="0.25">
      <c r="A20" t="s">
        <v>34</v>
      </c>
      <c r="D20" s="13">
        <v>39400</v>
      </c>
      <c r="E20" s="13">
        <v>212047.39999999985</v>
      </c>
      <c r="F20" s="12">
        <f t="shared" si="0"/>
        <v>5.3819137055837523</v>
      </c>
      <c r="G20" s="2">
        <v>70.177180000000007</v>
      </c>
      <c r="H20" s="2">
        <v>71.745080000000002</v>
      </c>
      <c r="I20" s="18">
        <f t="shared" si="1"/>
        <v>1.5678999999999945</v>
      </c>
      <c r="J20" s="10">
        <f t="shared" si="2"/>
        <v>2.2342020582759158E-2</v>
      </c>
    </row>
    <row r="21" spans="1:10" x14ac:dyDescent="0.25">
      <c r="A21" t="s">
        <v>35</v>
      </c>
      <c r="D21" s="13">
        <v>335</v>
      </c>
      <c r="E21" s="13">
        <v>1315.1999999999998</v>
      </c>
      <c r="F21" s="12">
        <f t="shared" si="0"/>
        <v>3.9259701492537307</v>
      </c>
      <c r="G21" s="2">
        <v>38.812150000000003</v>
      </c>
      <c r="H21" s="2">
        <v>51.288080000000001</v>
      </c>
      <c r="I21" s="18">
        <f t="shared" si="1"/>
        <v>12.475929999999998</v>
      </c>
      <c r="J21" s="10">
        <f t="shared" si="2"/>
        <v>0.32144392928503052</v>
      </c>
    </row>
    <row r="22" spans="1:10" x14ac:dyDescent="0.25">
      <c r="A22" t="s">
        <v>36</v>
      </c>
      <c r="D22" s="13">
        <v>1336</v>
      </c>
      <c r="E22" s="13">
        <v>19019.3</v>
      </c>
      <c r="F22" s="12">
        <f t="shared" si="0"/>
        <v>14.236002994011976</v>
      </c>
      <c r="G22" s="2">
        <v>95.002700000000004</v>
      </c>
      <c r="H22" s="2">
        <v>125.24202</v>
      </c>
      <c r="I22" s="18">
        <f t="shared" si="1"/>
        <v>30.239319999999992</v>
      </c>
      <c r="J22" s="10">
        <f t="shared" si="2"/>
        <v>0.31829958516968454</v>
      </c>
    </row>
    <row r="23" spans="1:10" x14ac:dyDescent="0.25">
      <c r="A23" t="s">
        <v>37</v>
      </c>
      <c r="D23" s="17">
        <v>1367</v>
      </c>
      <c r="E23" s="13">
        <v>1512103.6999999997</v>
      </c>
      <c r="F23" s="12">
        <f t="shared" si="0"/>
        <v>1106.1475493782002</v>
      </c>
      <c r="G23" s="2">
        <v>3346.0983499999998</v>
      </c>
      <c r="H23" s="2">
        <v>4411.4870000000001</v>
      </c>
      <c r="I23" s="18">
        <f t="shared" si="1"/>
        <v>1065.3886500000003</v>
      </c>
      <c r="J23" s="10">
        <f t="shared" si="2"/>
        <v>0.31839729098219732</v>
      </c>
    </row>
    <row r="24" spans="1:10" x14ac:dyDescent="0.25">
      <c r="A24" t="s">
        <v>38</v>
      </c>
      <c r="D24" s="17">
        <v>36</v>
      </c>
      <c r="E24" s="17">
        <v>2282421.4</v>
      </c>
      <c r="F24" s="12">
        <f t="shared" si="0"/>
        <v>63400.594444444439</v>
      </c>
      <c r="G24" s="2">
        <v>9858.9472222222212</v>
      </c>
      <c r="H24" s="2">
        <v>13128.683954546175</v>
      </c>
      <c r="I24" s="18">
        <f t="shared" si="1"/>
        <v>3269.7367323239541</v>
      </c>
      <c r="J24" s="10">
        <f t="shared" si="2"/>
        <v>0.3316517127664419</v>
      </c>
    </row>
    <row r="25" spans="1:10" x14ac:dyDescent="0.25">
      <c r="D25" s="17"/>
      <c r="E25" s="17"/>
    </row>
    <row r="26" spans="1:10" x14ac:dyDescent="0.25">
      <c r="D26" s="15"/>
    </row>
  </sheetData>
  <mergeCells count="4">
    <mergeCell ref="C1:I1"/>
    <mergeCell ref="C2:I2"/>
    <mergeCell ref="C3:I3"/>
    <mergeCell ref="C4:I4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853C-E721-4438-B778-D92E7CD5DBD8}">
  <sheetPr>
    <pageSetUpPr fitToPage="1"/>
  </sheetPr>
  <dimension ref="A1:I27"/>
  <sheetViews>
    <sheetView workbookViewId="0">
      <selection activeCell="D16" sqref="D16"/>
    </sheetView>
  </sheetViews>
  <sheetFormatPr defaultRowHeight="15" x14ac:dyDescent="0.25"/>
  <cols>
    <col min="3" max="3" width="15.85546875" customWidth="1"/>
    <col min="4" max="4" width="16.28515625" customWidth="1"/>
    <col min="5" max="5" width="15.42578125" customWidth="1"/>
    <col min="6" max="6" width="15.5703125" customWidth="1"/>
    <col min="7" max="7" width="14.7109375" customWidth="1"/>
  </cols>
  <sheetData>
    <row r="1" spans="1:9" x14ac:dyDescent="0.25">
      <c r="C1" s="104" t="s">
        <v>107</v>
      </c>
      <c r="D1" s="104"/>
      <c r="E1" s="104"/>
      <c r="F1" s="104"/>
      <c r="G1" s="104"/>
      <c r="H1" s="104"/>
      <c r="I1" s="104"/>
    </row>
    <row r="2" spans="1:9" x14ac:dyDescent="0.25">
      <c r="C2" s="104" t="s">
        <v>109</v>
      </c>
      <c r="D2" s="103"/>
      <c r="E2" s="103"/>
      <c r="F2" s="103"/>
      <c r="G2" s="103"/>
      <c r="H2" s="103"/>
      <c r="I2" s="103"/>
    </row>
    <row r="3" spans="1:9" x14ac:dyDescent="0.25">
      <c r="C3" s="104" t="s">
        <v>47</v>
      </c>
      <c r="D3" s="104"/>
      <c r="E3" s="104"/>
      <c r="F3" s="104"/>
      <c r="G3" s="104"/>
      <c r="H3" s="104"/>
      <c r="I3" s="104"/>
    </row>
    <row r="4" spans="1:9" x14ac:dyDescent="0.25">
      <c r="C4" s="104" t="s">
        <v>15</v>
      </c>
      <c r="D4" s="103"/>
      <c r="E4" s="103"/>
      <c r="F4" s="103"/>
      <c r="G4" s="103"/>
      <c r="H4" s="103"/>
      <c r="I4" s="103"/>
    </row>
    <row r="8" spans="1:9" x14ac:dyDescent="0.25">
      <c r="A8" s="100" t="s">
        <v>103</v>
      </c>
      <c r="I8" s="5" t="s">
        <v>46</v>
      </c>
    </row>
    <row r="9" spans="1:9" x14ac:dyDescent="0.25">
      <c r="A9" s="101" t="s">
        <v>104</v>
      </c>
      <c r="I9" s="5" t="s">
        <v>13</v>
      </c>
    </row>
    <row r="10" spans="1:9" x14ac:dyDescent="0.25">
      <c r="A10" s="101" t="s">
        <v>105</v>
      </c>
      <c r="I10" s="5" t="s">
        <v>102</v>
      </c>
    </row>
    <row r="12" spans="1:9" x14ac:dyDescent="0.25">
      <c r="F12" s="5" t="s">
        <v>12</v>
      </c>
    </row>
    <row r="13" spans="1:9" x14ac:dyDescent="0.25">
      <c r="D13" s="5" t="s">
        <v>41</v>
      </c>
      <c r="E13" s="5" t="s">
        <v>43</v>
      </c>
      <c r="F13" s="5" t="s">
        <v>44</v>
      </c>
      <c r="H13" s="5" t="s">
        <v>23</v>
      </c>
    </row>
    <row r="14" spans="1:9" ht="15.75" thickBot="1" x14ac:dyDescent="0.3">
      <c r="D14" s="19" t="s">
        <v>42</v>
      </c>
      <c r="E14" s="19" t="s">
        <v>42</v>
      </c>
      <c r="F14" s="19" t="s">
        <v>42</v>
      </c>
      <c r="G14" s="19" t="s">
        <v>45</v>
      </c>
      <c r="H14" s="19" t="s">
        <v>24</v>
      </c>
    </row>
    <row r="15" spans="1:9" ht="15.75" x14ac:dyDescent="0.25">
      <c r="A15" s="1" t="s">
        <v>0</v>
      </c>
      <c r="D15" s="7">
        <f>F15-E15</f>
        <v>15058468.158918772</v>
      </c>
      <c r="E15" s="3">
        <v>7692166.5823600003</v>
      </c>
      <c r="F15" s="3">
        <f>'M 2.1'!E14</f>
        <v>22750634.741278771</v>
      </c>
      <c r="G15" s="3">
        <f>'M 2.1'!G14</f>
        <v>4802026.3659762703</v>
      </c>
      <c r="H15" s="10">
        <f>G15/F15</f>
        <v>0.21107219295571869</v>
      </c>
    </row>
    <row r="16" spans="1:9" ht="15.75" x14ac:dyDescent="0.25">
      <c r="A16" s="1" t="s">
        <v>1</v>
      </c>
      <c r="D16" s="7">
        <f t="shared" ref="D16:D21" si="0">F16-E16</f>
        <v>4254659.7771843923</v>
      </c>
      <c r="E16" s="3">
        <v>2717416.1514858799</v>
      </c>
      <c r="F16" s="3">
        <f>'M 2.1'!E15</f>
        <v>6972075.9286702722</v>
      </c>
      <c r="G16" s="3">
        <f>'M 2.1'!G15</f>
        <v>1354251.2501877695</v>
      </c>
      <c r="H16" s="10">
        <f t="shared" ref="H16:H22" si="1">G16/F16</f>
        <v>0.19423931466650779</v>
      </c>
    </row>
    <row r="17" spans="1:8" ht="15.75" x14ac:dyDescent="0.25">
      <c r="A17" s="1" t="s">
        <v>2</v>
      </c>
      <c r="D17" s="7">
        <f t="shared" si="0"/>
        <v>7496034.1353668729</v>
      </c>
      <c r="E17" s="3">
        <v>4090737.0139999995</v>
      </c>
      <c r="F17" s="3">
        <f>'M 2.1'!E16</f>
        <v>11586771.149366872</v>
      </c>
      <c r="G17" s="3">
        <f>'M 2.1'!G16</f>
        <v>2384549.9336971585</v>
      </c>
      <c r="H17" s="10">
        <f t="shared" si="1"/>
        <v>0.20579934676861689</v>
      </c>
    </row>
    <row r="18" spans="1:8" ht="15.75" x14ac:dyDescent="0.25">
      <c r="A18" s="1" t="s">
        <v>3</v>
      </c>
      <c r="D18" s="7">
        <f t="shared" si="0"/>
        <v>1970007.9018084018</v>
      </c>
      <c r="E18" s="3">
        <v>144036.68032000001</v>
      </c>
      <c r="F18" s="3">
        <f>'M 2.1'!E17</f>
        <v>2114044.5821284018</v>
      </c>
      <c r="G18" s="3">
        <f>'M 2.1'!G17</f>
        <v>-24.059019113425165</v>
      </c>
      <c r="H18" s="10">
        <f t="shared" si="1"/>
        <v>-1.1380563738728136E-5</v>
      </c>
    </row>
    <row r="19" spans="1:8" ht="15.75" x14ac:dyDescent="0.25">
      <c r="A19" s="1" t="s">
        <v>4</v>
      </c>
      <c r="D19" s="7">
        <f t="shared" si="0"/>
        <v>354922.1</v>
      </c>
      <c r="E19" s="3">
        <v>0</v>
      </c>
      <c r="F19" s="3">
        <f>'M 2.1'!E18</f>
        <v>354922.1</v>
      </c>
      <c r="G19" s="3">
        <f>'M 2.1'!G18</f>
        <v>117710.52236366231</v>
      </c>
      <c r="H19" s="10">
        <f t="shared" si="1"/>
        <v>0.33165171276644179</v>
      </c>
    </row>
    <row r="20" spans="1:8" ht="15.75" x14ac:dyDescent="0.25">
      <c r="A20" s="1" t="s">
        <v>5</v>
      </c>
      <c r="D20" s="7">
        <f t="shared" si="0"/>
        <v>1576167.3791870854</v>
      </c>
      <c r="E20" s="3">
        <v>1177541.6216799992</v>
      </c>
      <c r="F20" s="3">
        <f>'M 2.1'!E19</f>
        <v>2753709.0008670846</v>
      </c>
      <c r="G20" s="3">
        <f>'M 2.1'!G19</f>
        <v>63003.647918324918</v>
      </c>
      <c r="H20" s="10">
        <f t="shared" si="1"/>
        <v>2.2879559132241788E-2</v>
      </c>
    </row>
    <row r="21" spans="1:8" ht="15.75" x14ac:dyDescent="0.25">
      <c r="A21" s="1" t="s">
        <v>6</v>
      </c>
      <c r="D21" s="9">
        <f t="shared" si="0"/>
        <v>2699723.3900000006</v>
      </c>
      <c r="E21" s="6">
        <v>0</v>
      </c>
      <c r="F21" s="6">
        <f>'M 2.1'!E20</f>
        <v>2699723.3900000006</v>
      </c>
      <c r="G21" s="6">
        <f>'M 2.1'!G20</f>
        <v>413651.88530431641</v>
      </c>
      <c r="H21" s="11">
        <f t="shared" si="1"/>
        <v>0.15322009907997142</v>
      </c>
    </row>
    <row r="22" spans="1:8" ht="15.75" x14ac:dyDescent="0.25">
      <c r="A22" s="1" t="s">
        <v>9</v>
      </c>
      <c r="D22" s="7">
        <f>SUM(D15:D21)</f>
        <v>33409982.842465527</v>
      </c>
      <c r="E22" s="7">
        <f>SUM(E15:E21)</f>
        <v>15821898.04984588</v>
      </c>
      <c r="F22" s="7">
        <f>SUM(F15:F21)</f>
        <v>49231880.892311402</v>
      </c>
      <c r="G22" s="7">
        <f>SUM(G15:G21)</f>
        <v>9135169.5464283898</v>
      </c>
      <c r="H22" s="10">
        <f t="shared" si="1"/>
        <v>0.18555394148784268</v>
      </c>
    </row>
    <row r="24" spans="1:8" ht="15.75" x14ac:dyDescent="0.25">
      <c r="A24" s="1" t="s">
        <v>10</v>
      </c>
    </row>
    <row r="25" spans="1:8" x14ac:dyDescent="0.25">
      <c r="A25" t="s">
        <v>11</v>
      </c>
      <c r="D25" s="6">
        <f>'M 2.1'!E24</f>
        <v>82420.02</v>
      </c>
      <c r="E25" s="14"/>
      <c r="F25" s="9">
        <f>D25</f>
        <v>82420.02</v>
      </c>
      <c r="G25" s="14"/>
      <c r="H25" s="14"/>
    </row>
    <row r="27" spans="1:8" x14ac:dyDescent="0.25">
      <c r="A27" s="4" t="s">
        <v>12</v>
      </c>
      <c r="D27" s="7">
        <f>D22+D25</f>
        <v>33492402.862465527</v>
      </c>
      <c r="E27" s="7">
        <f t="shared" ref="E27:G27" si="2">E22+E25</f>
        <v>15821898.04984588</v>
      </c>
      <c r="F27" s="7">
        <f t="shared" si="2"/>
        <v>49314300.912311405</v>
      </c>
      <c r="G27" s="7">
        <f t="shared" si="2"/>
        <v>9135169.5464283898</v>
      </c>
      <c r="H27" s="10">
        <f t="shared" ref="H27" si="3">G27/F27</f>
        <v>0.18524382131406791</v>
      </c>
    </row>
  </sheetData>
  <mergeCells count="4">
    <mergeCell ref="C1:I1"/>
    <mergeCell ref="C2:I2"/>
    <mergeCell ref="C3:I3"/>
    <mergeCell ref="C4:I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B8CF-9F4F-401F-929C-D128A0D2B634}">
  <sheetPr>
    <pageSetUpPr fitToPage="1"/>
  </sheetPr>
  <dimension ref="A1:AQ173"/>
  <sheetViews>
    <sheetView topLeftCell="P1" workbookViewId="0">
      <selection activeCell="W19" sqref="W19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42578125" style="1" customWidth="1"/>
    <col min="18" max="18" width="18.7109375" style="1" customWidth="1"/>
    <col min="19" max="19" width="19.42578125" style="1" customWidth="1"/>
    <col min="20" max="20" width="18" style="1" customWidth="1"/>
    <col min="21" max="21" width="16.7109375" style="1" customWidth="1"/>
    <col min="22" max="22" width="3" style="1" customWidth="1"/>
    <col min="23" max="23" width="20.85546875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3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4" width="9.140625" style="1"/>
    <col min="35" max="35" width="31.7109375" style="1" customWidth="1"/>
    <col min="36" max="36" width="10" style="1" customWidth="1"/>
    <col min="37" max="37" width="14.85546875" style="1" customWidth="1"/>
    <col min="38" max="38" width="3.5703125" style="1" customWidth="1"/>
    <col min="39" max="39" width="18.28515625" style="1" customWidth="1"/>
    <col min="40" max="40" width="3.28515625" style="1" customWidth="1"/>
    <col min="41" max="41" width="17" style="1" customWidth="1"/>
    <col min="42" max="42" width="3.42578125" style="1" customWidth="1"/>
    <col min="43" max="43" width="17" style="1" customWidth="1"/>
    <col min="44" max="16384" width="9.140625" style="1"/>
  </cols>
  <sheetData>
    <row r="1" spans="1:31" x14ac:dyDescent="0.25">
      <c r="Q1" s="102" t="s">
        <v>108</v>
      </c>
    </row>
    <row r="2" spans="1:31" x14ac:dyDescent="0.25">
      <c r="Q2" s="102" t="s">
        <v>109</v>
      </c>
    </row>
    <row r="3" spans="1:31" x14ac:dyDescent="0.25">
      <c r="Q3" s="102" t="s">
        <v>110</v>
      </c>
    </row>
    <row r="4" spans="1:31" x14ac:dyDescent="0.25">
      <c r="A4" s="8"/>
      <c r="I4" s="8" t="s">
        <v>106</v>
      </c>
      <c r="Q4" s="102" t="s">
        <v>15</v>
      </c>
      <c r="R4" s="102"/>
      <c r="S4" s="102"/>
      <c r="T4" s="102"/>
      <c r="U4" s="102"/>
      <c r="V4" s="102"/>
      <c r="W4" s="102"/>
      <c r="Y4" s="8"/>
    </row>
    <row r="5" spans="1:31" x14ac:dyDescent="0.25">
      <c r="A5" s="8"/>
      <c r="I5" s="8"/>
      <c r="R5" s="98"/>
      <c r="S5" s="98"/>
      <c r="T5" s="98"/>
      <c r="U5" s="98"/>
      <c r="V5" s="98"/>
      <c r="W5" s="98"/>
      <c r="Y5" s="8"/>
      <c r="AE5" s="5" t="s">
        <v>46</v>
      </c>
    </row>
    <row r="6" spans="1:31" x14ac:dyDescent="0.25">
      <c r="A6" s="8"/>
      <c r="I6" s="8"/>
      <c r="Q6" s="100" t="s">
        <v>103</v>
      </c>
      <c r="R6" s="98"/>
      <c r="S6" s="98"/>
      <c r="T6" s="98"/>
      <c r="U6" s="98"/>
      <c r="V6" s="98"/>
      <c r="W6" s="98"/>
      <c r="Y6" s="8"/>
      <c r="AE6" s="5" t="s">
        <v>13</v>
      </c>
    </row>
    <row r="7" spans="1:31" x14ac:dyDescent="0.25">
      <c r="Q7" s="101" t="s">
        <v>104</v>
      </c>
      <c r="R7" s="98"/>
      <c r="S7" s="98"/>
      <c r="T7" s="98"/>
      <c r="U7" s="98"/>
      <c r="V7" s="98"/>
      <c r="W7" s="98"/>
      <c r="AE7" s="5" t="s">
        <v>101</v>
      </c>
    </row>
    <row r="8" spans="1:31" x14ac:dyDescent="0.25">
      <c r="Q8" s="101" t="s">
        <v>105</v>
      </c>
    </row>
    <row r="9" spans="1:31" ht="16.5" thickBot="1" x14ac:dyDescent="0.3"/>
    <row r="10" spans="1:31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49</v>
      </c>
      <c r="U10" s="108"/>
      <c r="V10" s="108"/>
      <c r="W10" s="109"/>
      <c r="AB10" s="107" t="s">
        <v>50</v>
      </c>
      <c r="AC10" s="108"/>
      <c r="AD10" s="108"/>
      <c r="AE10" s="109"/>
    </row>
    <row r="11" spans="1:31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99"/>
      <c r="R11" s="20"/>
      <c r="S11" s="20"/>
      <c r="T11" s="110"/>
      <c r="U11" s="111"/>
      <c r="V11" s="111"/>
      <c r="W11" s="112"/>
      <c r="Y11" s="20"/>
      <c r="Z11" s="20"/>
      <c r="AA11" s="20"/>
      <c r="AB11" s="110"/>
      <c r="AC11" s="111"/>
      <c r="AD11" s="111"/>
      <c r="AE11" s="112"/>
    </row>
    <row r="12" spans="1:31" x14ac:dyDescent="0.25">
      <c r="A12" s="89" t="s">
        <v>0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0</v>
      </c>
      <c r="J12" s="21"/>
      <c r="K12" s="21"/>
      <c r="L12" s="21" t="s">
        <v>51</v>
      </c>
      <c r="M12" s="21"/>
      <c r="N12" s="21"/>
      <c r="O12" s="21" t="s">
        <v>52</v>
      </c>
      <c r="Q12" s="89" t="s">
        <v>0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</row>
    <row r="13" spans="1:31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  <c r="Y13" s="22"/>
      <c r="Z13" s="22"/>
      <c r="AA13" s="22"/>
      <c r="AB13" s="22" t="s">
        <v>53</v>
      </c>
      <c r="AC13" s="111" t="s">
        <v>54</v>
      </c>
      <c r="AD13" s="111"/>
      <c r="AE13" s="22" t="s">
        <v>55</v>
      </c>
    </row>
    <row r="16" spans="1:31" x14ac:dyDescent="0.25">
      <c r="A16" s="8" t="s">
        <v>56</v>
      </c>
      <c r="I16" s="8" t="s">
        <v>56</v>
      </c>
      <c r="Q16" s="8" t="s">
        <v>56</v>
      </c>
      <c r="Y16" s="8" t="s">
        <v>56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  <c r="AG17" s="69"/>
      <c r="AH17" s="69"/>
      <c r="AI17" s="69"/>
      <c r="AJ17" s="69"/>
      <c r="AK17" s="69"/>
      <c r="AL17" s="69"/>
      <c r="AM17" s="69"/>
      <c r="AN17" s="69"/>
    </row>
    <row r="18" spans="1:40" x14ac:dyDescent="0.25">
      <c r="B18" s="1" t="s">
        <v>59</v>
      </c>
      <c r="D18" s="24">
        <v>369840</v>
      </c>
      <c r="E18" s="25">
        <v>20.7</v>
      </c>
      <c r="G18" s="26">
        <f>D18*E18</f>
        <v>7655688</v>
      </c>
      <c r="J18" s="1" t="s">
        <v>59</v>
      </c>
      <c r="L18" s="24">
        <v>369840</v>
      </c>
      <c r="M18" s="25">
        <v>20.7</v>
      </c>
      <c r="O18" s="26">
        <f>L18*M18</f>
        <v>7655688</v>
      </c>
      <c r="R18" s="1" t="s">
        <v>59</v>
      </c>
      <c r="T18" s="24">
        <v>365580</v>
      </c>
      <c r="U18" s="25">
        <v>20.7</v>
      </c>
      <c r="W18" s="26">
        <f>T18*U18</f>
        <v>7567506</v>
      </c>
      <c r="Z18" s="1" t="s">
        <v>59</v>
      </c>
      <c r="AB18" s="24">
        <f>T18</f>
        <v>365580</v>
      </c>
      <c r="AC18" s="25">
        <v>29.03</v>
      </c>
      <c r="AE18" s="26">
        <f>AB18*AC18</f>
        <v>10612787.4</v>
      </c>
      <c r="AG18" s="69"/>
      <c r="AH18" s="69"/>
      <c r="AI18" s="69"/>
      <c r="AJ18" s="69"/>
      <c r="AK18" s="75"/>
      <c r="AL18" s="75"/>
      <c r="AM18" s="75"/>
      <c r="AN18" s="69"/>
    </row>
    <row r="19" spans="1:40" x14ac:dyDescent="0.25">
      <c r="B19" s="1" t="s">
        <v>60</v>
      </c>
      <c r="G19" s="26">
        <v>1739489.76</v>
      </c>
      <c r="J19" s="1" t="s">
        <v>60</v>
      </c>
      <c r="L19" s="24">
        <f>L18</f>
        <v>369840</v>
      </c>
      <c r="M19" s="25">
        <v>5.0999999999999996</v>
      </c>
      <c r="O19" s="26">
        <f>L19*M19</f>
        <v>1886183.9999999998</v>
      </c>
      <c r="R19" s="1" t="s">
        <v>60</v>
      </c>
      <c r="T19" s="24">
        <f>T18</f>
        <v>365580</v>
      </c>
      <c r="U19" s="25">
        <v>5.0999999999999996</v>
      </c>
      <c r="W19" s="26">
        <f>T19*U19</f>
        <v>1864457.9999999998</v>
      </c>
      <c r="Z19" s="1" t="s">
        <v>60</v>
      </c>
      <c r="AB19" s="24">
        <f>AB18</f>
        <v>365580</v>
      </c>
      <c r="AC19" s="25">
        <v>0</v>
      </c>
      <c r="AE19" s="26">
        <f>AB19*AC19</f>
        <v>0</v>
      </c>
      <c r="AG19" s="69"/>
      <c r="AH19" s="69"/>
      <c r="AI19" s="69"/>
      <c r="AJ19" s="69"/>
      <c r="AK19" s="75"/>
      <c r="AL19" s="75"/>
      <c r="AM19" s="75"/>
      <c r="AN19" s="69"/>
    </row>
    <row r="20" spans="1:40" x14ac:dyDescent="0.25">
      <c r="B20" s="27" t="s">
        <v>61</v>
      </c>
      <c r="C20" s="27"/>
      <c r="D20" s="28">
        <v>369840</v>
      </c>
      <c r="E20" s="29">
        <v>-3.83</v>
      </c>
      <c r="F20" s="27"/>
      <c r="G20" s="30">
        <f>D20*E20</f>
        <v>-1416487.2</v>
      </c>
      <c r="J20" s="27" t="s">
        <v>61</v>
      </c>
      <c r="K20" s="27"/>
      <c r="L20" s="31">
        <f>L18</f>
        <v>369840</v>
      </c>
      <c r="M20" s="29">
        <v>-3.83</v>
      </c>
      <c r="N20" s="27"/>
      <c r="O20" s="30">
        <f>L20*M20</f>
        <v>-1416487.2</v>
      </c>
      <c r="R20" s="27" t="s">
        <v>61</v>
      </c>
      <c r="S20" s="27"/>
      <c r="T20" s="31">
        <f>T18</f>
        <v>365580</v>
      </c>
      <c r="U20" s="29">
        <v>-3.83</v>
      </c>
      <c r="V20" s="27"/>
      <c r="W20" s="30">
        <f>T20*U20</f>
        <v>-1400171.4000000001</v>
      </c>
      <c r="Z20" s="27" t="s">
        <v>61</v>
      </c>
      <c r="AA20" s="27"/>
      <c r="AB20" s="31">
        <f>AB18</f>
        <v>365580</v>
      </c>
      <c r="AC20" s="29">
        <v>0</v>
      </c>
      <c r="AD20" s="27"/>
      <c r="AE20" s="30">
        <f>AB20*AC20</f>
        <v>0</v>
      </c>
      <c r="AG20" s="69"/>
      <c r="AH20" s="69"/>
      <c r="AI20" s="69"/>
      <c r="AJ20" s="69"/>
      <c r="AK20" s="76"/>
      <c r="AL20" s="69"/>
      <c r="AM20" s="76"/>
      <c r="AN20" s="77"/>
    </row>
    <row r="21" spans="1:40" x14ac:dyDescent="0.25">
      <c r="E21" s="32">
        <f>SUM(E18:E20)</f>
        <v>16.869999999999997</v>
      </c>
      <c r="G21" s="26">
        <f>SUM(G18:G20)</f>
        <v>7978690.5599999996</v>
      </c>
      <c r="H21" s="32"/>
      <c r="J21" s="1" t="s">
        <v>12</v>
      </c>
      <c r="L21" s="24"/>
      <c r="M21" s="25"/>
      <c r="O21" s="26">
        <f>SUM(O18:O20)</f>
        <v>8125384.7999999998</v>
      </c>
      <c r="P21" s="32"/>
      <c r="R21" s="1" t="s">
        <v>12</v>
      </c>
      <c r="T21" s="24"/>
      <c r="U21" s="25">
        <f>SUM(U18:U20)</f>
        <v>21.97</v>
      </c>
      <c r="W21" s="26">
        <f>SUM(W18:W20)</f>
        <v>8031792.5999999996</v>
      </c>
      <c r="Z21" s="1" t="s">
        <v>12</v>
      </c>
      <c r="AB21" s="24"/>
      <c r="AC21" s="25">
        <f>SUM(AC18:AC20)</f>
        <v>29.03</v>
      </c>
      <c r="AE21" s="26">
        <f>SUM(AE18:AE20)</f>
        <v>10612787.4</v>
      </c>
      <c r="AG21" s="69"/>
      <c r="AH21" s="69"/>
      <c r="AI21" s="69"/>
      <c r="AJ21" s="69"/>
      <c r="AK21" s="69"/>
      <c r="AL21" s="69"/>
      <c r="AM21" s="69"/>
      <c r="AN21" s="69"/>
    </row>
    <row r="22" spans="1:40" x14ac:dyDescent="0.25">
      <c r="G22" s="26"/>
      <c r="H22" s="32"/>
      <c r="O22" s="26"/>
      <c r="P22" s="32"/>
      <c r="W22" s="26"/>
      <c r="AB22" s="24"/>
      <c r="AE22" s="26"/>
      <c r="AG22" s="69"/>
      <c r="AH22" s="69"/>
      <c r="AI22" s="69"/>
      <c r="AJ22" s="69"/>
      <c r="AK22" s="78"/>
      <c r="AL22" s="69"/>
      <c r="AM22" s="78"/>
      <c r="AN22" s="77"/>
    </row>
    <row r="23" spans="1:40" x14ac:dyDescent="0.25">
      <c r="A23" s="8" t="s">
        <v>62</v>
      </c>
      <c r="D23" s="24"/>
      <c r="G23" s="26"/>
      <c r="H23" s="32"/>
      <c r="L23" s="24"/>
      <c r="O23" s="26"/>
      <c r="P23" s="32"/>
      <c r="T23" s="24"/>
      <c r="W23" s="26"/>
      <c r="AE23" s="26"/>
      <c r="AG23" s="69"/>
      <c r="AH23" s="69"/>
      <c r="AI23" s="69"/>
      <c r="AJ23" s="69"/>
      <c r="AK23" s="69"/>
      <c r="AL23" s="69"/>
      <c r="AM23" s="69"/>
      <c r="AN23" s="69"/>
    </row>
    <row r="24" spans="1:40" x14ac:dyDescent="0.25">
      <c r="D24" s="34" t="s">
        <v>63</v>
      </c>
      <c r="E24" s="35" t="s">
        <v>64</v>
      </c>
      <c r="G24" s="26"/>
      <c r="H24" s="32"/>
      <c r="I24" s="8" t="s">
        <v>62</v>
      </c>
      <c r="L24" s="24"/>
      <c r="O24" s="26"/>
      <c r="P24" s="32"/>
      <c r="Q24" s="8" t="s">
        <v>62</v>
      </c>
      <c r="T24" s="24"/>
      <c r="W24" s="26"/>
      <c r="Y24" s="8" t="s">
        <v>62</v>
      </c>
      <c r="AB24" s="24"/>
      <c r="AE24" s="26"/>
      <c r="AG24" s="69"/>
      <c r="AH24" s="69"/>
      <c r="AI24" s="79"/>
      <c r="AJ24" s="69"/>
      <c r="AK24" s="69"/>
      <c r="AL24" s="69"/>
      <c r="AM24" s="80"/>
      <c r="AN24" s="69"/>
    </row>
    <row r="25" spans="1:40" x14ac:dyDescent="0.25">
      <c r="B25" s="1" t="s">
        <v>65</v>
      </c>
      <c r="D25" s="24">
        <v>1420552</v>
      </c>
      <c r="E25" s="37">
        <v>4.3185000000000002</v>
      </c>
      <c r="G25" s="26">
        <f>D25*E25</f>
        <v>6134653.8119999999</v>
      </c>
      <c r="H25" s="32"/>
      <c r="L25" s="34" t="s">
        <v>63</v>
      </c>
      <c r="M25" s="35" t="s">
        <v>64</v>
      </c>
      <c r="O25" s="26"/>
      <c r="P25" s="32"/>
      <c r="T25" s="34" t="s">
        <v>63</v>
      </c>
      <c r="U25" s="35" t="s">
        <v>64</v>
      </c>
      <c r="W25" s="26"/>
      <c r="AB25" s="34" t="s">
        <v>63</v>
      </c>
      <c r="AC25" s="35" t="s">
        <v>66</v>
      </c>
      <c r="AE25" s="26"/>
      <c r="AG25" s="69"/>
      <c r="AH25" s="69"/>
      <c r="AI25" s="16"/>
      <c r="AJ25" s="69"/>
      <c r="AK25" s="69"/>
      <c r="AL25" s="69"/>
      <c r="AM25" s="69"/>
      <c r="AN25" s="69"/>
    </row>
    <row r="26" spans="1:40" x14ac:dyDescent="0.25">
      <c r="B26" s="1" t="s">
        <v>67</v>
      </c>
      <c r="D26" s="24">
        <v>1315.1999999999998</v>
      </c>
      <c r="E26" s="37">
        <v>4.3185000000000002</v>
      </c>
      <c r="G26" s="26">
        <f>D26*E26</f>
        <v>5679.6911999999993</v>
      </c>
      <c r="H26" s="32"/>
      <c r="J26" s="1" t="s">
        <v>65</v>
      </c>
      <c r="L26" s="24">
        <v>1420552</v>
      </c>
      <c r="M26" s="37">
        <v>4.3185000000000002</v>
      </c>
      <c r="O26" s="26">
        <f>L26*M26</f>
        <v>6134653.8119999999</v>
      </c>
      <c r="P26" s="32"/>
      <c r="R26" s="1" t="s">
        <v>65</v>
      </c>
      <c r="T26" s="24">
        <v>1401423.3</v>
      </c>
      <c r="U26" s="37">
        <v>4.3185000000000002</v>
      </c>
      <c r="W26" s="26">
        <f>T26*U26</f>
        <v>6052046.5210500006</v>
      </c>
      <c r="Z26" s="1" t="s">
        <v>65</v>
      </c>
      <c r="AB26" s="24">
        <f>T26</f>
        <v>1401423.3</v>
      </c>
      <c r="AC26" s="37">
        <v>5.7072000000000003</v>
      </c>
      <c r="AE26" s="26">
        <f>AB26*AC26</f>
        <v>7998203.0577600002</v>
      </c>
      <c r="AG26" s="69"/>
      <c r="AH26" s="69"/>
      <c r="AI26" s="79"/>
      <c r="AJ26" s="69"/>
      <c r="AK26" s="69"/>
      <c r="AL26" s="69"/>
      <c r="AM26" s="25"/>
      <c r="AN26" s="69"/>
    </row>
    <row r="27" spans="1:40" x14ac:dyDescent="0.25">
      <c r="B27" s="27" t="s">
        <v>68</v>
      </c>
      <c r="C27" s="27"/>
      <c r="D27" s="27"/>
      <c r="E27" s="27"/>
      <c r="F27" s="27"/>
      <c r="G27" s="30">
        <v>930952.15999999992</v>
      </c>
      <c r="J27" s="1" t="s">
        <v>67</v>
      </c>
      <c r="L27" s="24">
        <v>1315.1999999999998</v>
      </c>
      <c r="M27" s="37">
        <v>4.3185000000000002</v>
      </c>
      <c r="O27" s="26">
        <f>L27*M27</f>
        <v>5679.6911999999993</v>
      </c>
      <c r="P27" s="32"/>
      <c r="R27" s="1" t="s">
        <v>67</v>
      </c>
      <c r="T27" s="24">
        <f>L27</f>
        <v>1315.1999999999998</v>
      </c>
      <c r="U27" s="37">
        <v>4.3185000000000002</v>
      </c>
      <c r="W27" s="26">
        <f>T27*U27</f>
        <v>5679.6911999999993</v>
      </c>
      <c r="Z27" s="1" t="s">
        <v>67</v>
      </c>
      <c r="AB27" s="24">
        <f>T27</f>
        <v>1315.1999999999998</v>
      </c>
      <c r="AC27" s="37">
        <f>AC26</f>
        <v>5.7072000000000003</v>
      </c>
      <c r="AE27" s="26">
        <f>AB27*AC27</f>
        <v>7506.1094399999993</v>
      </c>
      <c r="AG27" s="69"/>
      <c r="AH27" s="69"/>
      <c r="AI27" s="69"/>
      <c r="AJ27" s="69"/>
      <c r="AK27" s="69"/>
      <c r="AL27" s="69"/>
      <c r="AM27" s="69"/>
      <c r="AN27" s="69"/>
    </row>
    <row r="28" spans="1:40" x14ac:dyDescent="0.25">
      <c r="D28" s="24">
        <f>SUM(D25:D26)</f>
        <v>1421867.2</v>
      </c>
      <c r="E28" s="39"/>
      <c r="G28" s="26">
        <f>SUM(G25:G27)</f>
        <v>7071285.6632000003</v>
      </c>
      <c r="H28" s="26"/>
      <c r="J28" s="27" t="s">
        <v>68</v>
      </c>
      <c r="K28" s="27"/>
      <c r="L28" s="27"/>
      <c r="M28" s="27"/>
      <c r="N28" s="27"/>
      <c r="O28" s="30">
        <f>G27</f>
        <v>930952.15999999992</v>
      </c>
      <c r="P28" s="32"/>
      <c r="R28" s="27" t="s">
        <v>68</v>
      </c>
      <c r="S28" s="27"/>
      <c r="T28" s="27"/>
      <c r="U28" s="27"/>
      <c r="V28" s="27"/>
      <c r="W28" s="30">
        <v>918409.88058415998</v>
      </c>
      <c r="Z28" s="27" t="s">
        <v>68</v>
      </c>
      <c r="AA28" s="27"/>
      <c r="AB28" s="27"/>
      <c r="AC28" s="27"/>
      <c r="AD28" s="27"/>
      <c r="AE28" s="30">
        <v>1213747.4229719727</v>
      </c>
      <c r="AG28" s="69"/>
      <c r="AH28" s="69"/>
      <c r="AI28" s="69"/>
      <c r="AJ28" s="69"/>
      <c r="AK28" s="69"/>
      <c r="AL28" s="69"/>
      <c r="AM28" s="81"/>
      <c r="AN28" s="69"/>
    </row>
    <row r="29" spans="1:40" x14ac:dyDescent="0.25">
      <c r="G29" s="26"/>
      <c r="H29" s="26"/>
      <c r="O29" s="26">
        <f>SUM(O26:O28)</f>
        <v>7071285.6632000003</v>
      </c>
      <c r="P29" s="32"/>
      <c r="T29" s="24">
        <f>SUM(T26:T28)</f>
        <v>1402738.5</v>
      </c>
      <c r="W29" s="26">
        <f>SUM(W26:W28)</f>
        <v>6976136.0928341607</v>
      </c>
      <c r="Y29" s="8"/>
      <c r="AB29" s="24"/>
      <c r="AC29" s="41"/>
      <c r="AE29" s="26">
        <f>SUM(AE26:AE28)</f>
        <v>9219456.5901719723</v>
      </c>
      <c r="AG29" s="69"/>
      <c r="AH29" s="69"/>
      <c r="AI29" s="69"/>
      <c r="AJ29" s="69"/>
      <c r="AK29" s="69"/>
      <c r="AL29" s="69"/>
      <c r="AM29" s="69"/>
      <c r="AN29" s="69"/>
    </row>
    <row r="30" spans="1:40" ht="16.5" thickBot="1" x14ac:dyDescent="0.3">
      <c r="A30" s="8" t="s">
        <v>69</v>
      </c>
      <c r="G30" s="42">
        <f>G21+G28</f>
        <v>15049976.223200001</v>
      </c>
      <c r="H30" s="26"/>
      <c r="I30" s="8"/>
      <c r="L30" s="24"/>
      <c r="M30" s="41"/>
      <c r="O30" s="26"/>
      <c r="P30" s="32"/>
      <c r="Q30" s="8"/>
      <c r="T30" s="24"/>
      <c r="U30" s="41"/>
      <c r="W30" s="26"/>
      <c r="AG30" s="69"/>
      <c r="AH30" s="69"/>
      <c r="AI30" s="69"/>
      <c r="AJ30" s="69"/>
      <c r="AK30" s="69"/>
      <c r="AL30" s="69"/>
      <c r="AM30" s="69"/>
      <c r="AN30" s="69"/>
    </row>
    <row r="31" spans="1:40" ht="16.5" thickTop="1" x14ac:dyDescent="0.25">
      <c r="A31" s="8"/>
      <c r="D31" s="24"/>
      <c r="E31" s="41"/>
      <c r="G31" s="26"/>
      <c r="H31" s="43"/>
      <c r="I31" s="8" t="s">
        <v>70</v>
      </c>
      <c r="L31" s="24"/>
      <c r="M31" s="41"/>
      <c r="O31" s="26">
        <f>O21+O29</f>
        <v>15196670.463199999</v>
      </c>
      <c r="P31" s="43"/>
      <c r="Q31" s="8" t="s">
        <v>70</v>
      </c>
      <c r="T31" s="24"/>
      <c r="U31" s="41"/>
      <c r="W31" s="26">
        <f>W21+W29</f>
        <v>15007928.692834161</v>
      </c>
      <c r="Y31" s="8" t="s">
        <v>70</v>
      </c>
      <c r="AB31" s="24"/>
      <c r="AC31" s="41"/>
      <c r="AE31" s="26">
        <f>AE21+AE29</f>
        <v>19832243.990171973</v>
      </c>
      <c r="AG31" s="69"/>
      <c r="AH31" s="69"/>
      <c r="AI31" s="73"/>
      <c r="AJ31" s="69"/>
      <c r="AK31" s="69"/>
      <c r="AL31" s="69"/>
      <c r="AM31" s="69"/>
      <c r="AN31" s="69"/>
    </row>
    <row r="32" spans="1:40" x14ac:dyDescent="0.25">
      <c r="A32" s="8" t="s">
        <v>71</v>
      </c>
      <c r="G32" s="26">
        <v>15050824.409999995</v>
      </c>
      <c r="I32" s="8"/>
      <c r="Q32" s="8"/>
      <c r="Y32" s="8"/>
      <c r="AG32" s="69"/>
      <c r="AH32" s="69"/>
      <c r="AI32" s="69"/>
      <c r="AJ32" s="69"/>
      <c r="AK32" s="69"/>
      <c r="AL32" s="69"/>
      <c r="AM32" s="69"/>
      <c r="AN32" s="69"/>
    </row>
    <row r="33" spans="1:43" x14ac:dyDescent="0.25">
      <c r="I33" s="8" t="s">
        <v>72</v>
      </c>
      <c r="O33" s="44">
        <f>G36</f>
        <v>1.0000563580159474</v>
      </c>
      <c r="Q33" s="8" t="s">
        <v>72</v>
      </c>
      <c r="W33" s="44">
        <f>O33</f>
        <v>1.0000563580159474</v>
      </c>
      <c r="Y33" s="8" t="s">
        <v>72</v>
      </c>
      <c r="AE33" s="44">
        <f>W33</f>
        <v>1.0000563580159474</v>
      </c>
      <c r="AG33" s="69"/>
      <c r="AH33" s="69"/>
      <c r="AI33" s="69"/>
      <c r="AJ33" s="69"/>
      <c r="AK33" s="105"/>
      <c r="AL33" s="105"/>
      <c r="AM33" s="105"/>
      <c r="AN33" s="69"/>
      <c r="AO33" s="106"/>
      <c r="AP33" s="106"/>
      <c r="AQ33" s="106"/>
    </row>
    <row r="34" spans="1:43" x14ac:dyDescent="0.25">
      <c r="A34" s="8" t="s">
        <v>73</v>
      </c>
      <c r="G34" s="26">
        <f>G32-G30</f>
        <v>848.18679999373853</v>
      </c>
      <c r="AG34" s="69"/>
      <c r="AH34" s="69"/>
      <c r="AI34" s="69"/>
      <c r="AJ34" s="69"/>
      <c r="AK34" s="75"/>
      <c r="AL34" s="75"/>
      <c r="AM34" s="75"/>
      <c r="AN34" s="73"/>
      <c r="AO34" s="21"/>
      <c r="AP34" s="21"/>
      <c r="AQ34" s="21"/>
    </row>
    <row r="35" spans="1:43" x14ac:dyDescent="0.25">
      <c r="I35" s="8" t="s">
        <v>74</v>
      </c>
      <c r="O35" s="26">
        <f>O31*O33</f>
        <v>15197526.917396311</v>
      </c>
      <c r="Q35" s="8" t="s">
        <v>74</v>
      </c>
      <c r="W35" s="26">
        <f>W31*W33</f>
        <v>15008774.50991877</v>
      </c>
      <c r="Y35" s="8" t="s">
        <v>74</v>
      </c>
      <c r="AE35" s="26">
        <f>AE31*AE33</f>
        <v>19833361.696095042</v>
      </c>
      <c r="AG35" s="69"/>
      <c r="AH35" s="69"/>
      <c r="AI35" s="69"/>
      <c r="AJ35" s="69"/>
      <c r="AK35" s="75"/>
      <c r="AL35" s="75"/>
      <c r="AM35" s="75"/>
      <c r="AN35" s="73"/>
      <c r="AO35" s="21"/>
      <c r="AP35" s="21"/>
      <c r="AQ35" s="21"/>
    </row>
    <row r="36" spans="1:43" x14ac:dyDescent="0.25">
      <c r="A36" s="8" t="s">
        <v>72</v>
      </c>
      <c r="G36" s="45">
        <f>G32/G30</f>
        <v>1.0000563580159474</v>
      </c>
      <c r="AG36" s="69"/>
      <c r="AH36" s="69"/>
      <c r="AI36" s="69"/>
      <c r="AJ36" s="69"/>
      <c r="AK36" s="75"/>
      <c r="AL36" s="69"/>
      <c r="AM36" s="75"/>
      <c r="AN36" s="69"/>
    </row>
    <row r="37" spans="1:43" x14ac:dyDescent="0.25">
      <c r="I37" s="8" t="s">
        <v>75</v>
      </c>
      <c r="L37" s="46">
        <v>-16246</v>
      </c>
      <c r="M37" s="37">
        <v>4.3185000000000002</v>
      </c>
      <c r="O37" s="26">
        <f>L37*M37</f>
        <v>-70158.35100000001</v>
      </c>
      <c r="Q37" s="8" t="s">
        <v>75</v>
      </c>
      <c r="T37" s="46">
        <v>-16246</v>
      </c>
      <c r="U37" s="37">
        <v>4.3185000000000002</v>
      </c>
      <c r="W37" s="26">
        <f>T37*U37</f>
        <v>-70158.35100000001</v>
      </c>
      <c r="Y37" s="8" t="s">
        <v>75</v>
      </c>
      <c r="AB37" s="46">
        <v>-16246</v>
      </c>
      <c r="AC37" s="37">
        <f>AC27</f>
        <v>5.7072000000000003</v>
      </c>
      <c r="AE37" s="26">
        <f>AB37*AC37</f>
        <v>-92719.171200000012</v>
      </c>
      <c r="AG37" s="69"/>
      <c r="AH37" s="69"/>
      <c r="AI37" s="69"/>
      <c r="AJ37" s="69"/>
      <c r="AK37" s="69"/>
      <c r="AL37" s="69"/>
      <c r="AM37" s="69"/>
      <c r="AN37" s="69"/>
    </row>
    <row r="38" spans="1:43" x14ac:dyDescent="0.25">
      <c r="A38" s="8" t="s">
        <v>76</v>
      </c>
      <c r="G38" s="47">
        <v>119852</v>
      </c>
      <c r="O38" s="26"/>
      <c r="W38" s="26"/>
      <c r="AE38" s="26"/>
      <c r="AG38" s="69"/>
      <c r="AH38" s="69"/>
      <c r="AI38" s="69"/>
      <c r="AJ38" s="69"/>
      <c r="AK38" s="74"/>
      <c r="AL38" s="69"/>
      <c r="AM38" s="76"/>
      <c r="AN38" s="69"/>
    </row>
    <row r="39" spans="1:43" x14ac:dyDescent="0.25">
      <c r="I39" s="8" t="s">
        <v>70</v>
      </c>
      <c r="O39" s="26">
        <f>O35+O37</f>
        <v>15127368.566396311</v>
      </c>
      <c r="Q39" s="8" t="s">
        <v>70</v>
      </c>
      <c r="W39" s="26">
        <f>W35+W37</f>
        <v>14938616.15891877</v>
      </c>
      <c r="Y39" s="8" t="s">
        <v>70</v>
      </c>
      <c r="AE39" s="26">
        <f>AE35+AE37</f>
        <v>19740642.524895042</v>
      </c>
      <c r="AG39" s="69"/>
      <c r="AH39" s="69"/>
      <c r="AI39" s="69"/>
      <c r="AJ39" s="69"/>
      <c r="AK39" s="69"/>
      <c r="AL39" s="69"/>
      <c r="AM39" s="69"/>
      <c r="AN39" s="69"/>
    </row>
    <row r="40" spans="1:43" x14ac:dyDescent="0.25">
      <c r="A40" s="8" t="s">
        <v>77</v>
      </c>
      <c r="D40" s="24"/>
      <c r="E40" s="41"/>
      <c r="G40" s="26">
        <v>6088963.8700000001</v>
      </c>
      <c r="AG40" s="69"/>
      <c r="AH40" s="69"/>
      <c r="AI40" s="69"/>
      <c r="AJ40" s="69"/>
      <c r="AK40" s="74"/>
      <c r="AL40" s="69"/>
      <c r="AM40" s="74"/>
      <c r="AN40" s="69"/>
    </row>
    <row r="41" spans="1:43" x14ac:dyDescent="0.25">
      <c r="G41" s="26"/>
      <c r="I41" s="8" t="s">
        <v>76</v>
      </c>
      <c r="O41" s="47">
        <v>119852</v>
      </c>
      <c r="Q41" s="8" t="s">
        <v>76</v>
      </c>
      <c r="W41" s="26">
        <f>O41</f>
        <v>119852</v>
      </c>
      <c r="Y41" s="8" t="s">
        <v>76</v>
      </c>
      <c r="AE41" s="26">
        <f>W41</f>
        <v>119852</v>
      </c>
      <c r="AG41" s="69"/>
      <c r="AH41" s="69"/>
      <c r="AI41" s="69"/>
      <c r="AJ41" s="69"/>
      <c r="AK41" s="69"/>
      <c r="AL41" s="69"/>
      <c r="AM41" s="69"/>
      <c r="AN41" s="69"/>
    </row>
    <row r="42" spans="1:43" x14ac:dyDescent="0.25">
      <c r="A42" s="8" t="s">
        <v>78</v>
      </c>
      <c r="B42" s="8"/>
      <c r="G42" s="26">
        <f>G30+G38+G40</f>
        <v>21258792.093200002</v>
      </c>
      <c r="AG42" s="69"/>
      <c r="AH42" s="69"/>
      <c r="AI42" s="73"/>
      <c r="AJ42" s="73"/>
      <c r="AK42" s="82"/>
      <c r="AL42" s="73"/>
      <c r="AM42" s="82"/>
      <c r="AN42" s="69"/>
    </row>
    <row r="43" spans="1:43" x14ac:dyDescent="0.25">
      <c r="I43" s="8" t="s">
        <v>77</v>
      </c>
      <c r="L43" s="40">
        <v>1419830</v>
      </c>
      <c r="M43" s="48">
        <v>5.5532000000000004</v>
      </c>
      <c r="O43" s="26">
        <f>L43*M43</f>
        <v>7884599.9560000002</v>
      </c>
      <c r="Q43" s="8" t="s">
        <v>77</v>
      </c>
      <c r="T43" s="40">
        <v>1385177.3</v>
      </c>
      <c r="U43" s="48">
        <v>5.5532000000000004</v>
      </c>
      <c r="W43" s="26">
        <f>T43*U43</f>
        <v>7692166.5823600003</v>
      </c>
      <c r="Y43" s="8" t="s">
        <v>77</v>
      </c>
      <c r="AB43" s="40">
        <f>T43</f>
        <v>1385177.3</v>
      </c>
      <c r="AC43" s="48">
        <v>5.5532000000000004</v>
      </c>
      <c r="AE43" s="26">
        <f>AB43*AC43</f>
        <v>7692166.5823600003</v>
      </c>
      <c r="AG43" s="69"/>
      <c r="AH43" s="69"/>
      <c r="AI43" s="69"/>
      <c r="AJ43" s="69"/>
      <c r="AK43" s="69"/>
      <c r="AL43" s="69"/>
      <c r="AM43" s="69"/>
      <c r="AN43" s="69"/>
    </row>
    <row r="44" spans="1:43" x14ac:dyDescent="0.25">
      <c r="O44" s="26"/>
      <c r="W44" s="26"/>
      <c r="AE44" s="26"/>
      <c r="AG44" s="69"/>
      <c r="AH44" s="69"/>
      <c r="AI44" s="69"/>
      <c r="AJ44" s="69"/>
      <c r="AK44" s="69"/>
      <c r="AL44" s="69"/>
      <c r="AM44" s="69"/>
      <c r="AN44" s="69"/>
    </row>
    <row r="45" spans="1:43" x14ac:dyDescent="0.25">
      <c r="I45" s="8" t="s">
        <v>7</v>
      </c>
      <c r="L45" s="46"/>
      <c r="M45" s="33"/>
      <c r="O45" s="49">
        <f>O39+O41+O43</f>
        <v>23131820.522396311</v>
      </c>
      <c r="Q45" s="8" t="s">
        <v>7</v>
      </c>
      <c r="T45" s="46"/>
      <c r="U45" s="33"/>
      <c r="W45" s="49">
        <f>W39+W41+W43</f>
        <v>22750634.741278771</v>
      </c>
      <c r="Y45" s="8" t="s">
        <v>7</v>
      </c>
      <c r="AB45" s="46"/>
      <c r="AC45" s="33"/>
      <c r="AE45" s="49">
        <f>AE39+AE41+AE43</f>
        <v>27552661.107255042</v>
      </c>
      <c r="AG45" s="69"/>
      <c r="AH45" s="69"/>
      <c r="AI45" s="69"/>
      <c r="AJ45" s="69"/>
      <c r="AK45" s="69"/>
      <c r="AL45" s="69"/>
      <c r="AM45" s="69"/>
      <c r="AN45" s="69"/>
    </row>
    <row r="46" spans="1:43" x14ac:dyDescent="0.25">
      <c r="AA46" s="50"/>
      <c r="AC46" s="51"/>
      <c r="AG46" s="69"/>
      <c r="AH46" s="69"/>
      <c r="AI46" s="69"/>
      <c r="AJ46" s="69"/>
      <c r="AK46" s="69"/>
      <c r="AL46" s="69"/>
      <c r="AM46" s="69"/>
      <c r="AN46" s="69"/>
    </row>
    <row r="47" spans="1:43" x14ac:dyDescent="0.25">
      <c r="H47" s="26"/>
      <c r="Y47" s="8" t="s">
        <v>45</v>
      </c>
      <c r="AA47" s="50"/>
      <c r="AC47" s="51"/>
      <c r="AE47" s="26">
        <f>AE45-W45</f>
        <v>4802026.3659762703</v>
      </c>
      <c r="AG47" s="69"/>
      <c r="AH47" s="69"/>
      <c r="AI47" s="73"/>
      <c r="AJ47" s="69"/>
      <c r="AK47" s="75"/>
      <c r="AL47" s="75"/>
      <c r="AM47" s="75"/>
      <c r="AN47" s="69"/>
    </row>
    <row r="48" spans="1:43" x14ac:dyDescent="0.25">
      <c r="A48" s="32"/>
      <c r="B48" s="32"/>
      <c r="G48" s="51"/>
      <c r="H48" s="26"/>
      <c r="U48" s="51"/>
      <c r="AA48" s="50"/>
      <c r="AC48" s="51"/>
      <c r="AG48" s="69"/>
      <c r="AH48" s="69"/>
      <c r="AI48" s="69"/>
      <c r="AJ48" s="69"/>
      <c r="AK48" s="75"/>
      <c r="AL48" s="75"/>
      <c r="AM48" s="75"/>
      <c r="AN48" s="69"/>
    </row>
    <row r="49" spans="1:40" x14ac:dyDescent="0.25">
      <c r="A49" s="8"/>
      <c r="D49" s="24"/>
      <c r="G49" s="52"/>
      <c r="H49" s="26"/>
      <c r="Y49" s="8" t="s">
        <v>79</v>
      </c>
      <c r="AA49" s="50"/>
      <c r="AC49" s="51"/>
      <c r="AE49" s="53">
        <f>AE47/W45</f>
        <v>0.21107219295571869</v>
      </c>
      <c r="AG49" s="69"/>
      <c r="AH49" s="69"/>
      <c r="AI49" s="69"/>
      <c r="AJ49" s="69"/>
      <c r="AK49" s="69"/>
      <c r="AL49" s="69"/>
      <c r="AM49" s="69"/>
      <c r="AN49" s="69"/>
    </row>
    <row r="50" spans="1:40" x14ac:dyDescent="0.25">
      <c r="H50" s="26"/>
      <c r="T50" s="24"/>
      <c r="AG50" s="69"/>
      <c r="AH50" s="69"/>
      <c r="AI50" s="69"/>
      <c r="AJ50" s="69"/>
      <c r="AK50" s="76"/>
      <c r="AL50" s="69"/>
      <c r="AM50" s="76"/>
      <c r="AN50" s="69"/>
    </row>
    <row r="51" spans="1:40" x14ac:dyDescent="0.25">
      <c r="H51" s="26"/>
      <c r="Q51" s="8"/>
      <c r="R51" s="8"/>
      <c r="T51" s="24"/>
      <c r="W51" s="26"/>
      <c r="AA51" s="50"/>
      <c r="AC51" s="51"/>
      <c r="AG51" s="69"/>
      <c r="AH51" s="69"/>
      <c r="AI51" s="69"/>
      <c r="AJ51" s="69"/>
      <c r="AK51" s="76"/>
      <c r="AL51" s="69"/>
      <c r="AM51" s="76"/>
      <c r="AN51" s="69"/>
    </row>
    <row r="52" spans="1:40" x14ac:dyDescent="0.25">
      <c r="A52" s="32"/>
      <c r="B52" s="32"/>
      <c r="G52" s="54"/>
      <c r="H52" s="26"/>
      <c r="Q52" s="8"/>
      <c r="T52" s="24"/>
      <c r="U52" s="41"/>
      <c r="W52" s="26"/>
      <c r="Y52" s="69"/>
      <c r="Z52" s="69"/>
      <c r="AA52" s="64"/>
      <c r="AB52" s="70"/>
      <c r="AC52" s="71"/>
      <c r="AD52" s="69"/>
      <c r="AE52" s="64"/>
      <c r="AG52" s="69"/>
      <c r="AH52" s="69"/>
      <c r="AI52" s="69"/>
      <c r="AJ52" s="69"/>
      <c r="AK52" s="76"/>
      <c r="AL52" s="69"/>
      <c r="AM52" s="76"/>
      <c r="AN52" s="69"/>
    </row>
    <row r="53" spans="1:40" x14ac:dyDescent="0.25">
      <c r="A53" s="32"/>
      <c r="B53" s="76"/>
      <c r="C53" s="69"/>
      <c r="D53" s="84"/>
      <c r="E53" s="84"/>
      <c r="F53" s="69"/>
      <c r="G53" s="74"/>
      <c r="H53" s="69"/>
      <c r="I53" s="76"/>
      <c r="J53" s="76"/>
      <c r="K53" s="69"/>
      <c r="L53" s="69"/>
      <c r="M53" s="69"/>
      <c r="O53" s="32"/>
      <c r="Q53" s="32"/>
      <c r="R53" s="32"/>
      <c r="W53" s="32"/>
      <c r="Y53" s="69"/>
      <c r="Z53" s="69"/>
      <c r="AA53" s="64"/>
      <c r="AB53" s="69"/>
      <c r="AC53" s="71"/>
      <c r="AD53" s="69"/>
      <c r="AE53" s="69"/>
      <c r="AG53" s="69"/>
      <c r="AH53" s="69"/>
      <c r="AI53" s="69"/>
      <c r="AJ53" s="69"/>
      <c r="AK53" s="76"/>
      <c r="AL53" s="69"/>
      <c r="AM53" s="76"/>
      <c r="AN53" s="69"/>
    </row>
    <row r="54" spans="1:40" x14ac:dyDescent="0.25">
      <c r="A54" s="26"/>
      <c r="B54" s="74"/>
      <c r="C54" s="85"/>
      <c r="D54" s="84"/>
      <c r="E54" s="84"/>
      <c r="F54" s="69"/>
      <c r="G54" s="85"/>
      <c r="H54" s="69"/>
      <c r="I54" s="73"/>
      <c r="J54" s="69"/>
      <c r="K54" s="69"/>
      <c r="L54" s="70"/>
      <c r="M54" s="69"/>
      <c r="O54" s="52"/>
      <c r="Q54" s="8"/>
      <c r="T54" s="24"/>
      <c r="W54" s="52"/>
      <c r="Y54" s="69"/>
      <c r="Z54" s="69"/>
      <c r="AA54" s="64"/>
      <c r="AB54" s="69"/>
      <c r="AC54" s="71"/>
      <c r="AD54" s="69"/>
      <c r="AE54" s="69"/>
      <c r="AG54" s="69"/>
      <c r="AH54" s="69"/>
      <c r="AI54" s="69"/>
      <c r="AJ54" s="69"/>
      <c r="AK54" s="69"/>
      <c r="AL54" s="69"/>
      <c r="AM54" s="69"/>
      <c r="AN54" s="69"/>
    </row>
    <row r="55" spans="1:40" x14ac:dyDescent="0.25">
      <c r="A55" s="32"/>
      <c r="B55" s="84"/>
      <c r="C55" s="85"/>
      <c r="D55" s="85"/>
      <c r="E55" s="85"/>
      <c r="F55" s="69"/>
      <c r="G55" s="85"/>
      <c r="H55" s="69"/>
      <c r="I55" s="69"/>
      <c r="J55" s="69"/>
      <c r="K55" s="69"/>
      <c r="L55" s="69"/>
      <c r="M55" s="71"/>
      <c r="U55" s="51"/>
      <c r="Y55" s="69"/>
      <c r="Z55" s="69"/>
      <c r="AA55" s="64"/>
      <c r="AB55" s="69"/>
      <c r="AC55" s="72"/>
      <c r="AD55" s="69"/>
      <c r="AE55" s="69"/>
      <c r="AG55" s="69"/>
      <c r="AH55" s="69"/>
      <c r="AI55" s="69"/>
      <c r="AJ55" s="64"/>
      <c r="AK55" s="83"/>
      <c r="AL55" s="69"/>
      <c r="AM55" s="83"/>
      <c r="AN55" s="69"/>
    </row>
    <row r="56" spans="1:40" x14ac:dyDescent="0.25">
      <c r="A56" s="58"/>
      <c r="B56" s="86"/>
      <c r="C56" s="68"/>
      <c r="D56" s="68"/>
      <c r="E56" s="68"/>
      <c r="F56" s="69"/>
      <c r="G56" s="68"/>
      <c r="H56" s="69"/>
      <c r="I56" s="69"/>
      <c r="J56" s="46"/>
      <c r="K56" s="69"/>
      <c r="L56" s="69"/>
      <c r="M56" s="69"/>
      <c r="O56" s="26"/>
      <c r="W56" s="60"/>
      <c r="Y56" s="69"/>
      <c r="Z56" s="69"/>
      <c r="AA56" s="71"/>
      <c r="AB56" s="69"/>
      <c r="AC56" s="69"/>
      <c r="AD56" s="69"/>
      <c r="AE56" s="60"/>
      <c r="AG56" s="69"/>
      <c r="AH56" s="69"/>
      <c r="AI56" s="69"/>
      <c r="AJ56" s="69"/>
      <c r="AK56" s="25"/>
      <c r="AL56" s="25"/>
      <c r="AM56" s="25"/>
      <c r="AN56" s="69"/>
    </row>
    <row r="57" spans="1:40" x14ac:dyDescent="0.25">
      <c r="A57" s="26"/>
      <c r="B57" s="86"/>
      <c r="C57" s="68"/>
      <c r="D57" s="68"/>
      <c r="E57" s="68"/>
      <c r="F57" s="69"/>
      <c r="G57" s="68"/>
      <c r="H57" s="69"/>
      <c r="I57" s="69"/>
      <c r="J57" s="46"/>
      <c r="K57" s="69"/>
      <c r="L57" s="69"/>
      <c r="M57" s="69"/>
      <c r="Y57" s="69"/>
      <c r="Z57" s="69"/>
      <c r="AA57" s="69"/>
      <c r="AB57" s="69"/>
      <c r="AC57" s="69"/>
      <c r="AD57" s="69"/>
      <c r="AE57" s="69"/>
      <c r="AG57" s="69"/>
      <c r="AH57" s="69"/>
      <c r="AI57" s="69"/>
      <c r="AJ57" s="69"/>
      <c r="AK57" s="69"/>
      <c r="AL57" s="69"/>
      <c r="AM57" s="69"/>
      <c r="AN57" s="69"/>
    </row>
    <row r="58" spans="1:40" x14ac:dyDescent="0.25">
      <c r="B58" s="86"/>
      <c r="C58" s="68"/>
      <c r="D58" s="68"/>
      <c r="E58" s="68"/>
      <c r="F58" s="69"/>
      <c r="G58" s="68"/>
      <c r="H58" s="69"/>
      <c r="I58" s="69"/>
      <c r="J58" s="46"/>
      <c r="K58" s="69"/>
      <c r="L58" s="69"/>
      <c r="M58" s="69"/>
      <c r="Y58" s="73"/>
      <c r="Z58" s="69"/>
      <c r="AA58" s="69"/>
      <c r="AB58" s="69"/>
      <c r="AC58" s="69"/>
      <c r="AD58" s="69"/>
      <c r="AE58" s="69"/>
      <c r="AG58" s="69"/>
      <c r="AH58" s="69"/>
      <c r="AI58" s="69"/>
      <c r="AJ58" s="64"/>
      <c r="AK58" s="83"/>
      <c r="AL58" s="69"/>
      <c r="AM58" s="83"/>
      <c r="AN58" s="69"/>
    </row>
    <row r="59" spans="1:40" x14ac:dyDescent="0.25">
      <c r="B59" s="86"/>
      <c r="C59" s="68"/>
      <c r="D59" s="68"/>
      <c r="E59" s="68"/>
      <c r="F59" s="69"/>
      <c r="G59" s="68"/>
      <c r="H59" s="69"/>
      <c r="I59" s="69"/>
      <c r="J59" s="46"/>
      <c r="K59" s="69"/>
      <c r="L59" s="84"/>
      <c r="M59" s="84"/>
      <c r="T59" s="56"/>
      <c r="U59" s="56"/>
      <c r="Y59" s="69"/>
      <c r="Z59" s="69"/>
      <c r="AA59" s="69"/>
      <c r="AB59" s="49"/>
      <c r="AC59" s="69"/>
      <c r="AD59" s="69"/>
      <c r="AE59" s="69"/>
      <c r="AG59" s="69"/>
      <c r="AH59" s="69"/>
      <c r="AI59" s="69"/>
      <c r="AJ59" s="69"/>
      <c r="AK59" s="25"/>
      <c r="AL59" s="69"/>
      <c r="AM59" s="25"/>
      <c r="AN59" s="69"/>
    </row>
    <row r="60" spans="1:40" x14ac:dyDescent="0.25">
      <c r="B60" s="86"/>
      <c r="C60" s="68"/>
      <c r="D60" s="68"/>
      <c r="E60" s="68"/>
      <c r="F60" s="69"/>
      <c r="G60" s="68"/>
      <c r="H60" s="69"/>
      <c r="I60" s="69"/>
      <c r="J60" s="46"/>
      <c r="K60" s="84"/>
      <c r="L60" s="84"/>
      <c r="M60" s="84"/>
      <c r="R60" s="56"/>
      <c r="S60" s="56"/>
      <c r="T60" s="56"/>
      <c r="U60" s="56"/>
      <c r="Y60" s="69"/>
      <c r="Z60" s="69"/>
      <c r="AA60" s="69"/>
      <c r="AB60" s="74"/>
      <c r="AC60" s="69"/>
      <c r="AD60" s="69"/>
      <c r="AE60" s="69"/>
      <c r="AG60" s="69"/>
      <c r="AH60" s="69"/>
      <c r="AI60" s="69"/>
      <c r="AJ60" s="69"/>
      <c r="AK60" s="69"/>
      <c r="AL60" s="69"/>
      <c r="AM60" s="69"/>
      <c r="AN60" s="69"/>
    </row>
    <row r="61" spans="1:40" x14ac:dyDescent="0.25">
      <c r="B61" s="86"/>
      <c r="C61" s="68"/>
      <c r="D61" s="68"/>
      <c r="E61" s="68"/>
      <c r="F61" s="69"/>
      <c r="G61" s="68"/>
      <c r="H61" s="69"/>
      <c r="I61" s="69"/>
      <c r="J61" s="62"/>
      <c r="K61" s="87"/>
      <c r="L61" s="64"/>
      <c r="M61" s="64"/>
      <c r="R61" s="59"/>
      <c r="S61" s="63"/>
      <c r="T61" s="64"/>
      <c r="U61" s="50"/>
      <c r="Y61" s="69"/>
      <c r="Z61" s="69"/>
      <c r="AA61" s="69"/>
      <c r="AB61" s="74"/>
      <c r="AC61" s="69"/>
      <c r="AD61" s="69"/>
      <c r="AE61" s="69"/>
      <c r="AG61" s="69"/>
      <c r="AH61" s="69"/>
      <c r="AI61" s="69"/>
      <c r="AJ61" s="69"/>
      <c r="AK61" s="76"/>
      <c r="AL61" s="69"/>
      <c r="AM61" s="76"/>
      <c r="AN61" s="69"/>
    </row>
    <row r="62" spans="1:40" x14ac:dyDescent="0.25">
      <c r="B62" s="86"/>
      <c r="C62" s="68"/>
      <c r="D62" s="68"/>
      <c r="E62" s="68"/>
      <c r="F62" s="69"/>
      <c r="G62" s="68"/>
      <c r="H62" s="69"/>
      <c r="I62" s="69"/>
      <c r="J62" s="46"/>
      <c r="K62" s="87"/>
      <c r="L62" s="64"/>
      <c r="M62" s="64"/>
      <c r="R62" s="59"/>
      <c r="S62" s="63"/>
      <c r="T62" s="64"/>
      <c r="U62" s="50"/>
      <c r="Y62" s="69"/>
      <c r="Z62" s="69"/>
      <c r="AA62" s="69"/>
      <c r="AB62" s="69"/>
      <c r="AC62" s="69"/>
      <c r="AD62" s="69"/>
      <c r="AE62" s="69"/>
      <c r="AG62" s="69"/>
      <c r="AH62" s="69"/>
      <c r="AI62" s="69"/>
      <c r="AJ62" s="69"/>
      <c r="AK62" s="69"/>
      <c r="AL62" s="69"/>
      <c r="AM62" s="69"/>
      <c r="AN62" s="69"/>
    </row>
    <row r="63" spans="1:40" x14ac:dyDescent="0.25">
      <c r="B63" s="86"/>
      <c r="C63" s="68"/>
      <c r="D63" s="68"/>
      <c r="E63" s="68"/>
      <c r="F63" s="69"/>
      <c r="G63" s="68"/>
      <c r="H63" s="69"/>
      <c r="I63" s="69"/>
      <c r="J63" s="46"/>
      <c r="K63" s="87"/>
      <c r="L63" s="64"/>
      <c r="M63" s="64"/>
      <c r="R63" s="59"/>
      <c r="S63" s="63"/>
      <c r="T63" s="64"/>
      <c r="U63" s="50"/>
      <c r="AG63" s="69"/>
      <c r="AH63" s="69"/>
      <c r="AI63" s="69"/>
      <c r="AJ63" s="69"/>
      <c r="AK63" s="76"/>
      <c r="AL63" s="69"/>
      <c r="AM63" s="69"/>
      <c r="AN63" s="69"/>
    </row>
    <row r="64" spans="1:40" x14ac:dyDescent="0.25">
      <c r="B64" s="86"/>
      <c r="C64" s="68"/>
      <c r="D64" s="68"/>
      <c r="E64" s="68"/>
      <c r="F64" s="69"/>
      <c r="G64" s="68"/>
      <c r="H64" s="69"/>
      <c r="I64" s="69"/>
      <c r="J64" s="46"/>
      <c r="K64" s="87"/>
      <c r="L64" s="64"/>
      <c r="M64" s="64"/>
      <c r="R64" s="59"/>
      <c r="S64" s="63"/>
      <c r="T64" s="64"/>
      <c r="U64" s="50"/>
      <c r="AG64" s="69"/>
      <c r="AH64" s="69"/>
      <c r="AI64" s="69"/>
      <c r="AJ64" s="69"/>
      <c r="AK64" s="69"/>
      <c r="AL64" s="69"/>
      <c r="AM64" s="69"/>
      <c r="AN64" s="69"/>
    </row>
    <row r="65" spans="2:40" x14ac:dyDescent="0.25">
      <c r="B65" s="86"/>
      <c r="C65" s="68"/>
      <c r="D65" s="68"/>
      <c r="E65" s="68"/>
      <c r="F65" s="69"/>
      <c r="G65" s="68"/>
      <c r="H65" s="69"/>
      <c r="I65" s="69"/>
      <c r="J65" s="46"/>
      <c r="K65" s="87"/>
      <c r="L65" s="64"/>
      <c r="M65" s="64"/>
      <c r="R65" s="59"/>
      <c r="S65" s="63"/>
      <c r="T65" s="64"/>
      <c r="U65" s="50"/>
      <c r="AG65" s="69"/>
      <c r="AH65" s="69"/>
      <c r="AI65" s="69"/>
      <c r="AJ65" s="69"/>
      <c r="AK65" s="60"/>
      <c r="AL65" s="69"/>
      <c r="AM65" s="69"/>
      <c r="AN65" s="69"/>
    </row>
    <row r="66" spans="2:40" x14ac:dyDescent="0.25">
      <c r="B66" s="86"/>
      <c r="C66" s="68"/>
      <c r="D66" s="68"/>
      <c r="E66" s="68"/>
      <c r="F66" s="69"/>
      <c r="G66" s="68"/>
      <c r="H66" s="69"/>
      <c r="I66" s="69"/>
      <c r="J66" s="46"/>
      <c r="K66" s="87"/>
      <c r="L66" s="64"/>
      <c r="M66" s="64"/>
      <c r="R66" s="59"/>
      <c r="S66" s="63"/>
      <c r="T66" s="64"/>
      <c r="U66" s="50"/>
      <c r="AG66" s="69"/>
      <c r="AH66" s="69"/>
      <c r="AI66" s="69"/>
      <c r="AJ66" s="69"/>
      <c r="AK66" s="69"/>
      <c r="AL66" s="69"/>
      <c r="AM66" s="69"/>
      <c r="AN66" s="69"/>
    </row>
    <row r="67" spans="2:40" x14ac:dyDescent="0.25">
      <c r="B67" s="86"/>
      <c r="C67" s="68"/>
      <c r="D67" s="68"/>
      <c r="E67" s="68"/>
      <c r="F67" s="69"/>
      <c r="G67" s="68"/>
      <c r="H67" s="69"/>
      <c r="I67" s="69"/>
      <c r="J67" s="46"/>
      <c r="K67" s="87"/>
      <c r="L67" s="64"/>
      <c r="M67" s="64"/>
      <c r="R67" s="59"/>
      <c r="S67" s="63"/>
      <c r="T67" s="64"/>
      <c r="U67" s="50"/>
      <c r="AG67" s="69"/>
      <c r="AH67" s="69"/>
      <c r="AI67" s="69"/>
      <c r="AJ67" s="69"/>
      <c r="AK67" s="69"/>
      <c r="AL67" s="69"/>
      <c r="AM67" s="69"/>
      <c r="AN67" s="69"/>
    </row>
    <row r="68" spans="2:40" x14ac:dyDescent="0.25">
      <c r="B68" s="69"/>
      <c r="C68" s="81"/>
      <c r="D68" s="81"/>
      <c r="E68" s="81"/>
      <c r="F68" s="69"/>
      <c r="G68" s="81"/>
      <c r="H68" s="69"/>
      <c r="I68" s="69"/>
      <c r="J68" s="81"/>
      <c r="K68" s="87"/>
      <c r="L68" s="64"/>
      <c r="M68" s="64"/>
      <c r="R68" s="59"/>
      <c r="S68" s="63"/>
      <c r="T68" s="64"/>
      <c r="U68" s="50"/>
      <c r="AG68" s="69"/>
      <c r="AH68" s="69"/>
      <c r="AI68" s="73"/>
      <c r="AJ68" s="69"/>
      <c r="AK68" s="75"/>
      <c r="AL68" s="75"/>
      <c r="AM68" s="75"/>
      <c r="AN68" s="69"/>
    </row>
    <row r="69" spans="2:40" x14ac:dyDescent="0.25">
      <c r="B69" s="69"/>
      <c r="C69" s="69"/>
      <c r="D69" s="69"/>
      <c r="E69" s="69"/>
      <c r="F69" s="69"/>
      <c r="G69" s="71"/>
      <c r="H69" s="69"/>
      <c r="I69" s="69"/>
      <c r="J69" s="86"/>
      <c r="K69" s="87"/>
      <c r="L69" s="64"/>
      <c r="M69" s="64"/>
      <c r="R69" s="59"/>
      <c r="S69" s="63"/>
      <c r="T69" s="64"/>
      <c r="U69" s="50"/>
      <c r="AG69" s="69"/>
      <c r="AH69" s="69"/>
      <c r="AI69" s="69"/>
      <c r="AJ69" s="69"/>
      <c r="AK69" s="75"/>
      <c r="AL69" s="75"/>
      <c r="AM69" s="75"/>
      <c r="AN69" s="69"/>
    </row>
    <row r="70" spans="2:40" x14ac:dyDescent="0.25">
      <c r="B70" s="69"/>
      <c r="C70" s="69"/>
      <c r="D70" s="69"/>
      <c r="E70" s="69"/>
      <c r="F70" s="69"/>
      <c r="G70" s="71"/>
      <c r="H70" s="69"/>
      <c r="I70" s="69"/>
      <c r="J70" s="86"/>
      <c r="K70" s="87"/>
      <c r="L70" s="64"/>
      <c r="M70" s="64"/>
      <c r="R70" s="59"/>
      <c r="S70" s="63"/>
      <c r="T70" s="64"/>
      <c r="U70" s="50"/>
      <c r="AG70" s="69"/>
      <c r="AH70" s="69"/>
      <c r="AI70" s="69"/>
      <c r="AJ70" s="69"/>
      <c r="AK70" s="69"/>
      <c r="AL70" s="69"/>
      <c r="AM70" s="69"/>
      <c r="AN70" s="69"/>
    </row>
    <row r="71" spans="2:40" x14ac:dyDescent="0.25">
      <c r="B71" s="69"/>
      <c r="C71" s="69"/>
      <c r="D71" s="84"/>
      <c r="E71" s="84"/>
      <c r="F71" s="69"/>
      <c r="G71" s="69"/>
      <c r="H71" s="69"/>
      <c r="I71" s="69"/>
      <c r="J71" s="86"/>
      <c r="K71" s="87"/>
      <c r="L71" s="64"/>
      <c r="M71" s="64"/>
      <c r="R71" s="59"/>
      <c r="S71" s="63"/>
      <c r="T71" s="64"/>
      <c r="U71" s="50"/>
      <c r="AG71" s="69"/>
      <c r="AH71" s="69"/>
      <c r="AI71" s="69"/>
      <c r="AJ71" s="69"/>
      <c r="AK71" s="76"/>
      <c r="AL71" s="69"/>
      <c r="AM71" s="76"/>
      <c r="AN71" s="69"/>
    </row>
    <row r="72" spans="2:40" x14ac:dyDescent="0.25">
      <c r="B72" s="84"/>
      <c r="C72" s="84"/>
      <c r="D72" s="84"/>
      <c r="E72" s="84"/>
      <c r="F72" s="69"/>
      <c r="G72" s="69"/>
      <c r="H72" s="69"/>
      <c r="I72" s="69"/>
      <c r="J72" s="86"/>
      <c r="K72" s="87"/>
      <c r="L72" s="64"/>
      <c r="M72" s="64"/>
      <c r="R72" s="59"/>
      <c r="S72" s="63"/>
      <c r="T72" s="64"/>
      <c r="U72" s="64"/>
      <c r="AG72" s="69"/>
      <c r="AH72" s="69"/>
      <c r="AI72" s="69"/>
      <c r="AJ72" s="69"/>
      <c r="AK72" s="76"/>
      <c r="AL72" s="69"/>
      <c r="AM72" s="76"/>
      <c r="AN72" s="69"/>
    </row>
    <row r="73" spans="2:40" x14ac:dyDescent="0.25">
      <c r="B73" s="86"/>
      <c r="C73" s="85"/>
      <c r="D73" s="84"/>
      <c r="E73" s="65"/>
      <c r="F73" s="69"/>
      <c r="G73" s="25"/>
      <c r="H73" s="69"/>
      <c r="I73" s="69"/>
      <c r="J73" s="69"/>
      <c r="K73" s="69"/>
      <c r="L73" s="64"/>
      <c r="M73" s="64"/>
      <c r="T73" s="64"/>
      <c r="U73" s="50"/>
      <c r="AG73" s="69"/>
      <c r="AH73" s="69"/>
      <c r="AI73" s="69"/>
      <c r="AJ73" s="69"/>
      <c r="AK73" s="76"/>
      <c r="AL73" s="69"/>
      <c r="AM73" s="76"/>
      <c r="AN73" s="69"/>
    </row>
    <row r="74" spans="2:40" x14ac:dyDescent="0.25">
      <c r="B74" s="84"/>
      <c r="C74" s="85"/>
      <c r="D74" s="84"/>
      <c r="E74" s="65"/>
      <c r="F74" s="69"/>
      <c r="G74" s="25"/>
      <c r="H74" s="69"/>
      <c r="I74" s="69"/>
      <c r="J74" s="69"/>
      <c r="K74" s="69"/>
      <c r="L74" s="69"/>
      <c r="M74" s="69"/>
      <c r="AG74" s="69"/>
      <c r="AH74" s="69"/>
      <c r="AI74" s="69"/>
      <c r="AJ74" s="69"/>
      <c r="AK74" s="76"/>
      <c r="AL74" s="69"/>
      <c r="AM74" s="76"/>
      <c r="AN74" s="69"/>
    </row>
    <row r="75" spans="2:40" x14ac:dyDescent="0.25">
      <c r="B75" s="86"/>
      <c r="C75" s="49"/>
      <c r="D75" s="49"/>
      <c r="E75" s="49"/>
      <c r="F75" s="69"/>
      <c r="G75" s="25"/>
      <c r="H75" s="69"/>
      <c r="I75" s="69"/>
      <c r="J75" s="71"/>
      <c r="K75" s="74"/>
      <c r="L75" s="76"/>
      <c r="M75" s="69"/>
      <c r="AG75" s="69"/>
      <c r="AH75" s="69"/>
      <c r="AI75" s="69"/>
      <c r="AJ75" s="69"/>
      <c r="AK75" s="69"/>
      <c r="AL75" s="69"/>
      <c r="AM75" s="69"/>
      <c r="AN75" s="69"/>
    </row>
    <row r="76" spans="2:40" x14ac:dyDescent="0.25">
      <c r="B76" s="86"/>
      <c r="C76" s="49"/>
      <c r="D76" s="49"/>
      <c r="E76" s="49"/>
      <c r="F76" s="69"/>
      <c r="G76" s="25"/>
      <c r="H76" s="69"/>
      <c r="I76" s="69"/>
      <c r="J76" s="71"/>
      <c r="K76" s="74"/>
      <c r="L76" s="76"/>
      <c r="M76" s="69"/>
      <c r="AG76" s="69"/>
      <c r="AH76" s="69"/>
      <c r="AI76" s="69"/>
      <c r="AJ76" s="64"/>
      <c r="AK76" s="83"/>
      <c r="AL76" s="69"/>
      <c r="AM76" s="83"/>
      <c r="AN76" s="69"/>
    </row>
    <row r="77" spans="2:40" x14ac:dyDescent="0.25">
      <c r="B77" s="86"/>
      <c r="C77" s="49"/>
      <c r="D77" s="49"/>
      <c r="E77" s="49"/>
      <c r="F77" s="69"/>
      <c r="G77" s="25"/>
      <c r="H77" s="69"/>
      <c r="I77" s="69"/>
      <c r="J77" s="71"/>
      <c r="K77" s="74"/>
      <c r="L77" s="76"/>
      <c r="M77" s="69"/>
      <c r="R77" s="51"/>
      <c r="AG77" s="69"/>
      <c r="AH77" s="69"/>
      <c r="AI77" s="69"/>
      <c r="AJ77" s="69"/>
      <c r="AK77" s="25"/>
      <c r="AL77" s="25"/>
      <c r="AM77" s="25"/>
      <c r="AN77" s="69"/>
    </row>
    <row r="78" spans="2:40" x14ac:dyDescent="0.25">
      <c r="B78" s="86"/>
      <c r="C78" s="49"/>
      <c r="D78" s="49"/>
      <c r="E78" s="49"/>
      <c r="F78" s="69"/>
      <c r="G78" s="25"/>
      <c r="H78" s="69"/>
      <c r="I78" s="69"/>
      <c r="J78" s="71"/>
      <c r="K78" s="74"/>
      <c r="L78" s="76"/>
      <c r="M78" s="69"/>
      <c r="AG78" s="69"/>
      <c r="AH78" s="69"/>
      <c r="AI78" s="69"/>
      <c r="AJ78" s="69"/>
      <c r="AK78" s="69"/>
      <c r="AL78" s="69"/>
      <c r="AM78" s="69"/>
      <c r="AN78" s="69"/>
    </row>
    <row r="79" spans="2:40" x14ac:dyDescent="0.25">
      <c r="B79" s="86"/>
      <c r="C79" s="49"/>
      <c r="D79" s="49"/>
      <c r="E79" s="49"/>
      <c r="F79" s="69"/>
      <c r="G79" s="25"/>
      <c r="H79" s="69"/>
      <c r="I79" s="69"/>
      <c r="J79" s="71"/>
      <c r="K79" s="74"/>
      <c r="L79" s="76"/>
      <c r="M79" s="69"/>
      <c r="AG79" s="69"/>
      <c r="AH79" s="69"/>
      <c r="AI79" s="69"/>
      <c r="AJ79" s="64"/>
      <c r="AK79" s="83"/>
      <c r="AL79" s="69"/>
      <c r="AM79" s="83"/>
      <c r="AN79" s="69"/>
    </row>
    <row r="80" spans="2:40" x14ac:dyDescent="0.25">
      <c r="B80" s="86"/>
      <c r="C80" s="49"/>
      <c r="D80" s="49"/>
      <c r="E80" s="49"/>
      <c r="F80" s="69"/>
      <c r="G80" s="25"/>
      <c r="H80" s="69"/>
      <c r="I80" s="69"/>
      <c r="J80" s="71"/>
      <c r="K80" s="74"/>
      <c r="L80" s="76"/>
      <c r="M80" s="69"/>
      <c r="AG80" s="69"/>
      <c r="AH80" s="69"/>
      <c r="AI80" s="69"/>
      <c r="AJ80" s="69"/>
      <c r="AK80" s="25"/>
      <c r="AL80" s="69"/>
      <c r="AM80" s="25"/>
      <c r="AN80" s="69"/>
    </row>
    <row r="81" spans="2:40" x14ac:dyDescent="0.25">
      <c r="B81" s="86"/>
      <c r="C81" s="49"/>
      <c r="D81" s="49"/>
      <c r="E81" s="49"/>
      <c r="F81" s="69"/>
      <c r="G81" s="25"/>
      <c r="H81" s="69"/>
      <c r="I81" s="69"/>
      <c r="J81" s="71"/>
      <c r="K81" s="74"/>
      <c r="L81" s="76"/>
      <c r="M81" s="69"/>
      <c r="AG81" s="69"/>
      <c r="AH81" s="69"/>
      <c r="AI81" s="69"/>
      <c r="AJ81" s="69"/>
      <c r="AK81" s="69"/>
      <c r="AL81" s="69"/>
      <c r="AM81" s="69"/>
      <c r="AN81" s="69"/>
    </row>
    <row r="82" spans="2:40" x14ac:dyDescent="0.25">
      <c r="B82" s="86"/>
      <c r="C82" s="49"/>
      <c r="D82" s="49"/>
      <c r="E82" s="49"/>
      <c r="F82" s="69"/>
      <c r="G82" s="25"/>
      <c r="H82" s="69"/>
      <c r="I82" s="69"/>
      <c r="J82" s="71"/>
      <c r="K82" s="74"/>
      <c r="L82" s="76"/>
      <c r="M82" s="69"/>
      <c r="AG82" s="69"/>
      <c r="AH82" s="69"/>
      <c r="AI82" s="69"/>
      <c r="AJ82" s="69"/>
      <c r="AK82" s="76"/>
      <c r="AL82" s="69"/>
      <c r="AM82" s="76"/>
      <c r="AN82" s="69"/>
    </row>
    <row r="83" spans="2:40" x14ac:dyDescent="0.25">
      <c r="B83" s="86"/>
      <c r="C83" s="66"/>
      <c r="D83" s="66"/>
      <c r="E83" s="66"/>
      <c r="F83" s="69"/>
      <c r="G83" s="67"/>
      <c r="H83" s="69"/>
      <c r="I83" s="69"/>
      <c r="J83" s="71"/>
      <c r="K83" s="74"/>
      <c r="L83" s="76"/>
      <c r="M83" s="69"/>
      <c r="AG83" s="69"/>
      <c r="AH83" s="69"/>
      <c r="AI83" s="69"/>
      <c r="AJ83" s="69"/>
      <c r="AK83" s="69"/>
      <c r="AL83" s="69"/>
      <c r="AM83" s="69"/>
      <c r="AN83" s="69"/>
    </row>
    <row r="84" spans="2:40" x14ac:dyDescent="0.25">
      <c r="B84" s="86"/>
      <c r="C84" s="49"/>
      <c r="D84" s="49"/>
      <c r="E84" s="49"/>
      <c r="F84" s="69"/>
      <c r="G84" s="25"/>
      <c r="H84" s="69"/>
      <c r="I84" s="69"/>
      <c r="J84" s="71"/>
      <c r="K84" s="74"/>
      <c r="L84" s="76"/>
      <c r="M84" s="69"/>
      <c r="AG84" s="69"/>
      <c r="AH84" s="69"/>
      <c r="AI84" s="69"/>
      <c r="AJ84" s="69"/>
      <c r="AK84" s="76"/>
      <c r="AL84" s="69"/>
      <c r="AM84" s="69"/>
      <c r="AN84" s="69"/>
    </row>
    <row r="85" spans="2:40" x14ac:dyDescent="0.25">
      <c r="B85" s="86"/>
      <c r="C85" s="49"/>
      <c r="D85" s="49"/>
      <c r="E85" s="49"/>
      <c r="F85" s="69"/>
      <c r="G85" s="25"/>
      <c r="H85" s="69"/>
      <c r="I85" s="69"/>
      <c r="J85" s="71"/>
      <c r="K85" s="74"/>
      <c r="L85" s="76"/>
      <c r="M85" s="69"/>
      <c r="AG85" s="69"/>
      <c r="AH85" s="69"/>
      <c r="AI85" s="69"/>
      <c r="AJ85" s="69"/>
      <c r="AK85" s="69"/>
      <c r="AL85" s="69"/>
      <c r="AM85" s="69"/>
      <c r="AN85" s="69"/>
    </row>
    <row r="86" spans="2:40" x14ac:dyDescent="0.25">
      <c r="B86" s="86"/>
      <c r="C86" s="49"/>
      <c r="D86" s="49"/>
      <c r="E86" s="49"/>
      <c r="F86" s="69"/>
      <c r="G86" s="71"/>
      <c r="H86" s="69"/>
      <c r="I86" s="69"/>
      <c r="J86" s="71"/>
      <c r="K86" s="74"/>
      <c r="L86" s="76"/>
      <c r="M86" s="69"/>
      <c r="AG86" s="69"/>
      <c r="AH86" s="69"/>
      <c r="AI86" s="69"/>
      <c r="AJ86" s="69"/>
      <c r="AK86" s="60"/>
      <c r="AL86" s="69"/>
      <c r="AM86" s="69"/>
      <c r="AN86" s="69"/>
    </row>
    <row r="87" spans="2:40" x14ac:dyDescent="0.25">
      <c r="B87" s="69"/>
      <c r="C87" s="49"/>
      <c r="D87" s="74"/>
      <c r="E87" s="49"/>
      <c r="F87" s="69"/>
      <c r="G87" s="25"/>
      <c r="H87" s="69"/>
      <c r="I87" s="69"/>
      <c r="J87" s="69"/>
      <c r="K87" s="69"/>
      <c r="L87" s="69"/>
      <c r="M87" s="69"/>
      <c r="AG87" s="69"/>
      <c r="AH87" s="69"/>
      <c r="AI87" s="69"/>
      <c r="AJ87" s="69"/>
      <c r="AK87" s="69"/>
      <c r="AL87" s="69"/>
      <c r="AM87" s="69"/>
      <c r="AN87" s="69"/>
    </row>
    <row r="88" spans="2:40" x14ac:dyDescent="0.25">
      <c r="B88" s="69"/>
      <c r="C88" s="49"/>
      <c r="D88" s="74"/>
      <c r="E88" s="49"/>
      <c r="F88" s="69"/>
      <c r="G88" s="25"/>
      <c r="H88" s="69"/>
      <c r="I88" s="69"/>
      <c r="J88" s="69"/>
      <c r="K88" s="69"/>
      <c r="L88" s="69"/>
      <c r="M88" s="69"/>
      <c r="AG88" s="69"/>
      <c r="AH88" s="69"/>
      <c r="AI88" s="69"/>
      <c r="AJ88" s="69"/>
      <c r="AK88" s="69"/>
      <c r="AL88" s="69"/>
      <c r="AM88" s="69"/>
      <c r="AN88" s="69"/>
    </row>
    <row r="89" spans="2:40" x14ac:dyDescent="0.25">
      <c r="B89" s="69"/>
      <c r="C89" s="88"/>
      <c r="D89" s="88"/>
      <c r="E89" s="49"/>
      <c r="F89" s="69"/>
      <c r="G89" s="25"/>
      <c r="H89" s="69"/>
      <c r="I89" s="69"/>
      <c r="J89" s="69"/>
      <c r="K89" s="69"/>
      <c r="L89" s="69"/>
      <c r="M89" s="69"/>
      <c r="AG89" s="69"/>
      <c r="AH89" s="69"/>
      <c r="AI89" s="69"/>
      <c r="AJ89" s="69"/>
      <c r="AK89" s="69"/>
      <c r="AL89" s="69"/>
      <c r="AM89" s="69"/>
      <c r="AN89" s="69"/>
    </row>
    <row r="90" spans="2:40" x14ac:dyDescent="0.25">
      <c r="B90" s="84"/>
      <c r="C90" s="88"/>
      <c r="D90" s="88"/>
      <c r="E90" s="49"/>
      <c r="F90" s="69"/>
      <c r="G90" s="25"/>
      <c r="H90" s="69"/>
      <c r="I90" s="69"/>
      <c r="J90" s="69"/>
      <c r="K90" s="69"/>
      <c r="L90" s="69"/>
      <c r="M90" s="69"/>
      <c r="AG90" s="69"/>
      <c r="AH90" s="69"/>
      <c r="AI90" s="69"/>
      <c r="AJ90" s="69"/>
      <c r="AK90" s="69"/>
      <c r="AL90" s="69"/>
      <c r="AM90" s="69"/>
      <c r="AN90" s="69"/>
    </row>
    <row r="91" spans="2:40" x14ac:dyDescent="0.25">
      <c r="B91" s="86"/>
      <c r="C91" s="49"/>
      <c r="D91" s="74"/>
      <c r="E91" s="49"/>
      <c r="F91" s="69"/>
      <c r="G91" s="25"/>
      <c r="H91" s="69"/>
      <c r="I91" s="69"/>
      <c r="J91" s="69"/>
      <c r="K91" s="69"/>
      <c r="L91" s="69"/>
      <c r="M91" s="69"/>
      <c r="AG91" s="69"/>
      <c r="AH91" s="69"/>
      <c r="AI91" s="69"/>
      <c r="AJ91" s="69"/>
      <c r="AK91" s="69"/>
      <c r="AL91" s="69"/>
      <c r="AM91" s="69"/>
      <c r="AN91" s="69"/>
    </row>
    <row r="92" spans="2:40" x14ac:dyDescent="0.25">
      <c r="B92" s="86"/>
      <c r="C92" s="49"/>
      <c r="D92" s="74"/>
      <c r="E92" s="49"/>
      <c r="F92" s="69"/>
      <c r="G92" s="25"/>
      <c r="H92" s="69"/>
      <c r="I92" s="69"/>
      <c r="J92" s="69"/>
      <c r="K92" s="69"/>
      <c r="L92" s="69"/>
      <c r="M92" s="69"/>
      <c r="AG92" s="69"/>
      <c r="AH92" s="69"/>
      <c r="AI92" s="69"/>
      <c r="AJ92" s="69"/>
      <c r="AK92" s="69"/>
      <c r="AL92" s="69"/>
      <c r="AM92" s="69"/>
      <c r="AN92" s="69"/>
    </row>
    <row r="93" spans="2:40" x14ac:dyDescent="0.25">
      <c r="B93" s="86"/>
      <c r="C93" s="49"/>
      <c r="D93" s="74"/>
      <c r="E93" s="49"/>
      <c r="F93" s="69"/>
      <c r="G93" s="25"/>
      <c r="H93" s="69"/>
      <c r="I93" s="69"/>
      <c r="J93" s="69"/>
      <c r="K93" s="69"/>
      <c r="L93" s="69"/>
      <c r="M93" s="69"/>
      <c r="AG93" s="69"/>
      <c r="AH93" s="69"/>
      <c r="AI93" s="69"/>
      <c r="AJ93" s="69"/>
      <c r="AK93" s="69"/>
      <c r="AL93" s="69"/>
      <c r="AM93" s="69"/>
      <c r="AN93" s="69"/>
    </row>
    <row r="94" spans="2:40" x14ac:dyDescent="0.25">
      <c r="B94" s="86"/>
      <c r="C94" s="49"/>
      <c r="D94" s="74"/>
      <c r="E94" s="49"/>
      <c r="F94" s="69"/>
      <c r="G94" s="25"/>
      <c r="H94" s="69"/>
      <c r="I94" s="69"/>
      <c r="J94" s="69"/>
      <c r="K94" s="69"/>
      <c r="L94" s="69"/>
      <c r="M94" s="69"/>
      <c r="AG94" s="69"/>
      <c r="AH94" s="69"/>
      <c r="AI94" s="69"/>
      <c r="AJ94" s="69"/>
      <c r="AK94" s="69"/>
      <c r="AL94" s="69"/>
      <c r="AM94" s="69"/>
      <c r="AN94" s="69"/>
    </row>
    <row r="95" spans="2:40" x14ac:dyDescent="0.25">
      <c r="B95" s="86"/>
      <c r="C95" s="49"/>
      <c r="D95" s="74"/>
      <c r="E95" s="49"/>
      <c r="F95" s="69"/>
      <c r="G95" s="25"/>
      <c r="H95" s="69"/>
      <c r="I95" s="69"/>
      <c r="J95" s="69"/>
      <c r="K95" s="69"/>
      <c r="L95" s="69"/>
      <c r="M95" s="69"/>
      <c r="AG95" s="69"/>
      <c r="AH95" s="69"/>
      <c r="AI95" s="69"/>
      <c r="AJ95" s="69"/>
      <c r="AK95" s="69"/>
      <c r="AL95" s="69"/>
      <c r="AM95" s="69"/>
      <c r="AN95" s="69"/>
    </row>
    <row r="96" spans="2:40" x14ac:dyDescent="0.25">
      <c r="B96" s="86"/>
      <c r="C96" s="49"/>
      <c r="D96" s="74"/>
      <c r="E96" s="49"/>
      <c r="F96" s="69"/>
      <c r="G96" s="25"/>
      <c r="H96" s="69"/>
      <c r="I96" s="69"/>
      <c r="J96" s="69"/>
      <c r="K96" s="69"/>
      <c r="L96" s="69"/>
      <c r="M96" s="69"/>
      <c r="AG96" s="69"/>
      <c r="AH96" s="69"/>
      <c r="AI96" s="69"/>
      <c r="AJ96" s="69"/>
      <c r="AK96" s="69"/>
      <c r="AL96" s="69"/>
      <c r="AM96" s="69"/>
      <c r="AN96" s="69"/>
    </row>
    <row r="97" spans="2:40" x14ac:dyDescent="0.25">
      <c r="B97" s="86"/>
      <c r="C97" s="49"/>
      <c r="D97" s="74"/>
      <c r="E97" s="49"/>
      <c r="F97" s="69"/>
      <c r="G97" s="25"/>
      <c r="H97" s="69"/>
      <c r="I97" s="69"/>
      <c r="J97" s="69"/>
      <c r="K97" s="69"/>
      <c r="L97" s="69"/>
      <c r="M97" s="69"/>
      <c r="AG97" s="69"/>
      <c r="AH97" s="69"/>
      <c r="AI97" s="69"/>
      <c r="AJ97" s="69"/>
      <c r="AK97" s="69"/>
      <c r="AL97" s="69"/>
      <c r="AM97" s="69"/>
      <c r="AN97" s="69"/>
    </row>
    <row r="98" spans="2:40" x14ac:dyDescent="0.25">
      <c r="B98" s="86"/>
      <c r="C98" s="49"/>
      <c r="D98" s="74"/>
      <c r="E98" s="49"/>
      <c r="F98" s="69"/>
      <c r="G98" s="25"/>
      <c r="H98" s="69"/>
      <c r="I98" s="69"/>
      <c r="J98" s="69"/>
      <c r="K98" s="69"/>
      <c r="L98" s="69"/>
      <c r="M98" s="69"/>
      <c r="AG98" s="69"/>
      <c r="AH98" s="69"/>
      <c r="AI98" s="69"/>
      <c r="AJ98" s="69"/>
      <c r="AK98" s="69"/>
      <c r="AL98" s="69"/>
      <c r="AM98" s="69"/>
      <c r="AN98" s="69"/>
    </row>
    <row r="99" spans="2:40" x14ac:dyDescent="0.25">
      <c r="B99" s="86"/>
      <c r="C99" s="49"/>
      <c r="D99" s="74"/>
      <c r="E99" s="49"/>
      <c r="F99" s="69"/>
      <c r="G99" s="25"/>
      <c r="H99" s="69"/>
      <c r="I99" s="69"/>
      <c r="J99" s="69"/>
      <c r="K99" s="69"/>
      <c r="L99" s="69"/>
      <c r="M99" s="69"/>
      <c r="AG99" s="69"/>
      <c r="AH99" s="69"/>
      <c r="AI99" s="69"/>
      <c r="AJ99" s="69"/>
      <c r="AK99" s="69"/>
      <c r="AL99" s="69"/>
      <c r="AM99" s="69"/>
      <c r="AN99" s="69"/>
    </row>
    <row r="100" spans="2:40" x14ac:dyDescent="0.25">
      <c r="B100" s="86"/>
      <c r="C100" s="49"/>
      <c r="D100" s="74"/>
      <c r="E100" s="49"/>
      <c r="F100" s="69"/>
      <c r="G100" s="25"/>
      <c r="H100" s="69"/>
      <c r="I100" s="69"/>
      <c r="J100" s="69"/>
      <c r="K100" s="69"/>
      <c r="L100" s="69"/>
      <c r="M100" s="69"/>
    </row>
    <row r="101" spans="2:40" x14ac:dyDescent="0.25">
      <c r="B101" s="86"/>
      <c r="C101" s="49"/>
      <c r="D101" s="74"/>
      <c r="E101" s="49"/>
      <c r="F101" s="69"/>
      <c r="G101" s="25"/>
      <c r="H101" s="69"/>
      <c r="I101" s="69"/>
      <c r="J101" s="69"/>
      <c r="K101" s="69"/>
      <c r="L101" s="69"/>
      <c r="M101" s="69"/>
    </row>
    <row r="102" spans="2:40" x14ac:dyDescent="0.25">
      <c r="B102" s="86"/>
      <c r="C102" s="49"/>
      <c r="D102" s="74"/>
      <c r="E102" s="49"/>
      <c r="F102" s="69"/>
      <c r="G102" s="25"/>
      <c r="H102" s="69"/>
      <c r="I102" s="69"/>
      <c r="J102" s="69"/>
      <c r="K102" s="69"/>
      <c r="L102" s="69"/>
      <c r="M102" s="69"/>
    </row>
    <row r="103" spans="2:40" x14ac:dyDescent="0.25">
      <c r="B103" s="69"/>
      <c r="C103" s="49"/>
      <c r="D103" s="74"/>
      <c r="E103" s="49"/>
      <c r="F103" s="69"/>
      <c r="G103" s="25"/>
      <c r="H103" s="69"/>
      <c r="I103" s="69"/>
      <c r="J103" s="69"/>
      <c r="K103" s="69"/>
      <c r="L103" s="69"/>
      <c r="M103" s="69"/>
    </row>
    <row r="104" spans="2:40" x14ac:dyDescent="0.25">
      <c r="B104" s="69"/>
      <c r="C104" s="49"/>
      <c r="D104" s="74"/>
      <c r="E104" s="49"/>
      <c r="F104" s="69"/>
      <c r="G104" s="25"/>
      <c r="H104" s="69"/>
      <c r="I104" s="69"/>
      <c r="J104" s="69"/>
      <c r="K104" s="69"/>
      <c r="L104" s="69"/>
      <c r="M104" s="69"/>
    </row>
    <row r="105" spans="2:40" x14ac:dyDescent="0.25">
      <c r="B105" s="69"/>
      <c r="C105" s="49"/>
      <c r="D105" s="74"/>
      <c r="E105" s="49"/>
      <c r="F105" s="69"/>
      <c r="G105" s="25"/>
      <c r="H105" s="69"/>
      <c r="I105" s="69"/>
      <c r="J105" s="69"/>
      <c r="K105" s="69"/>
      <c r="L105" s="69"/>
      <c r="M105" s="69"/>
    </row>
    <row r="106" spans="2:40" x14ac:dyDescent="0.25">
      <c r="B106" s="69"/>
      <c r="C106" s="49"/>
      <c r="D106" s="74"/>
      <c r="E106" s="49"/>
      <c r="F106" s="69"/>
      <c r="G106" s="25"/>
      <c r="H106" s="69"/>
      <c r="I106" s="69"/>
      <c r="J106" s="69"/>
      <c r="K106" s="69"/>
      <c r="L106" s="69"/>
      <c r="M106" s="69"/>
    </row>
    <row r="107" spans="2:40" x14ac:dyDescent="0.25">
      <c r="B107" s="74"/>
      <c r="C107" s="84"/>
      <c r="D107" s="84"/>
      <c r="E107" s="84"/>
      <c r="F107" s="69"/>
      <c r="G107" s="85"/>
      <c r="H107" s="69"/>
      <c r="I107" s="69"/>
      <c r="J107" s="69"/>
      <c r="K107" s="69"/>
      <c r="L107" s="69"/>
      <c r="M107" s="69"/>
    </row>
    <row r="108" spans="2:40" x14ac:dyDescent="0.25">
      <c r="B108" s="84"/>
      <c r="C108" s="85"/>
      <c r="D108" s="84"/>
      <c r="E108" s="85"/>
      <c r="F108" s="69"/>
      <c r="G108" s="85"/>
      <c r="H108" s="69"/>
      <c r="I108" s="69"/>
      <c r="J108" s="69"/>
      <c r="K108" s="69"/>
      <c r="L108" s="69"/>
      <c r="M108" s="69"/>
    </row>
    <row r="109" spans="2:40" x14ac:dyDescent="0.25">
      <c r="B109" s="86"/>
      <c r="C109" s="68"/>
      <c r="D109" s="68"/>
      <c r="E109" s="68"/>
      <c r="F109" s="69"/>
      <c r="G109" s="68"/>
      <c r="H109" s="69"/>
      <c r="I109" s="69"/>
      <c r="J109" s="69"/>
      <c r="K109" s="69"/>
      <c r="L109" s="69"/>
      <c r="M109" s="69"/>
    </row>
    <row r="110" spans="2:40" x14ac:dyDescent="0.25">
      <c r="B110" s="86"/>
      <c r="C110" s="68"/>
      <c r="D110" s="68"/>
      <c r="E110" s="68"/>
      <c r="F110" s="69"/>
      <c r="G110" s="68"/>
      <c r="H110" s="69"/>
      <c r="I110" s="69"/>
      <c r="J110" s="69"/>
      <c r="K110" s="69"/>
      <c r="L110" s="69"/>
      <c r="M110" s="69"/>
    </row>
    <row r="111" spans="2:40" x14ac:dyDescent="0.25">
      <c r="B111" s="86"/>
      <c r="C111" s="68"/>
      <c r="D111" s="68"/>
      <c r="E111" s="68"/>
      <c r="F111" s="69"/>
      <c r="G111" s="68"/>
      <c r="H111" s="69"/>
      <c r="I111" s="69"/>
      <c r="J111" s="69"/>
      <c r="K111" s="69"/>
      <c r="L111" s="69"/>
      <c r="M111" s="69"/>
    </row>
    <row r="112" spans="2:40" x14ac:dyDescent="0.25">
      <c r="B112" s="86"/>
      <c r="C112" s="68"/>
      <c r="D112" s="68"/>
      <c r="E112" s="68"/>
      <c r="F112" s="69"/>
      <c r="G112" s="68"/>
      <c r="H112" s="69"/>
      <c r="I112" s="69"/>
      <c r="J112" s="69"/>
      <c r="K112" s="69"/>
      <c r="L112" s="69"/>
      <c r="M112" s="69"/>
    </row>
    <row r="113" spans="1:13" x14ac:dyDescent="0.25">
      <c r="B113" s="86"/>
      <c r="C113" s="68"/>
      <c r="D113" s="68"/>
      <c r="E113" s="68"/>
      <c r="F113" s="69"/>
      <c r="G113" s="68"/>
      <c r="H113" s="69"/>
      <c r="I113" s="69"/>
      <c r="J113" s="69"/>
      <c r="K113" s="69"/>
      <c r="L113" s="69"/>
      <c r="M113" s="69"/>
    </row>
    <row r="114" spans="1:13" x14ac:dyDescent="0.25">
      <c r="B114" s="86"/>
      <c r="C114" s="68"/>
      <c r="D114" s="68"/>
      <c r="E114" s="68"/>
      <c r="F114" s="69"/>
      <c r="G114" s="68"/>
      <c r="H114" s="69"/>
      <c r="I114" s="69"/>
      <c r="J114" s="69"/>
      <c r="K114" s="69"/>
      <c r="L114" s="69"/>
      <c r="M114" s="69"/>
    </row>
    <row r="115" spans="1:13" x14ac:dyDescent="0.25">
      <c r="B115" s="86"/>
      <c r="C115" s="68"/>
      <c r="D115" s="68"/>
      <c r="E115" s="68"/>
      <c r="F115" s="69"/>
      <c r="G115" s="68"/>
      <c r="H115" s="69"/>
      <c r="I115" s="69"/>
      <c r="J115" s="69"/>
      <c r="K115" s="69"/>
      <c r="L115" s="69"/>
      <c r="M115" s="69"/>
    </row>
    <row r="116" spans="1:13" x14ac:dyDescent="0.25">
      <c r="B116" s="86"/>
      <c r="C116" s="68"/>
      <c r="D116" s="68"/>
      <c r="E116" s="68"/>
      <c r="F116" s="69"/>
      <c r="G116" s="68"/>
      <c r="H116" s="69"/>
      <c r="I116" s="69"/>
      <c r="J116" s="69"/>
      <c r="K116" s="69"/>
      <c r="L116" s="69"/>
      <c r="M116" s="69"/>
    </row>
    <row r="117" spans="1:13" x14ac:dyDescent="0.25">
      <c r="B117" s="86"/>
      <c r="C117" s="68"/>
      <c r="D117" s="68"/>
      <c r="E117" s="68"/>
      <c r="F117" s="69"/>
      <c r="G117" s="68"/>
      <c r="H117" s="69"/>
      <c r="I117" s="69"/>
      <c r="J117" s="69"/>
      <c r="K117" s="69"/>
      <c r="L117" s="69"/>
      <c r="M117" s="69"/>
    </row>
    <row r="118" spans="1:13" x14ac:dyDescent="0.25">
      <c r="B118" s="86"/>
      <c r="C118" s="68"/>
      <c r="D118" s="68"/>
      <c r="E118" s="68"/>
      <c r="F118" s="69"/>
      <c r="G118" s="68"/>
      <c r="H118" s="69"/>
      <c r="I118" s="69"/>
      <c r="J118" s="69"/>
      <c r="K118" s="69"/>
      <c r="L118" s="69"/>
      <c r="M118" s="69"/>
    </row>
    <row r="119" spans="1:13" x14ac:dyDescent="0.25">
      <c r="B119" s="86"/>
      <c r="C119" s="68"/>
      <c r="D119" s="68"/>
      <c r="E119" s="68"/>
      <c r="F119" s="69"/>
      <c r="G119" s="68"/>
      <c r="H119" s="69"/>
      <c r="I119" s="69"/>
      <c r="J119" s="69"/>
      <c r="K119" s="69"/>
      <c r="L119" s="69"/>
      <c r="M119" s="69"/>
    </row>
    <row r="120" spans="1:13" x14ac:dyDescent="0.25">
      <c r="B120" s="86"/>
      <c r="C120" s="68"/>
      <c r="D120" s="68"/>
      <c r="E120" s="68"/>
      <c r="F120" s="69"/>
      <c r="G120" s="68"/>
      <c r="H120" s="69"/>
      <c r="I120" s="69"/>
      <c r="J120" s="69"/>
      <c r="K120" s="69"/>
      <c r="L120" s="69"/>
      <c r="M120" s="69"/>
    </row>
    <row r="121" spans="1:13" x14ac:dyDescent="0.25">
      <c r="B121" s="69"/>
      <c r="C121" s="81"/>
      <c r="D121" s="81"/>
      <c r="E121" s="81"/>
      <c r="F121" s="69"/>
      <c r="G121" s="81"/>
      <c r="H121" s="69"/>
      <c r="I121" s="69"/>
      <c r="J121" s="69"/>
      <c r="K121" s="69"/>
      <c r="L121" s="69"/>
      <c r="M121" s="69"/>
    </row>
    <row r="122" spans="1:13" x14ac:dyDescent="0.25">
      <c r="B122" s="69"/>
      <c r="C122" s="49"/>
      <c r="D122" s="74"/>
      <c r="E122" s="49"/>
      <c r="F122" s="69"/>
      <c r="G122" s="25"/>
      <c r="H122" s="69"/>
      <c r="I122" s="69"/>
      <c r="J122" s="69"/>
      <c r="K122" s="69"/>
      <c r="L122" s="69"/>
      <c r="M122" s="69"/>
    </row>
    <row r="123" spans="1:13" x14ac:dyDescent="0.25">
      <c r="B123" s="69"/>
      <c r="C123" s="49"/>
      <c r="D123" s="74"/>
      <c r="E123" s="49"/>
      <c r="F123" s="69"/>
      <c r="G123" s="25"/>
      <c r="H123" s="69"/>
      <c r="I123" s="69"/>
      <c r="J123" s="69"/>
      <c r="K123" s="69"/>
      <c r="L123" s="69"/>
      <c r="M123" s="69"/>
    </row>
    <row r="124" spans="1:13" x14ac:dyDescent="0.25">
      <c r="B124" s="69"/>
      <c r="C124" s="49"/>
      <c r="D124" s="74"/>
      <c r="E124" s="49"/>
      <c r="F124" s="69"/>
      <c r="G124" s="25"/>
      <c r="H124" s="69"/>
      <c r="I124" s="69"/>
      <c r="J124" s="69"/>
      <c r="K124" s="69"/>
      <c r="L124" s="69"/>
      <c r="M124" s="69"/>
    </row>
    <row r="125" spans="1:13" x14ac:dyDescent="0.25">
      <c r="B125" s="69"/>
      <c r="C125" s="49"/>
      <c r="D125" s="74"/>
      <c r="E125" s="49"/>
      <c r="F125" s="69"/>
      <c r="G125" s="25"/>
      <c r="H125" s="69"/>
      <c r="I125" s="69"/>
      <c r="J125" s="69"/>
      <c r="K125" s="69"/>
      <c r="L125" s="69"/>
      <c r="M125" s="69"/>
    </row>
    <row r="126" spans="1:13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1:13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1:13" x14ac:dyDescent="0.25">
      <c r="A128" s="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x14ac:dyDescent="0.25">
      <c r="B130" s="74"/>
      <c r="C130" s="85"/>
      <c r="D130" s="85"/>
      <c r="E130" s="84"/>
      <c r="F130" s="69"/>
      <c r="G130" s="69"/>
      <c r="H130" s="69"/>
      <c r="I130" s="69"/>
      <c r="J130" s="69"/>
      <c r="K130" s="69"/>
      <c r="L130" s="69"/>
      <c r="M130" s="69"/>
    </row>
    <row r="131" spans="2:13" x14ac:dyDescent="0.25">
      <c r="B131" s="84"/>
      <c r="C131" s="85"/>
      <c r="D131" s="85"/>
      <c r="E131" s="85"/>
      <c r="F131" s="69"/>
      <c r="G131" s="69"/>
      <c r="H131" s="69"/>
      <c r="I131" s="69"/>
      <c r="J131" s="69"/>
      <c r="K131" s="69"/>
      <c r="L131" s="69"/>
      <c r="M131" s="69"/>
    </row>
    <row r="132" spans="2:13" x14ac:dyDescent="0.25">
      <c r="B132" s="86"/>
      <c r="C132" s="68"/>
      <c r="D132" s="68"/>
      <c r="E132" s="68"/>
      <c r="F132" s="69"/>
      <c r="G132" s="69"/>
      <c r="H132" s="69"/>
      <c r="I132" s="69"/>
      <c r="J132" s="69"/>
      <c r="K132" s="69"/>
      <c r="L132" s="69"/>
      <c r="M132" s="69"/>
    </row>
    <row r="133" spans="2:13" x14ac:dyDescent="0.25">
      <c r="B133" s="86"/>
      <c r="C133" s="68"/>
      <c r="D133" s="68"/>
      <c r="E133" s="68"/>
      <c r="F133" s="69"/>
      <c r="G133" s="69"/>
      <c r="H133" s="69"/>
      <c r="I133" s="69"/>
      <c r="J133" s="69"/>
      <c r="K133" s="69"/>
      <c r="L133" s="69"/>
      <c r="M133" s="69"/>
    </row>
    <row r="134" spans="2:13" x14ac:dyDescent="0.25">
      <c r="B134" s="86"/>
      <c r="C134" s="68"/>
      <c r="D134" s="68"/>
      <c r="E134" s="68"/>
      <c r="F134" s="69"/>
      <c r="G134" s="69"/>
      <c r="H134" s="69"/>
      <c r="I134" s="69"/>
      <c r="J134" s="69"/>
      <c r="K134" s="69"/>
      <c r="L134" s="69"/>
      <c r="M134" s="69"/>
    </row>
    <row r="135" spans="2:13" x14ac:dyDescent="0.25">
      <c r="B135" s="86"/>
      <c r="C135" s="68"/>
      <c r="D135" s="68"/>
      <c r="E135" s="68"/>
      <c r="F135" s="69"/>
      <c r="G135" s="69"/>
      <c r="H135" s="69"/>
      <c r="I135" s="69"/>
      <c r="J135" s="69"/>
      <c r="K135" s="69"/>
      <c r="L135" s="69"/>
      <c r="M135" s="69"/>
    </row>
    <row r="136" spans="2:13" x14ac:dyDescent="0.25">
      <c r="B136" s="86"/>
      <c r="C136" s="68"/>
      <c r="D136" s="68"/>
      <c r="E136" s="68"/>
      <c r="F136" s="69"/>
      <c r="G136" s="69"/>
      <c r="H136" s="69"/>
      <c r="I136" s="69"/>
      <c r="J136" s="69"/>
      <c r="K136" s="69"/>
      <c r="L136" s="69"/>
      <c r="M136" s="69"/>
    </row>
    <row r="137" spans="2:13" x14ac:dyDescent="0.25">
      <c r="B137" s="86"/>
      <c r="C137" s="68"/>
      <c r="D137" s="68"/>
      <c r="E137" s="68"/>
      <c r="F137" s="69"/>
      <c r="G137" s="69"/>
      <c r="H137" s="69"/>
      <c r="I137" s="69"/>
      <c r="J137" s="69"/>
      <c r="K137" s="69"/>
      <c r="L137" s="69"/>
      <c r="M137" s="69"/>
    </row>
    <row r="138" spans="2:13" x14ac:dyDescent="0.25">
      <c r="B138" s="86"/>
      <c r="C138" s="68"/>
      <c r="D138" s="68"/>
      <c r="E138" s="68"/>
      <c r="F138" s="69"/>
      <c r="G138" s="69"/>
      <c r="H138" s="69"/>
      <c r="I138" s="69"/>
      <c r="J138" s="69"/>
      <c r="K138" s="69"/>
      <c r="L138" s="69"/>
      <c r="M138" s="69"/>
    </row>
    <row r="139" spans="2:13" x14ac:dyDescent="0.25">
      <c r="B139" s="86"/>
      <c r="C139" s="68"/>
      <c r="D139" s="68"/>
      <c r="E139" s="68"/>
      <c r="F139" s="69"/>
      <c r="G139" s="69"/>
      <c r="H139" s="69"/>
      <c r="I139" s="69"/>
      <c r="J139" s="69"/>
      <c r="K139" s="69"/>
      <c r="L139" s="69"/>
      <c r="M139" s="69"/>
    </row>
    <row r="140" spans="2:13" x14ac:dyDescent="0.25">
      <c r="B140" s="86"/>
      <c r="C140" s="68"/>
      <c r="D140" s="68"/>
      <c r="E140" s="68"/>
      <c r="F140" s="69"/>
      <c r="G140" s="69"/>
      <c r="H140" s="69"/>
      <c r="I140" s="69"/>
      <c r="J140" s="69"/>
      <c r="K140" s="69"/>
      <c r="L140" s="69"/>
      <c r="M140" s="69"/>
    </row>
    <row r="141" spans="2:13" x14ac:dyDescent="0.25">
      <c r="B141" s="86"/>
      <c r="C141" s="68"/>
      <c r="D141" s="68"/>
      <c r="E141" s="68"/>
      <c r="F141" s="69"/>
      <c r="G141" s="69"/>
      <c r="H141" s="69"/>
      <c r="I141" s="69"/>
      <c r="J141" s="69"/>
      <c r="K141" s="69"/>
      <c r="L141" s="69"/>
      <c r="M141" s="69"/>
    </row>
    <row r="142" spans="2:13" x14ac:dyDescent="0.25">
      <c r="B142" s="86"/>
      <c r="C142" s="68"/>
      <c r="D142" s="68"/>
      <c r="E142" s="68"/>
      <c r="F142" s="69"/>
      <c r="G142" s="69"/>
      <c r="H142" s="69"/>
      <c r="I142" s="69"/>
      <c r="J142" s="69"/>
      <c r="K142" s="69"/>
      <c r="L142" s="69"/>
      <c r="M142" s="69"/>
    </row>
    <row r="143" spans="2:13" x14ac:dyDescent="0.25">
      <c r="B143" s="86"/>
      <c r="C143" s="68"/>
      <c r="D143" s="68"/>
      <c r="E143" s="68"/>
      <c r="F143" s="69"/>
      <c r="G143" s="69"/>
      <c r="H143" s="69"/>
      <c r="I143" s="69"/>
      <c r="J143" s="69"/>
      <c r="K143" s="69"/>
      <c r="L143" s="69"/>
      <c r="M143" s="69"/>
    </row>
    <row r="144" spans="2:13" x14ac:dyDescent="0.25">
      <c r="B144" s="69"/>
      <c r="C144" s="81"/>
      <c r="D144" s="81"/>
      <c r="E144" s="81"/>
      <c r="F144" s="69"/>
      <c r="G144" s="69"/>
      <c r="H144" s="69"/>
      <c r="I144" s="69"/>
      <c r="J144" s="69"/>
      <c r="K144" s="69"/>
      <c r="L144" s="69"/>
      <c r="M144" s="69"/>
    </row>
    <row r="145" spans="2:13" x14ac:dyDescent="0.25">
      <c r="B145" s="69"/>
      <c r="C145" s="81"/>
      <c r="D145" s="69"/>
      <c r="E145" s="69"/>
      <c r="F145" s="69"/>
      <c r="G145" s="71"/>
      <c r="H145" s="69"/>
      <c r="I145" s="69"/>
      <c r="J145" s="69"/>
      <c r="K145" s="69"/>
      <c r="L145" s="69"/>
      <c r="M145" s="69"/>
    </row>
    <row r="146" spans="2:13" x14ac:dyDescent="0.25">
      <c r="B146" s="69"/>
      <c r="C146" s="69"/>
      <c r="D146" s="69"/>
      <c r="E146" s="69"/>
      <c r="F146" s="69"/>
      <c r="G146" s="71"/>
      <c r="H146" s="69"/>
      <c r="I146" s="69"/>
      <c r="J146" s="69"/>
      <c r="K146" s="69"/>
      <c r="L146" s="69"/>
      <c r="M146" s="69"/>
    </row>
    <row r="147" spans="2:13" x14ac:dyDescent="0.25">
      <c r="B147" s="69"/>
      <c r="C147" s="69"/>
      <c r="D147" s="84"/>
      <c r="E147" s="84"/>
      <c r="F147" s="69"/>
      <c r="G147" s="69"/>
      <c r="H147" s="69"/>
      <c r="I147" s="69"/>
      <c r="J147" s="69"/>
      <c r="K147" s="69"/>
      <c r="L147" s="69"/>
      <c r="M147" s="69"/>
    </row>
    <row r="148" spans="2:13" x14ac:dyDescent="0.25">
      <c r="B148" s="84"/>
      <c r="C148" s="84"/>
      <c r="D148" s="84"/>
      <c r="E148" s="84"/>
      <c r="F148" s="69"/>
      <c r="G148" s="69"/>
      <c r="H148" s="69"/>
      <c r="I148" s="69"/>
      <c r="J148" s="69"/>
      <c r="K148" s="69"/>
      <c r="L148" s="69"/>
      <c r="M148" s="69"/>
    </row>
    <row r="149" spans="2:13" x14ac:dyDescent="0.25">
      <c r="B149" s="86"/>
      <c r="C149" s="85"/>
      <c r="D149" s="84"/>
      <c r="E149" s="65"/>
      <c r="F149" s="69"/>
      <c r="G149" s="25"/>
      <c r="H149" s="69"/>
      <c r="I149" s="69"/>
      <c r="J149" s="69"/>
      <c r="K149" s="69"/>
      <c r="L149" s="69"/>
      <c r="M149" s="69"/>
    </row>
    <row r="150" spans="2:13" x14ac:dyDescent="0.25">
      <c r="B150" s="84"/>
      <c r="C150" s="85"/>
      <c r="D150" s="84"/>
      <c r="E150" s="65"/>
      <c r="F150" s="69"/>
      <c r="G150" s="25"/>
      <c r="H150" s="69"/>
      <c r="I150" s="69"/>
      <c r="J150" s="69"/>
      <c r="K150" s="69"/>
      <c r="L150" s="69"/>
      <c r="M150" s="69"/>
    </row>
    <row r="151" spans="2:13" x14ac:dyDescent="0.25">
      <c r="B151" s="86"/>
      <c r="C151" s="49"/>
      <c r="D151" s="49"/>
      <c r="E151" s="49"/>
      <c r="F151" s="69"/>
      <c r="G151" s="25"/>
      <c r="H151" s="69"/>
      <c r="I151" s="69"/>
      <c r="J151" s="69"/>
      <c r="K151" s="69"/>
      <c r="L151" s="69"/>
      <c r="M151" s="69"/>
    </row>
    <row r="152" spans="2:13" x14ac:dyDescent="0.25">
      <c r="B152" s="86"/>
      <c r="C152" s="49"/>
      <c r="D152" s="49"/>
      <c r="E152" s="49"/>
      <c r="F152" s="69"/>
      <c r="G152" s="25"/>
      <c r="H152" s="69"/>
      <c r="I152" s="69"/>
      <c r="J152" s="69"/>
      <c r="K152" s="69"/>
      <c r="L152" s="69"/>
      <c r="M152" s="69"/>
    </row>
    <row r="153" spans="2:13" x14ac:dyDescent="0.25">
      <c r="B153" s="86"/>
      <c r="C153" s="49"/>
      <c r="D153" s="49"/>
      <c r="E153" s="49"/>
      <c r="F153" s="69"/>
      <c r="G153" s="25"/>
      <c r="H153" s="69"/>
      <c r="I153" s="69"/>
      <c r="J153" s="69"/>
      <c r="K153" s="69"/>
      <c r="L153" s="69"/>
      <c r="M153" s="69"/>
    </row>
    <row r="154" spans="2:13" x14ac:dyDescent="0.25">
      <c r="B154" s="86"/>
      <c r="C154" s="49"/>
      <c r="D154" s="49"/>
      <c r="E154" s="49"/>
      <c r="F154" s="69"/>
      <c r="G154" s="25"/>
      <c r="H154" s="69"/>
      <c r="I154" s="69"/>
      <c r="J154" s="69"/>
      <c r="K154" s="69"/>
      <c r="L154" s="69"/>
      <c r="M154" s="69"/>
    </row>
    <row r="155" spans="2:13" x14ac:dyDescent="0.25">
      <c r="B155" s="86"/>
      <c r="C155" s="49"/>
      <c r="D155" s="49"/>
      <c r="E155" s="49"/>
      <c r="F155" s="69"/>
      <c r="G155" s="25"/>
      <c r="H155" s="69"/>
      <c r="I155" s="69"/>
      <c r="J155" s="69"/>
      <c r="K155" s="69"/>
      <c r="L155" s="69"/>
      <c r="M155" s="69"/>
    </row>
    <row r="156" spans="2:13" x14ac:dyDescent="0.25">
      <c r="B156" s="86"/>
      <c r="C156" s="49"/>
      <c r="D156" s="49"/>
      <c r="E156" s="49"/>
      <c r="F156" s="69"/>
      <c r="G156" s="25"/>
      <c r="H156" s="69"/>
      <c r="I156" s="69"/>
      <c r="J156" s="69"/>
      <c r="K156" s="69"/>
      <c r="L156" s="69"/>
      <c r="M156" s="69"/>
    </row>
    <row r="157" spans="2:13" x14ac:dyDescent="0.25">
      <c r="B157" s="86"/>
      <c r="C157" s="49"/>
      <c r="D157" s="49"/>
      <c r="E157" s="49"/>
      <c r="F157" s="69"/>
      <c r="G157" s="25"/>
      <c r="H157" s="69"/>
      <c r="I157" s="69"/>
      <c r="J157" s="69"/>
      <c r="K157" s="69"/>
      <c r="L157" s="69"/>
      <c r="M157" s="69"/>
    </row>
    <row r="158" spans="2:13" x14ac:dyDescent="0.25">
      <c r="B158" s="86"/>
      <c r="C158" s="49"/>
      <c r="D158" s="49"/>
      <c r="E158" s="49"/>
      <c r="F158" s="69"/>
      <c r="G158" s="25"/>
      <c r="H158" s="69"/>
      <c r="I158" s="69"/>
      <c r="J158" s="69"/>
      <c r="K158" s="69"/>
      <c r="L158" s="69"/>
      <c r="M158" s="69"/>
    </row>
    <row r="159" spans="2:13" x14ac:dyDescent="0.25">
      <c r="B159" s="86"/>
      <c r="C159" s="49"/>
      <c r="D159" s="49"/>
      <c r="E159" s="49"/>
      <c r="F159" s="69"/>
      <c r="G159" s="25"/>
      <c r="H159" s="69"/>
      <c r="I159" s="69"/>
      <c r="J159" s="69"/>
      <c r="K159" s="69"/>
      <c r="L159" s="69"/>
      <c r="M159" s="69"/>
    </row>
    <row r="160" spans="2:13" x14ac:dyDescent="0.25">
      <c r="B160" s="86"/>
      <c r="C160" s="49"/>
      <c r="D160" s="49"/>
      <c r="E160" s="49"/>
      <c r="F160" s="69"/>
      <c r="G160" s="25"/>
      <c r="H160" s="69"/>
      <c r="I160" s="69"/>
      <c r="J160" s="69"/>
      <c r="K160" s="69"/>
      <c r="L160" s="69"/>
      <c r="M160" s="69"/>
    </row>
    <row r="161" spans="2:13" x14ac:dyDescent="0.25">
      <c r="B161" s="86"/>
      <c r="C161" s="49"/>
      <c r="D161" s="49"/>
      <c r="E161" s="49"/>
      <c r="F161" s="69"/>
      <c r="G161" s="25"/>
      <c r="H161" s="69"/>
      <c r="I161" s="69"/>
      <c r="J161" s="69"/>
      <c r="K161" s="69"/>
      <c r="L161" s="69"/>
      <c r="M161" s="69"/>
    </row>
    <row r="162" spans="2:13" x14ac:dyDescent="0.25">
      <c r="B162" s="86"/>
      <c r="C162" s="49"/>
      <c r="D162" s="49"/>
      <c r="E162" s="49"/>
      <c r="F162" s="69"/>
      <c r="G162" s="71"/>
      <c r="H162" s="69"/>
      <c r="I162" s="69"/>
      <c r="J162" s="69"/>
      <c r="K162" s="69"/>
      <c r="L162" s="69"/>
      <c r="M162" s="69"/>
    </row>
    <row r="163" spans="2:13" x14ac:dyDescent="0.25">
      <c r="B163" s="69"/>
      <c r="C163" s="49"/>
      <c r="D163" s="74"/>
      <c r="E163" s="49"/>
      <c r="F163" s="69"/>
      <c r="G163" s="25"/>
      <c r="H163" s="69"/>
      <c r="I163" s="69"/>
      <c r="J163" s="69"/>
      <c r="K163" s="69"/>
      <c r="L163" s="69"/>
      <c r="M163" s="69"/>
    </row>
    <row r="164" spans="2:13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</sheetData>
  <mergeCells count="10">
    <mergeCell ref="AK33:AM33"/>
    <mergeCell ref="AO33:AQ33"/>
    <mergeCell ref="D10:G11"/>
    <mergeCell ref="L10:O11"/>
    <mergeCell ref="T10:W11"/>
    <mergeCell ref="AB10:AE11"/>
    <mergeCell ref="E13:F13"/>
    <mergeCell ref="M13:N13"/>
    <mergeCell ref="U13:V13"/>
    <mergeCell ref="AC13:AD13"/>
  </mergeCells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EAB7-725D-40D0-9850-DD1E2D0BF881}">
  <sheetPr>
    <pageSetUpPr fitToPage="1"/>
  </sheetPr>
  <dimension ref="A1:AD109"/>
  <sheetViews>
    <sheetView tabSelected="1" workbookViewId="0">
      <selection activeCell="F18" sqref="F18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8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6.28515625" style="1" customWidth="1"/>
    <col min="20" max="20" width="19.140625" style="1" customWidth="1"/>
    <col min="21" max="21" width="16.42578125" style="1" customWidth="1"/>
    <col min="22" max="22" width="3.140625" style="1" customWidth="1"/>
    <col min="23" max="23" width="22" style="1" customWidth="1"/>
    <col min="24" max="25" width="9.140625" style="1"/>
    <col min="26" max="26" width="24.28515625" style="1" customWidth="1"/>
    <col min="27" max="27" width="9.140625" style="1"/>
    <col min="28" max="28" width="13.5703125" style="1" customWidth="1"/>
    <col min="29" max="29" width="3.5703125" style="1" customWidth="1"/>
    <col min="30" max="30" width="13.5703125" style="1" customWidth="1"/>
    <col min="31" max="16384" width="9.140625" style="1"/>
  </cols>
  <sheetData>
    <row r="1" spans="1:23" x14ac:dyDescent="0.25">
      <c r="I1" s="102" t="s">
        <v>108</v>
      </c>
    </row>
    <row r="2" spans="1:23" x14ac:dyDescent="0.25">
      <c r="I2" s="102" t="s">
        <v>109</v>
      </c>
    </row>
    <row r="3" spans="1:23" x14ac:dyDescent="0.25">
      <c r="I3" s="102" t="s">
        <v>110</v>
      </c>
    </row>
    <row r="4" spans="1:23" x14ac:dyDescent="0.25">
      <c r="A4" s="8"/>
      <c r="I4" s="102" t="s">
        <v>15</v>
      </c>
      <c r="Q4" s="8"/>
    </row>
    <row r="5" spans="1:23" x14ac:dyDescent="0.25">
      <c r="A5" s="8"/>
      <c r="Q5" s="8"/>
      <c r="W5" s="5" t="s">
        <v>46</v>
      </c>
    </row>
    <row r="6" spans="1:23" x14ac:dyDescent="0.25">
      <c r="A6" s="8"/>
      <c r="I6" s="100" t="s">
        <v>103</v>
      </c>
      <c r="Q6" s="8"/>
      <c r="W6" s="5" t="s">
        <v>13</v>
      </c>
    </row>
    <row r="7" spans="1:23" x14ac:dyDescent="0.25">
      <c r="I7" s="101" t="s">
        <v>104</v>
      </c>
      <c r="W7" s="5" t="s">
        <v>100</v>
      </c>
    </row>
    <row r="8" spans="1:23" x14ac:dyDescent="0.25">
      <c r="I8" s="101" t="s">
        <v>105</v>
      </c>
    </row>
    <row r="9" spans="1:23" ht="16.5" thickBot="1" x14ac:dyDescent="0.3"/>
    <row r="10" spans="1:23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50</v>
      </c>
      <c r="U10" s="108"/>
      <c r="V10" s="108"/>
      <c r="W10" s="109"/>
    </row>
    <row r="11" spans="1:23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20"/>
      <c r="R11" s="20"/>
      <c r="S11" s="20"/>
      <c r="T11" s="110"/>
      <c r="U11" s="111"/>
      <c r="V11" s="111"/>
      <c r="W11" s="112"/>
    </row>
    <row r="12" spans="1:23" x14ac:dyDescent="0.25">
      <c r="A12" s="89" t="s">
        <v>1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1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23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</row>
    <row r="16" spans="1:23" x14ac:dyDescent="0.25">
      <c r="A16" s="8" t="s">
        <v>56</v>
      </c>
      <c r="I16" s="8" t="s">
        <v>56</v>
      </c>
      <c r="Q16" s="8" t="s">
        <v>56</v>
      </c>
    </row>
    <row r="17" spans="1:3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0" x14ac:dyDescent="0.25">
      <c r="B18" s="1" t="s">
        <v>59</v>
      </c>
      <c r="D18" s="24">
        <v>51905</v>
      </c>
      <c r="E18" s="25">
        <v>31.2</v>
      </c>
      <c r="G18" s="26">
        <f>D18*E18</f>
        <v>1619436</v>
      </c>
      <c r="J18" s="1" t="s">
        <v>59</v>
      </c>
      <c r="L18" s="24">
        <f>D18</f>
        <v>51905</v>
      </c>
      <c r="M18" s="25">
        <v>31.2</v>
      </c>
      <c r="O18" s="26">
        <f>L18*M18</f>
        <v>1619436</v>
      </c>
      <c r="R18" s="1" t="s">
        <v>59</v>
      </c>
      <c r="T18" s="24">
        <f>L18</f>
        <v>51905</v>
      </c>
      <c r="U18" s="25">
        <v>44.4</v>
      </c>
      <c r="W18" s="26">
        <f>T18*U18</f>
        <v>2304582</v>
      </c>
      <c r="Z18" s="69"/>
      <c r="AA18" s="69"/>
      <c r="AB18" s="75"/>
      <c r="AC18" s="75"/>
      <c r="AD18" s="75"/>
    </row>
    <row r="19" spans="1:30" x14ac:dyDescent="0.25">
      <c r="B19" s="1" t="s">
        <v>60</v>
      </c>
      <c r="G19" s="51">
        <v>467284.35</v>
      </c>
      <c r="J19" s="1" t="s">
        <v>60</v>
      </c>
      <c r="L19" s="24">
        <f>L18</f>
        <v>51905</v>
      </c>
      <c r="M19" s="38">
        <v>9.77</v>
      </c>
      <c r="O19" s="47">
        <f>L19*M19</f>
        <v>507111.85</v>
      </c>
      <c r="R19" s="1" t="s">
        <v>60</v>
      </c>
      <c r="T19" s="24">
        <f>T18</f>
        <v>51905</v>
      </c>
      <c r="U19" s="38">
        <v>0</v>
      </c>
      <c r="W19" s="47">
        <f>T19*U19</f>
        <v>0</v>
      </c>
      <c r="Z19" s="69"/>
      <c r="AA19" s="69"/>
      <c r="AB19" s="75"/>
      <c r="AC19" s="75"/>
      <c r="AD19" s="75"/>
    </row>
    <row r="20" spans="1:30" x14ac:dyDescent="0.25">
      <c r="B20" s="27" t="s">
        <v>61</v>
      </c>
      <c r="C20" s="27"/>
      <c r="D20" s="28">
        <v>51649</v>
      </c>
      <c r="E20" s="29">
        <v>-7.29</v>
      </c>
      <c r="F20" s="27"/>
      <c r="G20" s="30">
        <f>D20*E20</f>
        <v>-376521.21</v>
      </c>
      <c r="J20" s="27" t="s">
        <v>61</v>
      </c>
      <c r="K20" s="27"/>
      <c r="L20" s="31">
        <f>L18</f>
        <v>51905</v>
      </c>
      <c r="M20" s="29">
        <v>-7.29</v>
      </c>
      <c r="N20" s="27"/>
      <c r="O20" s="30">
        <f>L20*M20</f>
        <v>-378387.45</v>
      </c>
      <c r="R20" s="27" t="s">
        <v>61</v>
      </c>
      <c r="S20" s="27"/>
      <c r="T20" s="31">
        <f>T18</f>
        <v>51905</v>
      </c>
      <c r="U20" s="29">
        <v>0</v>
      </c>
      <c r="V20" s="27"/>
      <c r="W20" s="30">
        <f>T20*U20</f>
        <v>0</v>
      </c>
      <c r="Z20" s="69"/>
      <c r="AA20" s="69"/>
      <c r="AB20" s="76"/>
      <c r="AC20" s="69"/>
      <c r="AD20" s="76"/>
    </row>
    <row r="21" spans="1:30" x14ac:dyDescent="0.25">
      <c r="G21" s="26">
        <f>SUM(G18:G20)</f>
        <v>1710199.1400000001</v>
      </c>
      <c r="H21" s="32"/>
      <c r="J21" s="1" t="s">
        <v>12</v>
      </c>
      <c r="L21" s="24"/>
      <c r="M21" s="25">
        <f>SUM(M18:M20)</f>
        <v>33.68</v>
      </c>
      <c r="O21" s="26">
        <f>SUM(O18:O20)</f>
        <v>1748160.4000000001</v>
      </c>
      <c r="P21" s="32"/>
      <c r="R21" s="1" t="s">
        <v>12</v>
      </c>
      <c r="T21" s="24"/>
      <c r="U21" s="25">
        <f>SUM(U18:U20)</f>
        <v>44.4</v>
      </c>
      <c r="W21" s="26">
        <f>SUM(W18:W20)</f>
        <v>2304582</v>
      </c>
      <c r="Z21" s="69"/>
      <c r="AA21" s="69"/>
      <c r="AB21" s="69"/>
      <c r="AC21" s="69"/>
      <c r="AD21" s="69"/>
    </row>
    <row r="22" spans="1:30" x14ac:dyDescent="0.25">
      <c r="G22" s="26"/>
      <c r="H22" s="32"/>
      <c r="O22" s="26"/>
      <c r="P22" s="32"/>
      <c r="T22" s="24"/>
      <c r="W22" s="26"/>
      <c r="Z22" s="69"/>
      <c r="AA22" s="69"/>
      <c r="AB22" s="83"/>
      <c r="AC22" s="69"/>
      <c r="AD22" s="83"/>
    </row>
    <row r="23" spans="1:30" x14ac:dyDescent="0.25">
      <c r="A23" s="8" t="s">
        <v>62</v>
      </c>
      <c r="D23" s="24"/>
      <c r="G23" s="26"/>
      <c r="H23" s="32"/>
      <c r="L23" s="24"/>
      <c r="O23" s="26"/>
      <c r="P23" s="32"/>
      <c r="W23" s="26"/>
      <c r="Z23" s="69"/>
      <c r="AA23" s="69"/>
      <c r="AB23" s="69"/>
      <c r="AC23" s="69"/>
      <c r="AD23" s="69"/>
    </row>
    <row r="24" spans="1:30" x14ac:dyDescent="0.25">
      <c r="D24" s="34" t="s">
        <v>63</v>
      </c>
      <c r="E24" s="35" t="s">
        <v>64</v>
      </c>
      <c r="G24" s="26"/>
      <c r="H24" s="32"/>
      <c r="I24" s="8" t="s">
        <v>62</v>
      </c>
      <c r="L24" s="24"/>
      <c r="O24" s="26"/>
      <c r="P24" s="32"/>
      <c r="Q24" s="8" t="s">
        <v>62</v>
      </c>
      <c r="T24" s="24"/>
      <c r="W24" s="26"/>
      <c r="Z24" s="79"/>
      <c r="AA24" s="69"/>
      <c r="AB24" s="69"/>
      <c r="AC24" s="69"/>
      <c r="AD24" s="80"/>
    </row>
    <row r="25" spans="1:30" x14ac:dyDescent="0.25">
      <c r="B25" s="1" t="s">
        <v>65</v>
      </c>
      <c r="D25" s="24">
        <v>493224</v>
      </c>
      <c r="E25" s="37">
        <v>4.3185000000000002</v>
      </c>
      <c r="G25" s="26">
        <f>D25*E25</f>
        <v>2129987.844</v>
      </c>
      <c r="H25" s="32"/>
      <c r="L25" s="34" t="s">
        <v>63</v>
      </c>
      <c r="M25" s="35" t="s">
        <v>64</v>
      </c>
      <c r="O25" s="26"/>
      <c r="P25" s="32"/>
      <c r="T25" s="34" t="s">
        <v>63</v>
      </c>
      <c r="U25" s="35" t="s">
        <v>66</v>
      </c>
      <c r="W25" s="26"/>
      <c r="Z25" s="16"/>
      <c r="AA25" s="69"/>
      <c r="AB25" s="69"/>
      <c r="AC25" s="69"/>
      <c r="AD25" s="69"/>
    </row>
    <row r="26" spans="1:30" x14ac:dyDescent="0.25">
      <c r="B26" s="1" t="s">
        <v>67</v>
      </c>
      <c r="D26" s="24">
        <v>19019.3</v>
      </c>
      <c r="E26" s="37">
        <v>4.3185000000000002</v>
      </c>
      <c r="G26" s="26">
        <f>D26*E26</f>
        <v>82134.847049999997</v>
      </c>
      <c r="H26" s="32"/>
      <c r="J26" s="1" t="s">
        <v>65</v>
      </c>
      <c r="L26" s="24">
        <f>D25</f>
        <v>493224</v>
      </c>
      <c r="M26" s="37">
        <v>4.3185000000000002</v>
      </c>
      <c r="O26" s="26">
        <f>L26*M26</f>
        <v>2129987.844</v>
      </c>
      <c r="P26" s="32"/>
      <c r="R26" s="1" t="s">
        <v>65</v>
      </c>
      <c r="T26" s="24">
        <f>L26</f>
        <v>493224</v>
      </c>
      <c r="U26" s="37">
        <v>5.6931000000000003</v>
      </c>
      <c r="W26" s="26">
        <f>T26*U26</f>
        <v>2807973.5544000003</v>
      </c>
      <c r="Z26" s="79"/>
      <c r="AA26" s="69"/>
      <c r="AB26" s="69"/>
      <c r="AC26" s="69"/>
      <c r="AD26" s="25"/>
    </row>
    <row r="27" spans="1:30" x14ac:dyDescent="0.25">
      <c r="B27" s="27" t="s">
        <v>68</v>
      </c>
      <c r="C27" s="27"/>
      <c r="D27" s="27"/>
      <c r="E27" s="27"/>
      <c r="F27" s="27"/>
      <c r="G27" s="30">
        <v>309493.13</v>
      </c>
      <c r="J27" s="1" t="s">
        <v>67</v>
      </c>
      <c r="L27" s="24">
        <f>D26</f>
        <v>19019.3</v>
      </c>
      <c r="M27" s="37">
        <v>4.3185000000000002</v>
      </c>
      <c r="O27" s="26">
        <f>L27*M27</f>
        <v>82134.847049999997</v>
      </c>
      <c r="P27" s="32"/>
      <c r="R27" s="1" t="s">
        <v>67</v>
      </c>
      <c r="T27" s="24">
        <f>L27</f>
        <v>19019.3</v>
      </c>
      <c r="U27" s="37">
        <f>U26</f>
        <v>5.6931000000000003</v>
      </c>
      <c r="W27" s="26">
        <f>T27*U27</f>
        <v>108278.77683</v>
      </c>
      <c r="Z27" s="69"/>
      <c r="AA27" s="69"/>
      <c r="AB27" s="69"/>
      <c r="AC27" s="69"/>
      <c r="AD27" s="69"/>
    </row>
    <row r="28" spans="1:30" x14ac:dyDescent="0.25">
      <c r="D28" s="24">
        <f>SUM(D25:D26)</f>
        <v>512243.3</v>
      </c>
      <c r="E28" s="39"/>
      <c r="G28" s="26">
        <f>SUM(G25:G27)</f>
        <v>2521615.8210499999</v>
      </c>
      <c r="H28" s="26"/>
      <c r="J28" s="27" t="s">
        <v>68</v>
      </c>
      <c r="K28" s="27"/>
      <c r="L28" s="27"/>
      <c r="M28" s="27"/>
      <c r="N28" s="27"/>
      <c r="O28" s="30">
        <f>G27</f>
        <v>309493.13</v>
      </c>
      <c r="P28" s="32"/>
      <c r="R28" s="27" t="s">
        <v>68</v>
      </c>
      <c r="S28" s="27"/>
      <c r="T28" s="27"/>
      <c r="U28" s="27"/>
      <c r="V28" s="27"/>
      <c r="W28" s="30">
        <v>408004.79</v>
      </c>
      <c r="Z28" s="69"/>
      <c r="AA28" s="69"/>
      <c r="AB28" s="69"/>
      <c r="AC28" s="69"/>
      <c r="AD28" s="81"/>
    </row>
    <row r="29" spans="1:30" x14ac:dyDescent="0.25">
      <c r="G29" s="26"/>
      <c r="H29" s="26"/>
      <c r="L29" s="24">
        <f>SUM(L26:L28)</f>
        <v>512243.3</v>
      </c>
      <c r="O29" s="26">
        <f>SUM(O26:O28)</f>
        <v>2521615.8210499999</v>
      </c>
      <c r="P29" s="32"/>
      <c r="Q29" s="8"/>
      <c r="T29" s="24">
        <f>SUM(T26:T28)</f>
        <v>512243.3</v>
      </c>
      <c r="U29" s="41"/>
      <c r="W29" s="26">
        <f>SUM(W26:W28)</f>
        <v>3324257.1212300002</v>
      </c>
      <c r="Z29" s="69"/>
      <c r="AA29" s="69"/>
      <c r="AB29" s="69"/>
      <c r="AC29" s="69"/>
      <c r="AD29" s="69"/>
    </row>
    <row r="30" spans="1:30" ht="16.5" thickBot="1" x14ac:dyDescent="0.3">
      <c r="A30" s="8" t="s">
        <v>69</v>
      </c>
      <c r="G30" s="42">
        <f>G21+G28</f>
        <v>4231814.96105</v>
      </c>
      <c r="H30" s="26"/>
      <c r="I30" s="8"/>
      <c r="L30" s="24"/>
      <c r="M30" s="41"/>
      <c r="O30" s="26"/>
      <c r="P30" s="32"/>
      <c r="Z30" s="69"/>
      <c r="AA30" s="69"/>
      <c r="AB30" s="69"/>
      <c r="AC30" s="69"/>
      <c r="AD30" s="69"/>
    </row>
    <row r="31" spans="1:30" ht="16.5" thickTop="1" x14ac:dyDescent="0.25">
      <c r="A31" s="8"/>
      <c r="D31" s="24"/>
      <c r="E31" s="41"/>
      <c r="G31" s="26"/>
      <c r="H31" s="43"/>
      <c r="I31" s="8" t="s">
        <v>70</v>
      </c>
      <c r="L31" s="24"/>
      <c r="M31" s="41"/>
      <c r="O31" s="26">
        <f>O21+O29</f>
        <v>4269776.2210499998</v>
      </c>
      <c r="P31" s="43"/>
      <c r="Q31" s="8" t="s">
        <v>70</v>
      </c>
      <c r="T31" s="24"/>
      <c r="U31" s="41"/>
      <c r="W31" s="26">
        <f>W21+W29</f>
        <v>5628839.1212300006</v>
      </c>
      <c r="Z31" s="69"/>
      <c r="AA31" s="69"/>
      <c r="AB31" s="69"/>
      <c r="AC31" s="69"/>
      <c r="AD31" s="69"/>
    </row>
    <row r="32" spans="1:30" x14ac:dyDescent="0.25">
      <c r="A32" s="8" t="s">
        <v>71</v>
      </c>
      <c r="G32" s="26">
        <v>4233446.62</v>
      </c>
      <c r="I32" s="8"/>
      <c r="Q32" s="8"/>
      <c r="Z32" s="69"/>
      <c r="AA32" s="69"/>
      <c r="AB32" s="69"/>
      <c r="AC32" s="69"/>
      <c r="AD32" s="69"/>
    </row>
    <row r="33" spans="1:30" x14ac:dyDescent="0.25">
      <c r="I33" s="8" t="s">
        <v>72</v>
      </c>
      <c r="O33" s="44">
        <f>G36</f>
        <v>1.0003855695404968</v>
      </c>
      <c r="Q33" s="8" t="s">
        <v>72</v>
      </c>
      <c r="W33" s="44">
        <f>O33</f>
        <v>1.0003855695404968</v>
      </c>
      <c r="Z33" s="69"/>
      <c r="AA33" s="69"/>
      <c r="AB33" s="69"/>
      <c r="AC33" s="69"/>
      <c r="AD33" s="69"/>
    </row>
    <row r="34" spans="1:30" x14ac:dyDescent="0.25">
      <c r="A34" s="8" t="s">
        <v>73</v>
      </c>
      <c r="G34" s="26">
        <f>G32-G30</f>
        <v>1631.65895000007</v>
      </c>
      <c r="Z34" s="73"/>
      <c r="AA34" s="69"/>
      <c r="AB34" s="75"/>
      <c r="AC34" s="75"/>
      <c r="AD34" s="75"/>
    </row>
    <row r="35" spans="1:30" x14ac:dyDescent="0.25">
      <c r="I35" s="8" t="s">
        <v>74</v>
      </c>
      <c r="O35" s="26">
        <f>O31*O33</f>
        <v>4271422.5167055745</v>
      </c>
      <c r="Q35" s="8" t="s">
        <v>74</v>
      </c>
      <c r="W35" s="26">
        <f>W31*W33</f>
        <v>5631009.4301435044</v>
      </c>
      <c r="Z35" s="69"/>
      <c r="AA35" s="69"/>
      <c r="AB35" s="75"/>
      <c r="AC35" s="75"/>
      <c r="AD35" s="75"/>
    </row>
    <row r="36" spans="1:30" x14ac:dyDescent="0.25">
      <c r="A36" s="8" t="s">
        <v>72</v>
      </c>
      <c r="G36" s="45">
        <f>G32/G30</f>
        <v>1.0003855695404968</v>
      </c>
      <c r="Z36" s="69"/>
      <c r="AA36" s="69"/>
      <c r="AB36" s="69"/>
      <c r="AC36" s="69"/>
      <c r="AD36" s="69"/>
    </row>
    <row r="37" spans="1:30" x14ac:dyDescent="0.25">
      <c r="I37" s="8" t="s">
        <v>75</v>
      </c>
      <c r="L37" s="46">
        <v>-3881.6115598430333</v>
      </c>
      <c r="M37" s="37">
        <v>4.3185000000000002</v>
      </c>
      <c r="O37" s="26">
        <f>L37*M37</f>
        <v>-16762.739521182139</v>
      </c>
      <c r="Q37" s="8" t="s">
        <v>75</v>
      </c>
      <c r="T37" s="46">
        <v>-3881.6115598430333</v>
      </c>
      <c r="U37" s="37">
        <f>U27</f>
        <v>5.6931000000000003</v>
      </c>
      <c r="W37" s="26">
        <f>T37*U37</f>
        <v>-22098.402771342375</v>
      </c>
      <c r="Z37" s="69"/>
      <c r="AA37" s="69"/>
      <c r="AB37" s="76"/>
      <c r="AC37" s="69"/>
      <c r="AD37" s="76"/>
    </row>
    <row r="38" spans="1:30" x14ac:dyDescent="0.25">
      <c r="A38" s="8" t="s">
        <v>77</v>
      </c>
      <c r="D38" s="24"/>
      <c r="E38" s="41"/>
      <c r="G38" s="26">
        <v>2114055.37</v>
      </c>
      <c r="O38" s="26"/>
      <c r="W38" s="26"/>
      <c r="Z38" s="69"/>
      <c r="AA38" s="69"/>
      <c r="AB38" s="76"/>
      <c r="AC38" s="69"/>
      <c r="AD38" s="76"/>
    </row>
    <row r="39" spans="1:30" x14ac:dyDescent="0.25">
      <c r="G39" s="26"/>
      <c r="I39" s="8" t="s">
        <v>70</v>
      </c>
      <c r="O39" s="26">
        <f>O35+O37</f>
        <v>4254659.7771843923</v>
      </c>
      <c r="Q39" s="8" t="s">
        <v>70</v>
      </c>
      <c r="W39" s="26">
        <f>W35+W37</f>
        <v>5608911.0273721619</v>
      </c>
      <c r="Z39" s="69"/>
      <c r="AA39" s="69"/>
      <c r="AB39" s="76"/>
      <c r="AC39" s="69"/>
      <c r="AD39" s="76"/>
    </row>
    <row r="40" spans="1:30" x14ac:dyDescent="0.25">
      <c r="A40" s="8" t="s">
        <v>78</v>
      </c>
      <c r="B40" s="8"/>
      <c r="G40" s="26">
        <f>G30+G38</f>
        <v>6345870.3310500002</v>
      </c>
      <c r="Z40" s="69"/>
      <c r="AA40" s="69"/>
      <c r="AB40" s="76"/>
      <c r="AC40" s="69"/>
      <c r="AD40" s="76"/>
    </row>
    <row r="41" spans="1:30" x14ac:dyDescent="0.25">
      <c r="I41" s="8" t="s">
        <v>77</v>
      </c>
      <c r="L41" s="24">
        <v>489342.38844015694</v>
      </c>
      <c r="M41" s="48">
        <v>5.5532000000000004</v>
      </c>
      <c r="O41" s="26">
        <f>L41*M41</f>
        <v>2717416.1514858799</v>
      </c>
      <c r="Q41" s="8" t="s">
        <v>77</v>
      </c>
      <c r="T41" s="24">
        <f>T26+T37</f>
        <v>489342.38844015694</v>
      </c>
      <c r="U41" s="48">
        <v>5.5532000000000004</v>
      </c>
      <c r="W41" s="26">
        <f>T41*U41</f>
        <v>2717416.1514858799</v>
      </c>
      <c r="Z41" s="69"/>
      <c r="AA41" s="69"/>
      <c r="AB41" s="69"/>
      <c r="AC41" s="69"/>
      <c r="AD41" s="69"/>
    </row>
    <row r="42" spans="1:30" x14ac:dyDescent="0.25">
      <c r="O42" s="26"/>
      <c r="W42" s="26"/>
      <c r="Z42" s="69"/>
      <c r="AA42" s="90"/>
      <c r="AB42" s="83"/>
      <c r="AC42" s="69"/>
      <c r="AD42" s="83"/>
    </row>
    <row r="43" spans="1:30" x14ac:dyDescent="0.25">
      <c r="I43" s="8" t="s">
        <v>7</v>
      </c>
      <c r="L43" s="46"/>
      <c r="M43" s="33"/>
      <c r="O43" s="49">
        <f>O39+O41</f>
        <v>6972075.9286702722</v>
      </c>
      <c r="Q43" s="8" t="s">
        <v>7</v>
      </c>
      <c r="T43" s="46"/>
      <c r="U43" s="33"/>
      <c r="W43" s="49">
        <f>W39+W41</f>
        <v>8326327.1788580418</v>
      </c>
      <c r="Z43" s="69"/>
      <c r="AA43" s="69"/>
      <c r="AB43" s="25"/>
      <c r="AC43" s="25"/>
      <c r="AD43" s="25"/>
    </row>
    <row r="44" spans="1:30" x14ac:dyDescent="0.25">
      <c r="Z44" s="69"/>
      <c r="AA44" s="69"/>
      <c r="AB44" s="69"/>
      <c r="AC44" s="69"/>
      <c r="AD44" s="69"/>
    </row>
    <row r="45" spans="1:30" x14ac:dyDescent="0.25">
      <c r="Q45" s="8" t="s">
        <v>45</v>
      </c>
      <c r="S45" s="50"/>
      <c r="U45" s="51"/>
      <c r="W45" s="26">
        <f>W43-O43</f>
        <v>1354251.2501877695</v>
      </c>
      <c r="Z45" s="69"/>
      <c r="AA45" s="90"/>
      <c r="AB45" s="83"/>
      <c r="AC45" s="69"/>
      <c r="AD45" s="83"/>
    </row>
    <row r="46" spans="1:30" x14ac:dyDescent="0.25">
      <c r="A46" s="32"/>
      <c r="B46" s="32"/>
      <c r="G46" s="26"/>
      <c r="S46" s="50"/>
      <c r="U46" s="51"/>
      <c r="Z46" s="69"/>
      <c r="AA46" s="69"/>
      <c r="AB46" s="25"/>
      <c r="AC46" s="69"/>
      <c r="AD46" s="25"/>
    </row>
    <row r="47" spans="1:30" x14ac:dyDescent="0.25">
      <c r="A47" s="8"/>
      <c r="D47" s="24"/>
      <c r="E47" s="41"/>
      <c r="G47" s="26"/>
      <c r="H47" s="26"/>
      <c r="O47" s="26"/>
      <c r="Q47" s="8" t="s">
        <v>79</v>
      </c>
      <c r="S47" s="50"/>
      <c r="U47" s="51"/>
      <c r="W47" s="53">
        <f>W45/O43</f>
        <v>0.19423931466650779</v>
      </c>
      <c r="Z47" s="69"/>
      <c r="AA47" s="69"/>
      <c r="AB47" s="69"/>
      <c r="AC47" s="69"/>
      <c r="AD47" s="69"/>
    </row>
    <row r="48" spans="1:30" x14ac:dyDescent="0.25">
      <c r="A48" s="32"/>
      <c r="B48" s="32"/>
      <c r="G48" s="51"/>
      <c r="H48" s="26"/>
      <c r="I48" s="8"/>
      <c r="L48" s="46"/>
      <c r="M48" s="51"/>
      <c r="O48" s="49"/>
      <c r="Z48" s="69"/>
      <c r="AA48" s="69"/>
      <c r="AB48" s="76"/>
      <c r="AC48" s="69"/>
      <c r="AD48" s="76"/>
    </row>
    <row r="49" spans="1:30" x14ac:dyDescent="0.25">
      <c r="A49" s="73"/>
      <c r="B49" s="69"/>
      <c r="C49" s="69"/>
      <c r="D49" s="70"/>
      <c r="E49" s="69"/>
      <c r="F49" s="69"/>
      <c r="G49" s="52"/>
      <c r="H49" s="74"/>
      <c r="I49" s="69"/>
      <c r="J49" s="69"/>
      <c r="K49" s="69"/>
      <c r="L49" s="69"/>
      <c r="M49" s="69"/>
      <c r="N49" s="69"/>
      <c r="O49" s="74"/>
      <c r="P49" s="69"/>
      <c r="Q49" s="69"/>
      <c r="R49" s="69"/>
      <c r="S49" s="69"/>
      <c r="T49" s="69"/>
      <c r="U49" s="69"/>
      <c r="V49" s="69"/>
      <c r="W49" s="69"/>
      <c r="Z49" s="69"/>
      <c r="AA49" s="69"/>
      <c r="AB49" s="69"/>
      <c r="AC49" s="69"/>
      <c r="AD49" s="69"/>
    </row>
    <row r="50" spans="1:30" x14ac:dyDescent="0.25">
      <c r="A50" s="69"/>
      <c r="B50" s="69"/>
      <c r="C50" s="69"/>
      <c r="D50" s="69"/>
      <c r="E50" s="69"/>
      <c r="F50" s="69"/>
      <c r="G50" s="69"/>
      <c r="H50" s="74"/>
      <c r="I50" s="73"/>
      <c r="J50" s="69"/>
      <c r="K50" s="69"/>
      <c r="L50" s="70"/>
      <c r="M50" s="69"/>
      <c r="N50" s="69"/>
      <c r="O50" s="49"/>
      <c r="P50" s="69"/>
      <c r="Q50" s="69"/>
      <c r="R50" s="69"/>
      <c r="S50" s="64"/>
      <c r="T50" s="69"/>
      <c r="U50" s="71"/>
      <c r="V50" s="69"/>
      <c r="W50" s="69"/>
      <c r="Z50" s="69"/>
      <c r="AA50" s="69"/>
      <c r="AB50" s="76"/>
      <c r="AC50" s="69"/>
      <c r="AD50" s="69"/>
    </row>
    <row r="51" spans="1:30" x14ac:dyDescent="0.25">
      <c r="A51" s="69"/>
      <c r="B51" s="69"/>
      <c r="C51" s="69"/>
      <c r="D51" s="69"/>
      <c r="E51" s="69"/>
      <c r="F51" s="69"/>
      <c r="G51" s="69"/>
      <c r="H51" s="74"/>
      <c r="I51" s="73"/>
      <c r="J51" s="73"/>
      <c r="K51" s="69"/>
      <c r="L51" s="69"/>
      <c r="M51" s="69"/>
      <c r="N51" s="69"/>
      <c r="O51" s="74"/>
      <c r="P51" s="69"/>
      <c r="Q51" s="69"/>
      <c r="R51" s="69"/>
      <c r="S51" s="64"/>
      <c r="T51" s="69"/>
      <c r="U51" s="71"/>
      <c r="V51" s="69"/>
      <c r="W51" s="69"/>
      <c r="Z51" s="69"/>
      <c r="AA51" s="69"/>
      <c r="AB51" s="69"/>
      <c r="AC51" s="69"/>
      <c r="AD51" s="69"/>
    </row>
    <row r="52" spans="1:30" x14ac:dyDescent="0.25">
      <c r="A52" s="76"/>
      <c r="B52" s="76"/>
      <c r="C52" s="69"/>
      <c r="D52" s="69"/>
      <c r="E52" s="69"/>
      <c r="F52" s="69"/>
      <c r="G52" s="54"/>
      <c r="H52" s="74"/>
      <c r="I52" s="73"/>
      <c r="J52" s="69"/>
      <c r="K52" s="69"/>
      <c r="L52" s="70"/>
      <c r="M52" s="91"/>
      <c r="N52" s="69"/>
      <c r="O52" s="74"/>
      <c r="P52" s="69"/>
      <c r="Q52" s="69"/>
      <c r="R52" s="69"/>
      <c r="S52" s="64"/>
      <c r="T52" s="69"/>
      <c r="U52" s="71"/>
      <c r="V52" s="69"/>
      <c r="W52" s="69"/>
      <c r="Z52" s="69"/>
      <c r="AA52" s="69"/>
      <c r="AB52" s="60"/>
      <c r="AC52" s="69"/>
      <c r="AD52" s="69"/>
    </row>
    <row r="53" spans="1:30" x14ac:dyDescent="0.25">
      <c r="A53" s="76"/>
      <c r="B53" s="76"/>
      <c r="C53" s="69"/>
      <c r="D53" s="84"/>
      <c r="E53" s="84"/>
      <c r="F53" s="69"/>
      <c r="G53" s="74"/>
      <c r="H53" s="69"/>
      <c r="I53" s="76"/>
      <c r="J53" s="76"/>
      <c r="K53" s="69"/>
      <c r="L53" s="69"/>
      <c r="M53" s="69"/>
      <c r="N53" s="69"/>
      <c r="O53" s="76"/>
      <c r="P53" s="69"/>
      <c r="Q53" s="69"/>
      <c r="R53" s="69"/>
      <c r="S53" s="64"/>
      <c r="T53" s="70"/>
      <c r="U53" s="71"/>
      <c r="V53" s="69"/>
      <c r="W53" s="46"/>
      <c r="Z53" s="69"/>
      <c r="AA53" s="69"/>
      <c r="AB53" s="69"/>
      <c r="AC53" s="69"/>
      <c r="AD53" s="69"/>
    </row>
    <row r="54" spans="1:30" x14ac:dyDescent="0.25">
      <c r="A54" s="74"/>
      <c r="B54" s="74"/>
      <c r="C54" s="85"/>
      <c r="D54" s="84"/>
      <c r="E54" s="84"/>
      <c r="F54" s="69"/>
      <c r="G54" s="85"/>
      <c r="H54" s="69"/>
      <c r="I54" s="73"/>
      <c r="J54" s="69"/>
      <c r="K54" s="69"/>
      <c r="L54" s="70"/>
      <c r="M54" s="69"/>
      <c r="N54" s="69"/>
      <c r="O54" s="52"/>
      <c r="P54" s="69"/>
      <c r="Q54" s="69"/>
      <c r="R54" s="69"/>
      <c r="S54" s="64"/>
      <c r="T54" s="69"/>
      <c r="U54" s="71"/>
      <c r="V54" s="69"/>
      <c r="W54" s="69"/>
      <c r="Z54" s="69"/>
      <c r="AA54" s="69"/>
      <c r="AB54" s="69"/>
      <c r="AC54" s="69"/>
      <c r="AD54" s="69"/>
    </row>
    <row r="55" spans="1:30" x14ac:dyDescent="0.25">
      <c r="A55" s="76"/>
      <c r="B55" s="84"/>
      <c r="C55" s="85"/>
      <c r="D55" s="85"/>
      <c r="E55" s="85"/>
      <c r="F55" s="69"/>
      <c r="G55" s="85"/>
      <c r="H55" s="69"/>
      <c r="I55" s="69"/>
      <c r="J55" s="69"/>
      <c r="K55" s="69"/>
      <c r="L55" s="69"/>
      <c r="M55" s="71"/>
      <c r="N55" s="69"/>
      <c r="O55" s="69"/>
      <c r="P55" s="69"/>
      <c r="Q55" s="69"/>
      <c r="R55" s="69"/>
      <c r="S55" s="64"/>
      <c r="T55" s="69"/>
      <c r="U55" s="71"/>
      <c r="V55" s="69"/>
      <c r="W55" s="69"/>
      <c r="Z55" s="69"/>
      <c r="AA55" s="69"/>
      <c r="AB55" s="69"/>
      <c r="AC55" s="69"/>
      <c r="AD55" s="69"/>
    </row>
    <row r="56" spans="1:30" x14ac:dyDescent="0.25">
      <c r="A56" s="92"/>
      <c r="B56" s="86"/>
      <c r="C56" s="68"/>
      <c r="D56" s="68"/>
      <c r="E56" s="68"/>
      <c r="F56" s="69"/>
      <c r="G56" s="68"/>
      <c r="H56" s="69"/>
      <c r="I56" s="69"/>
      <c r="J56" s="46"/>
      <c r="K56" s="69"/>
      <c r="L56" s="69"/>
      <c r="M56" s="69"/>
      <c r="N56" s="69"/>
      <c r="O56" s="74"/>
      <c r="P56" s="69"/>
      <c r="Q56" s="73"/>
      <c r="R56" s="69"/>
      <c r="S56" s="69"/>
      <c r="T56" s="69"/>
      <c r="U56" s="69"/>
      <c r="V56" s="69"/>
      <c r="W56" s="69"/>
      <c r="Z56" s="73"/>
      <c r="AA56" s="69"/>
      <c r="AB56" s="75"/>
      <c r="AC56" s="75"/>
      <c r="AD56" s="75"/>
    </row>
    <row r="57" spans="1:30" x14ac:dyDescent="0.25">
      <c r="A57" s="74"/>
      <c r="B57" s="86"/>
      <c r="C57" s="68"/>
      <c r="D57" s="68"/>
      <c r="E57" s="68"/>
      <c r="F57" s="69"/>
      <c r="G57" s="68"/>
      <c r="H57" s="69"/>
      <c r="I57" s="69"/>
      <c r="J57" s="46"/>
      <c r="K57" s="69"/>
      <c r="L57" s="69"/>
      <c r="M57" s="69"/>
      <c r="N57" s="69"/>
      <c r="O57" s="69"/>
      <c r="P57" s="69"/>
      <c r="Q57" s="69"/>
      <c r="R57" s="69"/>
      <c r="S57" s="69"/>
      <c r="T57" s="49"/>
      <c r="U57" s="69"/>
      <c r="V57" s="69"/>
      <c r="W57" s="69"/>
      <c r="Z57" s="69"/>
      <c r="AA57" s="69"/>
      <c r="AB57" s="75"/>
      <c r="AC57" s="75"/>
      <c r="AD57" s="75"/>
    </row>
    <row r="58" spans="1:30" x14ac:dyDescent="0.25">
      <c r="A58" s="69"/>
      <c r="B58" s="86"/>
      <c r="C58" s="68"/>
      <c r="D58" s="68"/>
      <c r="E58" s="68"/>
      <c r="F58" s="69"/>
      <c r="G58" s="68"/>
      <c r="H58" s="69"/>
      <c r="I58" s="69"/>
      <c r="J58" s="46"/>
      <c r="K58" s="69"/>
      <c r="L58" s="69"/>
      <c r="M58" s="69"/>
      <c r="N58" s="69"/>
      <c r="O58" s="69"/>
      <c r="P58" s="69"/>
      <c r="Q58" s="69"/>
      <c r="R58" s="69"/>
      <c r="S58" s="69"/>
      <c r="T58" s="74"/>
      <c r="U58" s="69"/>
      <c r="V58" s="69"/>
      <c r="W58" s="69"/>
      <c r="Z58" s="69"/>
      <c r="AA58" s="69"/>
      <c r="AB58" s="69"/>
      <c r="AC58" s="69"/>
      <c r="AD58" s="69"/>
    </row>
    <row r="59" spans="1:30" x14ac:dyDescent="0.25">
      <c r="A59" s="69"/>
      <c r="B59" s="86"/>
      <c r="C59" s="68"/>
      <c r="D59" s="68"/>
      <c r="E59" s="68"/>
      <c r="F59" s="69"/>
      <c r="G59" s="68"/>
      <c r="H59" s="69"/>
      <c r="I59" s="69"/>
      <c r="J59" s="46"/>
      <c r="K59" s="69"/>
      <c r="L59" s="84"/>
      <c r="M59" s="84"/>
      <c r="N59" s="69"/>
      <c r="O59" s="69"/>
      <c r="P59" s="69"/>
      <c r="Q59" s="69"/>
      <c r="R59" s="69"/>
      <c r="S59" s="69"/>
      <c r="T59" s="74"/>
      <c r="U59" s="69"/>
      <c r="V59" s="69"/>
      <c r="W59" s="69"/>
      <c r="Z59" s="69"/>
      <c r="AA59" s="69"/>
      <c r="AB59" s="76"/>
      <c r="AC59" s="69"/>
      <c r="AD59" s="76"/>
    </row>
    <row r="60" spans="1:30" x14ac:dyDescent="0.25">
      <c r="A60" s="69"/>
      <c r="B60" s="86"/>
      <c r="C60" s="68"/>
      <c r="D60" s="68"/>
      <c r="E60" s="68"/>
      <c r="F60" s="69"/>
      <c r="G60" s="68"/>
      <c r="H60" s="69"/>
      <c r="I60" s="69"/>
      <c r="J60" s="62"/>
      <c r="K60" s="84"/>
      <c r="L60" s="84"/>
      <c r="M60" s="84"/>
      <c r="N60" s="69"/>
      <c r="O60" s="69"/>
      <c r="P60" s="69"/>
      <c r="Q60" s="69"/>
      <c r="R60" s="69"/>
      <c r="S60" s="69"/>
      <c r="T60" s="69"/>
      <c r="U60" s="69"/>
      <c r="V60" s="69"/>
      <c r="W60" s="69"/>
      <c r="Z60" s="69"/>
      <c r="AA60" s="69"/>
      <c r="AB60" s="76"/>
      <c r="AC60" s="69"/>
      <c r="AD60" s="76"/>
    </row>
    <row r="61" spans="1:30" x14ac:dyDescent="0.25">
      <c r="A61" s="69"/>
      <c r="B61" s="86"/>
      <c r="C61" s="68"/>
      <c r="D61" s="68"/>
      <c r="E61" s="68"/>
      <c r="F61" s="69"/>
      <c r="G61" s="68"/>
      <c r="H61" s="69"/>
      <c r="I61" s="69"/>
      <c r="J61" s="46"/>
      <c r="K61" s="87"/>
      <c r="L61" s="64"/>
      <c r="M61" s="64"/>
      <c r="N61" s="69"/>
      <c r="O61" s="69"/>
      <c r="P61" s="69"/>
      <c r="Q61" s="69"/>
      <c r="R61" s="69"/>
      <c r="S61" s="69"/>
      <c r="Z61" s="69"/>
      <c r="AA61" s="69"/>
      <c r="AB61" s="76"/>
      <c r="AC61" s="69"/>
      <c r="AD61" s="76"/>
    </row>
    <row r="62" spans="1:30" x14ac:dyDescent="0.25">
      <c r="A62" s="69"/>
      <c r="B62" s="86"/>
      <c r="C62" s="68"/>
      <c r="D62" s="68"/>
      <c r="E62" s="68"/>
      <c r="F62" s="69"/>
      <c r="G62" s="68"/>
      <c r="H62" s="69"/>
      <c r="I62" s="69"/>
      <c r="J62" s="46"/>
      <c r="K62" s="87"/>
      <c r="L62" s="64"/>
      <c r="M62" s="64"/>
      <c r="N62" s="69"/>
      <c r="O62" s="69"/>
      <c r="P62" s="69"/>
      <c r="Q62" s="69"/>
      <c r="R62" s="69"/>
      <c r="S62" s="69"/>
      <c r="Z62" s="69"/>
      <c r="AA62" s="69"/>
      <c r="AB62" s="76"/>
      <c r="AC62" s="69"/>
      <c r="AD62" s="76"/>
    </row>
    <row r="63" spans="1:30" x14ac:dyDescent="0.25">
      <c r="A63" s="69"/>
      <c r="B63" s="86"/>
      <c r="C63" s="68"/>
      <c r="D63" s="68"/>
      <c r="E63" s="68"/>
      <c r="F63" s="69"/>
      <c r="G63" s="68"/>
      <c r="H63" s="69"/>
      <c r="I63" s="69"/>
      <c r="J63" s="46"/>
      <c r="K63" s="87"/>
      <c r="L63" s="64"/>
      <c r="M63" s="64"/>
      <c r="N63" s="69"/>
      <c r="O63" s="69"/>
      <c r="P63" s="69"/>
      <c r="Q63" s="69"/>
      <c r="R63" s="69"/>
      <c r="S63" s="69"/>
      <c r="Z63" s="69"/>
      <c r="AA63" s="69"/>
      <c r="AB63" s="69"/>
      <c r="AC63" s="69"/>
      <c r="AD63" s="69"/>
    </row>
    <row r="64" spans="1:30" x14ac:dyDescent="0.25">
      <c r="A64" s="69"/>
      <c r="B64" s="86"/>
      <c r="C64" s="68"/>
      <c r="D64" s="68"/>
      <c r="E64" s="68"/>
      <c r="F64" s="69"/>
      <c r="G64" s="68"/>
      <c r="H64" s="69"/>
      <c r="I64" s="69"/>
      <c r="J64" s="46"/>
      <c r="K64" s="87"/>
      <c r="L64" s="64"/>
      <c r="M64" s="64"/>
      <c r="N64" s="69"/>
      <c r="O64" s="69"/>
      <c r="P64" s="69"/>
      <c r="Q64" s="69"/>
      <c r="R64" s="69"/>
      <c r="S64" s="69"/>
      <c r="Z64" s="69"/>
      <c r="AA64" s="90"/>
      <c r="AB64" s="83"/>
      <c r="AC64" s="69"/>
      <c r="AD64" s="83"/>
    </row>
    <row r="65" spans="1:30" x14ac:dyDescent="0.25">
      <c r="A65" s="69"/>
      <c r="B65" s="86"/>
      <c r="C65" s="68"/>
      <c r="D65" s="68"/>
      <c r="E65" s="68"/>
      <c r="F65" s="69"/>
      <c r="G65" s="68"/>
      <c r="H65" s="69"/>
      <c r="I65" s="69"/>
      <c r="J65" s="46"/>
      <c r="K65" s="87"/>
      <c r="L65" s="64"/>
      <c r="M65" s="64"/>
      <c r="N65" s="69"/>
      <c r="O65" s="69"/>
      <c r="P65" s="69"/>
      <c r="Q65" s="69"/>
      <c r="R65" s="69"/>
      <c r="S65" s="69"/>
      <c r="Z65" s="69"/>
      <c r="AA65" s="69"/>
      <c r="AB65" s="25"/>
      <c r="AC65" s="25"/>
      <c r="AD65" s="25"/>
    </row>
    <row r="66" spans="1:30" x14ac:dyDescent="0.25">
      <c r="A66" s="69"/>
      <c r="B66" s="86"/>
      <c r="C66" s="68"/>
      <c r="D66" s="68"/>
      <c r="E66" s="68"/>
      <c r="F66" s="69"/>
      <c r="G66" s="68"/>
      <c r="H66" s="69"/>
      <c r="I66" s="69"/>
      <c r="J66" s="46"/>
      <c r="K66" s="87"/>
      <c r="L66" s="64"/>
      <c r="M66" s="64"/>
      <c r="N66" s="69"/>
      <c r="O66" s="69"/>
      <c r="P66" s="69"/>
      <c r="Q66" s="69"/>
      <c r="R66" s="69"/>
      <c r="S66" s="69"/>
      <c r="Z66" s="69"/>
      <c r="AA66" s="69"/>
      <c r="AB66" s="69"/>
      <c r="AC66" s="69"/>
      <c r="AD66" s="69"/>
    </row>
    <row r="67" spans="1:30" x14ac:dyDescent="0.25">
      <c r="A67" s="69"/>
      <c r="B67" s="86"/>
      <c r="C67" s="68"/>
      <c r="D67" s="68"/>
      <c r="E67" s="68"/>
      <c r="F67" s="69"/>
      <c r="G67" s="68"/>
      <c r="H67" s="69"/>
      <c r="I67" s="69"/>
      <c r="J67" s="46"/>
      <c r="K67" s="87"/>
      <c r="L67" s="64"/>
      <c r="M67" s="64"/>
      <c r="N67" s="69"/>
      <c r="O67" s="69"/>
      <c r="P67" s="69"/>
      <c r="Q67" s="69"/>
      <c r="R67" s="69"/>
      <c r="S67" s="69"/>
      <c r="Z67" s="69"/>
      <c r="AA67" s="90"/>
      <c r="AB67" s="83"/>
      <c r="AC67" s="69"/>
      <c r="AD67" s="83"/>
    </row>
    <row r="68" spans="1:30" x14ac:dyDescent="0.25">
      <c r="A68" s="69"/>
      <c r="B68" s="69"/>
      <c r="C68" s="81"/>
      <c r="D68" s="81"/>
      <c r="E68" s="81"/>
      <c r="F68" s="69"/>
      <c r="G68" s="81"/>
      <c r="H68" s="69"/>
      <c r="I68" s="69"/>
      <c r="J68" s="81"/>
      <c r="K68" s="87"/>
      <c r="L68" s="64"/>
      <c r="M68" s="64"/>
      <c r="N68" s="69"/>
      <c r="O68" s="69"/>
      <c r="P68" s="69"/>
      <c r="Q68" s="69"/>
      <c r="R68" s="69"/>
      <c r="S68" s="69"/>
      <c r="Z68" s="69"/>
      <c r="AA68" s="69"/>
      <c r="AB68" s="25"/>
      <c r="AC68" s="69"/>
      <c r="AD68" s="25"/>
    </row>
    <row r="69" spans="1:30" x14ac:dyDescent="0.25">
      <c r="A69" s="69"/>
      <c r="B69" s="69"/>
      <c r="C69" s="69"/>
      <c r="D69" s="69"/>
      <c r="E69" s="69"/>
      <c r="F69" s="69"/>
      <c r="G69" s="71"/>
      <c r="H69" s="69"/>
      <c r="I69" s="69"/>
      <c r="J69" s="86"/>
      <c r="K69" s="87"/>
      <c r="L69" s="64"/>
      <c r="M69" s="64"/>
      <c r="N69" s="69"/>
      <c r="O69" s="69"/>
      <c r="P69" s="69"/>
      <c r="Q69" s="69"/>
      <c r="R69" s="69"/>
      <c r="S69" s="69"/>
      <c r="Z69" s="69"/>
      <c r="AA69" s="69"/>
      <c r="AB69" s="69"/>
      <c r="AC69" s="69"/>
      <c r="AD69" s="69"/>
    </row>
    <row r="70" spans="1:30" x14ac:dyDescent="0.25">
      <c r="A70" s="69"/>
      <c r="B70" s="69"/>
      <c r="C70" s="69"/>
      <c r="D70" s="69"/>
      <c r="E70" s="69"/>
      <c r="F70" s="69"/>
      <c r="G70" s="71"/>
      <c r="H70" s="69"/>
      <c r="I70" s="69"/>
      <c r="J70" s="86"/>
      <c r="K70" s="87"/>
      <c r="L70" s="64"/>
      <c r="M70" s="64"/>
      <c r="N70" s="69"/>
      <c r="O70" s="69"/>
      <c r="P70" s="69"/>
      <c r="Q70" s="69"/>
      <c r="R70" s="69"/>
      <c r="S70" s="69"/>
      <c r="Z70" s="69"/>
      <c r="AA70" s="69"/>
      <c r="AB70" s="76"/>
      <c r="AC70" s="69"/>
      <c r="AD70" s="76"/>
    </row>
    <row r="71" spans="1:30" x14ac:dyDescent="0.25">
      <c r="A71" s="69"/>
      <c r="B71" s="69"/>
      <c r="C71" s="69"/>
      <c r="D71" s="84"/>
      <c r="E71" s="84"/>
      <c r="F71" s="69"/>
      <c r="G71" s="69"/>
      <c r="H71" s="69"/>
      <c r="I71" s="69"/>
      <c r="J71" s="86"/>
      <c r="K71" s="87"/>
      <c r="L71" s="64"/>
      <c r="M71" s="64"/>
      <c r="N71" s="69"/>
      <c r="O71" s="69"/>
      <c r="P71" s="69"/>
      <c r="Q71" s="69"/>
      <c r="R71" s="69"/>
      <c r="S71" s="69"/>
      <c r="Z71" s="69"/>
      <c r="AA71" s="69"/>
      <c r="AB71" s="69"/>
      <c r="AC71" s="69"/>
      <c r="AD71" s="69"/>
    </row>
    <row r="72" spans="1:30" x14ac:dyDescent="0.25">
      <c r="A72" s="69"/>
      <c r="B72" s="84"/>
      <c r="C72" s="84"/>
      <c r="D72" s="84"/>
      <c r="E72" s="84"/>
      <c r="F72" s="69"/>
      <c r="G72" s="69"/>
      <c r="H72" s="69"/>
      <c r="I72" s="69"/>
      <c r="J72" s="86"/>
      <c r="K72" s="87"/>
      <c r="L72" s="64"/>
      <c r="M72" s="64"/>
      <c r="N72" s="69"/>
      <c r="O72" s="69"/>
      <c r="P72" s="69"/>
      <c r="Q72" s="69"/>
      <c r="R72" s="69"/>
      <c r="S72" s="69"/>
      <c r="Z72" s="69"/>
      <c r="AA72" s="69"/>
      <c r="AB72" s="76"/>
      <c r="AC72" s="69"/>
      <c r="AD72" s="69"/>
    </row>
    <row r="73" spans="1:30" x14ac:dyDescent="0.25">
      <c r="A73" s="69"/>
      <c r="B73" s="86"/>
      <c r="C73" s="85"/>
      <c r="D73" s="84"/>
      <c r="E73" s="65"/>
      <c r="F73" s="69"/>
      <c r="G73" s="88"/>
      <c r="H73" s="69"/>
      <c r="I73" s="69"/>
      <c r="J73" s="69"/>
      <c r="K73" s="69"/>
      <c r="L73" s="64"/>
      <c r="M73" s="64"/>
      <c r="N73" s="69"/>
      <c r="O73" s="69"/>
      <c r="P73" s="69"/>
      <c r="Q73" s="69"/>
      <c r="R73" s="69"/>
      <c r="S73" s="69"/>
      <c r="Z73" s="69"/>
      <c r="AA73" s="69"/>
      <c r="AB73" s="69"/>
      <c r="AC73" s="69"/>
      <c r="AD73" s="69"/>
    </row>
    <row r="74" spans="1:30" x14ac:dyDescent="0.25">
      <c r="A74" s="69"/>
      <c r="B74" s="84"/>
      <c r="C74" s="85"/>
      <c r="D74" s="84"/>
      <c r="E74" s="65"/>
      <c r="F74" s="69"/>
      <c r="G74" s="8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Z74" s="69"/>
      <c r="AA74" s="69"/>
      <c r="AB74" s="60"/>
      <c r="AC74" s="69"/>
      <c r="AD74" s="69"/>
    </row>
    <row r="75" spans="1:30" x14ac:dyDescent="0.25">
      <c r="A75" s="69"/>
      <c r="B75" s="86"/>
      <c r="C75" s="49"/>
      <c r="D75" s="49"/>
      <c r="E75" s="49"/>
      <c r="F75" s="69"/>
      <c r="G75" s="25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Z75" s="69"/>
      <c r="AA75" s="69"/>
      <c r="AB75" s="69"/>
      <c r="AC75" s="69"/>
      <c r="AD75" s="69"/>
    </row>
    <row r="76" spans="1:30" x14ac:dyDescent="0.25">
      <c r="A76" s="69"/>
      <c r="B76" s="86"/>
      <c r="C76" s="49"/>
      <c r="D76" s="49"/>
      <c r="E76" s="49"/>
      <c r="F76" s="69"/>
      <c r="G76" s="25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Z76" s="69"/>
      <c r="AA76" s="69"/>
      <c r="AB76" s="69"/>
      <c r="AC76" s="69"/>
      <c r="AD76" s="69"/>
    </row>
    <row r="77" spans="1:30" x14ac:dyDescent="0.25">
      <c r="A77" s="69"/>
      <c r="B77" s="86"/>
      <c r="C77" s="49"/>
      <c r="D77" s="49"/>
      <c r="E77" s="49"/>
      <c r="F77" s="69"/>
      <c r="G77" s="25"/>
      <c r="H77" s="69"/>
      <c r="I77" s="69"/>
      <c r="J77" s="71"/>
      <c r="K77" s="69"/>
      <c r="L77" s="69"/>
      <c r="M77" s="69"/>
      <c r="N77" s="69"/>
      <c r="O77" s="69"/>
      <c r="P77" s="69"/>
      <c r="Q77" s="69"/>
      <c r="R77" s="69"/>
      <c r="S77" s="69"/>
      <c r="Z77" s="69"/>
      <c r="AA77" s="69"/>
      <c r="AB77" s="69"/>
      <c r="AC77" s="69"/>
      <c r="AD77" s="69"/>
    </row>
    <row r="78" spans="1:30" x14ac:dyDescent="0.25">
      <c r="A78" s="69"/>
      <c r="B78" s="86"/>
      <c r="C78" s="49"/>
      <c r="D78" s="49"/>
      <c r="E78" s="49"/>
      <c r="F78" s="69"/>
      <c r="G78" s="25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Z78" s="69"/>
      <c r="AA78" s="69"/>
      <c r="AB78" s="69"/>
      <c r="AC78" s="69"/>
      <c r="AD78" s="69"/>
    </row>
    <row r="79" spans="1:30" x14ac:dyDescent="0.25">
      <c r="A79" s="69"/>
      <c r="B79" s="86"/>
      <c r="C79" s="49"/>
      <c r="D79" s="49"/>
      <c r="E79" s="49"/>
      <c r="F79" s="69"/>
      <c r="G79" s="25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Z79" s="69"/>
      <c r="AA79" s="69"/>
      <c r="AB79" s="69"/>
      <c r="AC79" s="69"/>
      <c r="AD79" s="69"/>
    </row>
    <row r="80" spans="1:30" x14ac:dyDescent="0.25">
      <c r="A80" s="69"/>
      <c r="B80" s="86"/>
      <c r="C80" s="49"/>
      <c r="D80" s="49"/>
      <c r="E80" s="49"/>
      <c r="F80" s="69"/>
      <c r="G80" s="25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Z80" s="69"/>
      <c r="AA80" s="69"/>
      <c r="AB80" s="69"/>
      <c r="AC80" s="69"/>
      <c r="AD80" s="69"/>
    </row>
    <row r="81" spans="1:30" x14ac:dyDescent="0.25">
      <c r="A81" s="69"/>
      <c r="B81" s="86"/>
      <c r="C81" s="49"/>
      <c r="D81" s="49"/>
      <c r="E81" s="49"/>
      <c r="F81" s="69"/>
      <c r="G81" s="25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Z81" s="69"/>
      <c r="AA81" s="69"/>
      <c r="AB81" s="69"/>
      <c r="AC81" s="69"/>
      <c r="AD81" s="69"/>
    </row>
    <row r="82" spans="1:30" x14ac:dyDescent="0.25">
      <c r="A82" s="69"/>
      <c r="B82" s="86"/>
      <c r="C82" s="49"/>
      <c r="D82" s="49"/>
      <c r="E82" s="49"/>
      <c r="F82" s="69"/>
      <c r="G82" s="25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Z82" s="69"/>
      <c r="AA82" s="69"/>
      <c r="AB82" s="69"/>
      <c r="AC82" s="69"/>
      <c r="AD82" s="69"/>
    </row>
    <row r="83" spans="1:30" x14ac:dyDescent="0.25">
      <c r="A83" s="69"/>
      <c r="B83" s="86"/>
      <c r="C83" s="49"/>
      <c r="D83" s="49"/>
      <c r="E83" s="49"/>
      <c r="F83" s="69"/>
      <c r="G83" s="25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Z83" s="69"/>
      <c r="AA83" s="69"/>
      <c r="AB83" s="69"/>
      <c r="AC83" s="69"/>
      <c r="AD83" s="69"/>
    </row>
    <row r="84" spans="1:30" x14ac:dyDescent="0.25">
      <c r="A84" s="69"/>
      <c r="B84" s="86"/>
      <c r="C84" s="49"/>
      <c r="D84" s="49"/>
      <c r="E84" s="49"/>
      <c r="F84" s="69"/>
      <c r="G84" s="25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Z84" s="69"/>
      <c r="AA84" s="69"/>
      <c r="AB84" s="69"/>
      <c r="AC84" s="69"/>
      <c r="AD84" s="69"/>
    </row>
    <row r="85" spans="1:30" x14ac:dyDescent="0.25">
      <c r="A85" s="69"/>
      <c r="B85" s="86"/>
      <c r="C85" s="49"/>
      <c r="D85" s="49"/>
      <c r="E85" s="49"/>
      <c r="F85" s="69"/>
      <c r="G85" s="25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Z85" s="69"/>
      <c r="AA85" s="69"/>
      <c r="AB85" s="69"/>
      <c r="AC85" s="69"/>
      <c r="AD85" s="69"/>
    </row>
    <row r="86" spans="1:30" x14ac:dyDescent="0.25">
      <c r="A86" s="69"/>
      <c r="B86" s="86"/>
      <c r="C86" s="49"/>
      <c r="D86" s="49"/>
      <c r="E86" s="49"/>
      <c r="F86" s="69"/>
      <c r="G86" s="71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1:30" x14ac:dyDescent="0.25">
      <c r="A87" s="69"/>
      <c r="B87" s="69"/>
      <c r="C87" s="49"/>
      <c r="D87" s="74"/>
      <c r="E87" s="49"/>
      <c r="F87" s="69"/>
      <c r="G87" s="7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1:30" x14ac:dyDescent="0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30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1:30" x14ac:dyDescent="0.25">
      <c r="A90" s="69"/>
      <c r="B90" s="69"/>
      <c r="C90" s="88"/>
      <c r="D90" s="84"/>
      <c r="E90" s="84"/>
      <c r="F90" s="69"/>
      <c r="G90" s="84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1:30" x14ac:dyDescent="0.25">
      <c r="A91" s="69"/>
      <c r="B91" s="84"/>
      <c r="C91" s="88"/>
      <c r="D91" s="84"/>
      <c r="E91" s="84"/>
      <c r="F91" s="69"/>
      <c r="G91" s="84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30" x14ac:dyDescent="0.25">
      <c r="A92" s="69"/>
      <c r="B92" s="86"/>
      <c r="C92" s="25"/>
      <c r="D92" s="4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1:30" x14ac:dyDescent="0.25">
      <c r="A93" s="69"/>
      <c r="B93" s="86"/>
      <c r="C93" s="25"/>
      <c r="D93" s="4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30" x14ac:dyDescent="0.25">
      <c r="A94" s="69"/>
      <c r="B94" s="86"/>
      <c r="C94" s="25"/>
      <c r="D94" s="4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1:30" x14ac:dyDescent="0.25">
      <c r="A95" s="69"/>
      <c r="B95" s="86"/>
      <c r="C95" s="25"/>
      <c r="D95" s="4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1:30" x14ac:dyDescent="0.25">
      <c r="A96" s="69"/>
      <c r="B96" s="86"/>
      <c r="C96" s="25"/>
      <c r="D96" s="4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x14ac:dyDescent="0.25">
      <c r="A97" s="69"/>
      <c r="B97" s="86"/>
      <c r="C97" s="25"/>
      <c r="D97" s="4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x14ac:dyDescent="0.25">
      <c r="A98" s="69"/>
      <c r="B98" s="86"/>
      <c r="C98" s="25"/>
      <c r="D98" s="4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x14ac:dyDescent="0.25">
      <c r="A99" s="69"/>
      <c r="B99" s="86"/>
      <c r="C99" s="25"/>
      <c r="D99" s="4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1:19" x14ac:dyDescent="0.25">
      <c r="A100" s="69"/>
      <c r="B100" s="86"/>
      <c r="C100" s="25"/>
      <c r="D100" s="4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x14ac:dyDescent="0.25">
      <c r="A101" s="69"/>
      <c r="B101" s="86"/>
      <c r="C101" s="25"/>
      <c r="D101" s="4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1:19" x14ac:dyDescent="0.25">
      <c r="A102" s="69"/>
      <c r="B102" s="86"/>
      <c r="C102" s="25"/>
      <c r="D102" s="4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1:19" x14ac:dyDescent="0.25">
      <c r="A103" s="69"/>
      <c r="B103" s="86"/>
      <c r="C103" s="71"/>
      <c r="D103" s="4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 x14ac:dyDescent="0.25">
      <c r="A104" s="69"/>
      <c r="B104" s="69"/>
      <c r="C104" s="71"/>
      <c r="D104" s="74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1:19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19" x14ac:dyDescent="0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1:19" x14ac:dyDescent="0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1:19" x14ac:dyDescent="0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1:19" x14ac:dyDescent="0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14DF-0B96-4D8F-9C6E-44ED71CB162C}">
  <sheetPr>
    <pageSetUpPr fitToPage="1"/>
  </sheetPr>
  <dimension ref="A1:AF229"/>
  <sheetViews>
    <sheetView workbookViewId="0">
      <selection activeCell="D10" sqref="D10:G11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8.28515625" style="1" customWidth="1"/>
    <col min="20" max="20" width="18.28515625" style="1" customWidth="1"/>
    <col min="21" max="21" width="17.42578125" style="1" customWidth="1"/>
    <col min="22" max="22" width="3.140625" style="1" customWidth="1"/>
    <col min="23" max="23" width="18.28515625" style="1" customWidth="1"/>
    <col min="24" max="24" width="6.28515625" style="1" customWidth="1"/>
    <col min="25" max="26" width="9.140625" style="1"/>
    <col min="27" max="27" width="21.5703125" style="1" customWidth="1"/>
    <col min="28" max="28" width="11.7109375" style="1" customWidth="1"/>
    <col min="29" max="29" width="13.5703125" style="1" customWidth="1"/>
    <col min="30" max="30" width="14.85546875" style="1" customWidth="1"/>
    <col min="31" max="31" width="13.5703125" style="1" customWidth="1"/>
    <col min="32" max="32" width="15.85546875" style="1" customWidth="1"/>
    <col min="33" max="16384" width="9.140625" style="1"/>
  </cols>
  <sheetData>
    <row r="1" spans="1:23" x14ac:dyDescent="0.25">
      <c r="I1" s="102" t="s">
        <v>108</v>
      </c>
    </row>
    <row r="2" spans="1:23" x14ac:dyDescent="0.25">
      <c r="I2" s="102" t="s">
        <v>109</v>
      </c>
    </row>
    <row r="3" spans="1:23" x14ac:dyDescent="0.25">
      <c r="I3" s="102" t="s">
        <v>110</v>
      </c>
    </row>
    <row r="4" spans="1:23" x14ac:dyDescent="0.25">
      <c r="A4" s="8" t="s">
        <v>106</v>
      </c>
      <c r="I4" s="102" t="s">
        <v>15</v>
      </c>
      <c r="Q4" s="8"/>
    </row>
    <row r="5" spans="1:23" x14ac:dyDescent="0.25">
      <c r="A5" s="8"/>
      <c r="Q5" s="8"/>
      <c r="W5" s="5" t="s">
        <v>46</v>
      </c>
    </row>
    <row r="6" spans="1:23" x14ac:dyDescent="0.25">
      <c r="A6" s="8"/>
      <c r="I6" s="100" t="s">
        <v>103</v>
      </c>
      <c r="Q6" s="8"/>
      <c r="W6" s="5" t="s">
        <v>13</v>
      </c>
    </row>
    <row r="7" spans="1:23" x14ac:dyDescent="0.25">
      <c r="A7" s="1" t="s">
        <v>2</v>
      </c>
      <c r="I7" s="101" t="s">
        <v>104</v>
      </c>
      <c r="W7" s="5" t="s">
        <v>99</v>
      </c>
    </row>
    <row r="8" spans="1:23" x14ac:dyDescent="0.25">
      <c r="I8" s="101" t="s">
        <v>105</v>
      </c>
    </row>
    <row r="9" spans="1:23" ht="16.5" thickBot="1" x14ac:dyDescent="0.3"/>
    <row r="10" spans="1:23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50</v>
      </c>
      <c r="U10" s="108"/>
      <c r="V10" s="108"/>
      <c r="W10" s="109"/>
    </row>
    <row r="11" spans="1:23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20"/>
      <c r="R11" s="20"/>
      <c r="S11" s="20"/>
      <c r="T11" s="110"/>
      <c r="U11" s="111"/>
      <c r="V11" s="111"/>
      <c r="W11" s="112"/>
    </row>
    <row r="12" spans="1:23" x14ac:dyDescent="0.25">
      <c r="A12" s="89" t="s">
        <v>2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2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23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</row>
    <row r="16" spans="1:23" x14ac:dyDescent="0.25">
      <c r="A16" s="8" t="s">
        <v>56</v>
      </c>
      <c r="I16" s="8" t="s">
        <v>56</v>
      </c>
      <c r="Q16" s="8" t="s">
        <v>56</v>
      </c>
    </row>
    <row r="17" spans="1:32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2" x14ac:dyDescent="0.25">
      <c r="B18" s="1" t="s">
        <v>59</v>
      </c>
      <c r="D18" s="24">
        <v>12023</v>
      </c>
      <c r="E18" s="25">
        <v>131</v>
      </c>
      <c r="G18" s="26">
        <f>D18*E18</f>
        <v>1575013</v>
      </c>
      <c r="J18" s="1" t="s">
        <v>59</v>
      </c>
      <c r="L18" s="24">
        <f>D18</f>
        <v>12023</v>
      </c>
      <c r="M18" s="25">
        <v>131</v>
      </c>
      <c r="O18" s="26">
        <f>L18*M18</f>
        <v>1575013</v>
      </c>
      <c r="R18" s="1" t="s">
        <v>59</v>
      </c>
      <c r="T18" s="24">
        <f>L18</f>
        <v>12023</v>
      </c>
      <c r="U18" s="25">
        <v>195.04</v>
      </c>
      <c r="W18" s="26">
        <f>T18*U18</f>
        <v>2344965.92</v>
      </c>
      <c r="AA18" s="69"/>
      <c r="AB18" s="69"/>
      <c r="AC18" s="69"/>
      <c r="AD18" s="69"/>
      <c r="AE18" s="69"/>
      <c r="AF18" s="69"/>
    </row>
    <row r="19" spans="1:32" x14ac:dyDescent="0.25">
      <c r="B19" s="1" t="s">
        <v>81</v>
      </c>
      <c r="D19" s="24">
        <v>12</v>
      </c>
      <c r="E19" s="25">
        <v>786</v>
      </c>
      <c r="G19" s="26">
        <f>D19*E19</f>
        <v>9432</v>
      </c>
      <c r="J19" s="1" t="s">
        <v>81</v>
      </c>
      <c r="L19" s="24">
        <v>12</v>
      </c>
      <c r="M19" s="25">
        <v>786</v>
      </c>
      <c r="O19" s="26">
        <f>L19*M19</f>
        <v>9432</v>
      </c>
      <c r="R19" s="1" t="s">
        <v>81</v>
      </c>
      <c r="T19" s="24">
        <v>12</v>
      </c>
      <c r="U19" s="25">
        <v>786</v>
      </c>
      <c r="W19" s="26">
        <f>T19*U19</f>
        <v>9432</v>
      </c>
      <c r="AA19" s="69"/>
      <c r="AB19" s="69"/>
      <c r="AC19" s="75"/>
      <c r="AD19" s="75"/>
      <c r="AE19" s="75"/>
      <c r="AF19" s="69"/>
    </row>
    <row r="20" spans="1:32" x14ac:dyDescent="0.25">
      <c r="B20" s="1" t="s">
        <v>60</v>
      </c>
      <c r="G20" s="26">
        <f>E141+C159+E211</f>
        <v>0</v>
      </c>
      <c r="J20" s="1" t="s">
        <v>60</v>
      </c>
      <c r="L20" s="24">
        <f>L18</f>
        <v>12023</v>
      </c>
      <c r="M20" s="38">
        <v>71.52</v>
      </c>
      <c r="O20" s="47">
        <f>L20*M20</f>
        <v>859884.96</v>
      </c>
      <c r="R20" s="1" t="s">
        <v>60</v>
      </c>
      <c r="T20" s="24">
        <f>T18</f>
        <v>12023</v>
      </c>
      <c r="U20" s="38">
        <v>0</v>
      </c>
      <c r="W20" s="47">
        <f>T20*U20</f>
        <v>0</v>
      </c>
      <c r="AA20" s="69"/>
      <c r="AB20" s="69"/>
      <c r="AC20" s="75"/>
      <c r="AD20" s="75"/>
      <c r="AE20" s="75"/>
      <c r="AF20" s="69"/>
    </row>
    <row r="21" spans="1:32" x14ac:dyDescent="0.25">
      <c r="B21" s="27" t="s">
        <v>61</v>
      </c>
      <c r="C21" s="27"/>
      <c r="D21" s="28">
        <v>12035</v>
      </c>
      <c r="E21" s="29">
        <v>-54.58</v>
      </c>
      <c r="F21" s="27"/>
      <c r="G21" s="30">
        <f>D21*E21</f>
        <v>-656870.29999999993</v>
      </c>
      <c r="J21" s="27" t="s">
        <v>61</v>
      </c>
      <c r="K21" s="27"/>
      <c r="L21" s="31">
        <f>D21</f>
        <v>12035</v>
      </c>
      <c r="M21" s="29">
        <v>-54.58</v>
      </c>
      <c r="N21" s="27"/>
      <c r="O21" s="30">
        <f>L21*M21</f>
        <v>-656870.29999999993</v>
      </c>
      <c r="R21" s="27" t="s">
        <v>61</v>
      </c>
      <c r="S21" s="27"/>
      <c r="T21" s="31">
        <f>L21</f>
        <v>12035</v>
      </c>
      <c r="U21" s="29">
        <v>0</v>
      </c>
      <c r="V21" s="27"/>
      <c r="W21" s="30">
        <f>T21*U21</f>
        <v>0</v>
      </c>
      <c r="AA21" s="69"/>
      <c r="AB21" s="69"/>
      <c r="AC21" s="76"/>
      <c r="AD21" s="69"/>
      <c r="AE21" s="76"/>
      <c r="AF21" s="69"/>
    </row>
    <row r="22" spans="1:32" x14ac:dyDescent="0.25">
      <c r="G22" s="26">
        <f>SUM(G18:G21)</f>
        <v>927574.70000000007</v>
      </c>
      <c r="H22" s="32"/>
      <c r="J22" s="1" t="s">
        <v>12</v>
      </c>
      <c r="L22" s="24"/>
      <c r="M22" s="25">
        <f>M18+M20+M21</f>
        <v>147.94</v>
      </c>
      <c r="O22" s="26">
        <f>SUM(O18:O21)</f>
        <v>1787459.6600000001</v>
      </c>
      <c r="P22" s="32"/>
      <c r="R22" s="1" t="s">
        <v>12</v>
      </c>
      <c r="T22" s="24"/>
      <c r="U22" s="25">
        <f>SUM(U18:U21)</f>
        <v>981.04</v>
      </c>
      <c r="W22" s="26">
        <f>SUM(W18:W21)</f>
        <v>2354397.92</v>
      </c>
      <c r="AA22" s="69"/>
      <c r="AB22" s="69"/>
      <c r="AC22" s="69"/>
      <c r="AD22" s="69"/>
      <c r="AE22" s="69"/>
      <c r="AF22" s="69"/>
    </row>
    <row r="23" spans="1:32" x14ac:dyDescent="0.25">
      <c r="G23" s="26"/>
      <c r="H23" s="32"/>
      <c r="O23" s="26"/>
      <c r="P23" s="32"/>
      <c r="T23" s="24"/>
      <c r="W23" s="26"/>
      <c r="AA23" s="73"/>
      <c r="AB23" s="69"/>
      <c r="AC23" s="78"/>
      <c r="AD23" s="69"/>
      <c r="AE23" s="78"/>
      <c r="AF23" s="69"/>
    </row>
    <row r="24" spans="1:32" x14ac:dyDescent="0.25">
      <c r="A24" s="8" t="s">
        <v>62</v>
      </c>
      <c r="D24" s="24"/>
      <c r="G24" s="26"/>
      <c r="H24" s="32"/>
      <c r="L24" s="24"/>
      <c r="O24" s="26"/>
      <c r="P24" s="32"/>
      <c r="W24" s="26"/>
      <c r="AA24" s="69"/>
      <c r="AB24" s="69"/>
      <c r="AC24" s="83"/>
      <c r="AD24" s="69"/>
      <c r="AE24" s="83"/>
      <c r="AF24" s="69"/>
    </row>
    <row r="25" spans="1:32" x14ac:dyDescent="0.25">
      <c r="D25" s="34" t="s">
        <v>63</v>
      </c>
      <c r="E25" s="35" t="s">
        <v>64</v>
      </c>
      <c r="G25" s="26"/>
      <c r="H25" s="32"/>
      <c r="I25" s="8" t="s">
        <v>62</v>
      </c>
      <c r="L25" s="24"/>
      <c r="O25" s="26"/>
      <c r="P25" s="32"/>
      <c r="Q25" s="8" t="s">
        <v>62</v>
      </c>
      <c r="T25" s="24"/>
      <c r="W25" s="26"/>
      <c r="AA25" s="69"/>
      <c r="AB25" s="69"/>
      <c r="AC25" s="83"/>
      <c r="AD25" s="69"/>
      <c r="AE25" s="83"/>
      <c r="AF25" s="69"/>
    </row>
    <row r="26" spans="1:32" x14ac:dyDescent="0.25">
      <c r="B26" s="1" t="s">
        <v>82</v>
      </c>
      <c r="D26" s="24">
        <v>644755.30000000005</v>
      </c>
      <c r="E26" s="37">
        <v>4.3185000000000002</v>
      </c>
      <c r="G26" s="26">
        <f>D26*E26</f>
        <v>2784375.7630500002</v>
      </c>
      <c r="H26" s="32"/>
      <c r="L26" s="34" t="s">
        <v>63</v>
      </c>
      <c r="M26" s="35" t="s">
        <v>64</v>
      </c>
      <c r="O26" s="26"/>
      <c r="P26" s="32"/>
      <c r="T26" s="34" t="s">
        <v>63</v>
      </c>
      <c r="U26" s="35" t="s">
        <v>66</v>
      </c>
      <c r="W26" s="26"/>
      <c r="AA26" s="69"/>
      <c r="AB26" s="69"/>
      <c r="AC26" s="83"/>
      <c r="AD26" s="69"/>
      <c r="AE26" s="83"/>
      <c r="AF26" s="69"/>
    </row>
    <row r="27" spans="1:32" x14ac:dyDescent="0.25">
      <c r="B27" s="1" t="s">
        <v>83</v>
      </c>
      <c r="D27" s="24">
        <v>365326.1</v>
      </c>
      <c r="E27" s="37">
        <v>2.6696</v>
      </c>
      <c r="G27" s="26">
        <f t="shared" ref="G27:G29" si="0">D27*E27</f>
        <v>975274.55655999994</v>
      </c>
      <c r="H27" s="32"/>
      <c r="J27" s="1" t="s">
        <v>82</v>
      </c>
      <c r="L27" s="24">
        <f>D26</f>
        <v>644755.30000000005</v>
      </c>
      <c r="M27" s="37">
        <v>4.3185000000000002</v>
      </c>
      <c r="O27" s="26">
        <f>L27*M27</f>
        <v>2784375.7630500002</v>
      </c>
      <c r="P27" s="32"/>
      <c r="R27" s="1" t="s">
        <v>82</v>
      </c>
      <c r="T27" s="24">
        <f t="shared" ref="T27:T32" si="1">L27</f>
        <v>644755.30000000005</v>
      </c>
      <c r="U27" s="37">
        <v>5.6935000000000002</v>
      </c>
      <c r="W27" s="26">
        <f>T27*U27</f>
        <v>3670914.3005500003</v>
      </c>
      <c r="AA27" s="69"/>
      <c r="AB27" s="69"/>
      <c r="AC27" s="83"/>
      <c r="AD27" s="69"/>
      <c r="AE27" s="83"/>
      <c r="AF27" s="69"/>
    </row>
    <row r="28" spans="1:32" x14ac:dyDescent="0.25">
      <c r="B28" s="1" t="s">
        <v>84</v>
      </c>
      <c r="D28" s="24">
        <v>539344.6</v>
      </c>
      <c r="E28" s="37">
        <v>1.8734999999999999</v>
      </c>
      <c r="G28" s="26">
        <f t="shared" si="0"/>
        <v>1010462.1081</v>
      </c>
      <c r="J28" s="1" t="s">
        <v>83</v>
      </c>
      <c r="L28" s="24">
        <f>D27</f>
        <v>365326.1</v>
      </c>
      <c r="M28" s="37">
        <v>2.6696</v>
      </c>
      <c r="O28" s="26">
        <f t="shared" ref="O28:O30" si="2">L28*M28</f>
        <v>975274.55655999994</v>
      </c>
      <c r="P28" s="32"/>
      <c r="R28" s="1" t="s">
        <v>83</v>
      </c>
      <c r="T28" s="24">
        <f t="shared" si="1"/>
        <v>365326.1</v>
      </c>
      <c r="U28" s="37">
        <v>3.5196000000000001</v>
      </c>
      <c r="W28" s="26">
        <f t="shared" ref="W28:W31" si="3">T28*U28</f>
        <v>1285801.74156</v>
      </c>
      <c r="AA28" s="69"/>
      <c r="AB28" s="69"/>
      <c r="AC28" s="83"/>
      <c r="AD28" s="69"/>
      <c r="AE28" s="83"/>
      <c r="AF28" s="69"/>
    </row>
    <row r="29" spans="1:32" x14ac:dyDescent="0.25">
      <c r="B29" s="1" t="s">
        <v>85</v>
      </c>
      <c r="D29" s="24">
        <v>283857.3</v>
      </c>
      <c r="E29" s="37">
        <v>1.4735</v>
      </c>
      <c r="G29" s="26">
        <f t="shared" si="0"/>
        <v>418263.73154999997</v>
      </c>
      <c r="H29" s="26"/>
      <c r="J29" s="1" t="s">
        <v>84</v>
      </c>
      <c r="L29" s="24">
        <f>D28</f>
        <v>539344.6</v>
      </c>
      <c r="M29" s="37">
        <v>1.8734999999999999</v>
      </c>
      <c r="O29" s="26">
        <f t="shared" si="2"/>
        <v>1010462.1081</v>
      </c>
      <c r="P29" s="32"/>
      <c r="R29" s="1" t="s">
        <v>84</v>
      </c>
      <c r="T29" s="24">
        <f t="shared" si="1"/>
        <v>539344.6</v>
      </c>
      <c r="U29" s="37">
        <v>2.4700000000000002</v>
      </c>
      <c r="W29" s="26">
        <f t="shared" si="3"/>
        <v>1332181.162</v>
      </c>
      <c r="AA29" s="69"/>
      <c r="AB29" s="69"/>
      <c r="AC29" s="69"/>
      <c r="AD29" s="69"/>
      <c r="AE29" s="69"/>
      <c r="AF29" s="69"/>
    </row>
    <row r="30" spans="1:32" x14ac:dyDescent="0.25">
      <c r="B30" s="1" t="s">
        <v>86</v>
      </c>
      <c r="D30" s="24">
        <v>415465.39999999997</v>
      </c>
      <c r="E30" s="37">
        <v>1.2735000000000001</v>
      </c>
      <c r="G30" s="26">
        <f>D30*E30</f>
        <v>529095.18689999997</v>
      </c>
      <c r="H30" s="26"/>
      <c r="J30" s="1" t="s">
        <v>85</v>
      </c>
      <c r="L30" s="24">
        <f>D29</f>
        <v>283857.3</v>
      </c>
      <c r="M30" s="37">
        <v>1.4735</v>
      </c>
      <c r="O30" s="26">
        <f t="shared" si="2"/>
        <v>418263.73154999997</v>
      </c>
      <c r="P30" s="32"/>
      <c r="Q30" s="8"/>
      <c r="R30" s="1" t="s">
        <v>85</v>
      </c>
      <c r="T30" s="24">
        <f t="shared" si="1"/>
        <v>283857.3</v>
      </c>
      <c r="U30" s="37">
        <v>1.9427000000000001</v>
      </c>
      <c r="W30" s="26">
        <f t="shared" si="3"/>
        <v>551449.57671000005</v>
      </c>
      <c r="AA30" s="69"/>
      <c r="AB30" s="69"/>
      <c r="AC30" s="69"/>
      <c r="AD30" s="69"/>
      <c r="AE30" s="81"/>
      <c r="AF30" s="69"/>
    </row>
    <row r="31" spans="1:32" x14ac:dyDescent="0.25">
      <c r="B31" s="27" t="s">
        <v>68</v>
      </c>
      <c r="C31" s="27"/>
      <c r="D31" s="27"/>
      <c r="E31" s="27"/>
      <c r="F31" s="27"/>
      <c r="G31" s="30">
        <v>0</v>
      </c>
      <c r="H31" s="26"/>
      <c r="J31" s="1" t="s">
        <v>86</v>
      </c>
      <c r="L31" s="24">
        <f>D30</f>
        <v>415465.39999999997</v>
      </c>
      <c r="M31" s="37">
        <v>1.2735000000000001</v>
      </c>
      <c r="O31" s="26">
        <f>L31*M31</f>
        <v>529095.18689999997</v>
      </c>
      <c r="P31" s="32"/>
      <c r="Q31" s="8"/>
      <c r="R31" s="1" t="s">
        <v>86</v>
      </c>
      <c r="T31" s="24">
        <f t="shared" si="1"/>
        <v>415465.39999999997</v>
      </c>
      <c r="U31" s="37">
        <v>1.679</v>
      </c>
      <c r="W31" s="26">
        <f t="shared" si="3"/>
        <v>697566.40659999999</v>
      </c>
      <c r="AA31" s="79"/>
      <c r="AB31" s="69"/>
      <c r="AC31" s="69"/>
      <c r="AD31" s="69"/>
      <c r="AE31" s="80"/>
      <c r="AF31" s="69"/>
    </row>
    <row r="32" spans="1:32" x14ac:dyDescent="0.25">
      <c r="D32" s="24">
        <f>SUM(D26:D30)</f>
        <v>2248748.7000000002</v>
      </c>
      <c r="E32" s="39"/>
      <c r="G32" s="26">
        <f>SUM(G26:G31)</f>
        <v>5717471.3461600002</v>
      </c>
      <c r="H32" s="26"/>
      <c r="J32" s="27" t="s">
        <v>68</v>
      </c>
      <c r="K32" s="27"/>
      <c r="L32" s="27"/>
      <c r="M32" s="27"/>
      <c r="N32" s="27"/>
      <c r="O32" s="30">
        <f>M140</f>
        <v>0</v>
      </c>
      <c r="P32" s="32"/>
      <c r="Q32" s="8"/>
      <c r="R32" s="27" t="s">
        <v>68</v>
      </c>
      <c r="S32" s="27"/>
      <c r="T32" s="31">
        <f t="shared" si="1"/>
        <v>0</v>
      </c>
      <c r="U32" s="93"/>
      <c r="V32" s="27"/>
      <c r="W32" s="30">
        <f>O32</f>
        <v>0</v>
      </c>
      <c r="AA32" s="69"/>
      <c r="AB32" s="69"/>
      <c r="AC32" s="69"/>
      <c r="AD32" s="69"/>
      <c r="AE32" s="69"/>
      <c r="AF32" s="69"/>
    </row>
    <row r="33" spans="1:32" x14ac:dyDescent="0.25">
      <c r="G33" s="26"/>
      <c r="H33" s="26"/>
      <c r="L33" s="24">
        <f>SUM(L27:L32)</f>
        <v>2248748.7000000002</v>
      </c>
      <c r="O33" s="26">
        <f>SUM(O27:O32)</f>
        <v>5717471.3461600002</v>
      </c>
      <c r="P33" s="32"/>
      <c r="Q33" s="8"/>
      <c r="T33" s="24">
        <f>SUM(T27:T32)</f>
        <v>2248748.7000000002</v>
      </c>
      <c r="U33" s="41"/>
      <c r="W33" s="26">
        <f>SUM(W27:W32)</f>
        <v>7537913.1874200003</v>
      </c>
      <c r="AA33" s="69"/>
      <c r="AB33" s="69"/>
      <c r="AC33" s="69"/>
      <c r="AD33" s="69"/>
      <c r="AE33" s="25"/>
      <c r="AF33" s="69"/>
    </row>
    <row r="34" spans="1:32" ht="16.5" thickBot="1" x14ac:dyDescent="0.3">
      <c r="A34" s="8" t="s">
        <v>69</v>
      </c>
      <c r="G34" s="42">
        <f>G22+G32</f>
        <v>6645046.0461600004</v>
      </c>
      <c r="H34" s="26"/>
      <c r="I34" s="8"/>
      <c r="L34" s="24"/>
      <c r="M34" s="41"/>
      <c r="O34" s="26"/>
      <c r="P34" s="32"/>
      <c r="AA34" s="69"/>
      <c r="AB34" s="69"/>
      <c r="AC34" s="69"/>
      <c r="AD34" s="69"/>
      <c r="AE34" s="69"/>
      <c r="AF34" s="69"/>
    </row>
    <row r="35" spans="1:32" ht="16.5" thickTop="1" x14ac:dyDescent="0.25">
      <c r="A35" s="8"/>
      <c r="D35" s="24"/>
      <c r="E35" s="41"/>
      <c r="G35" s="26"/>
      <c r="H35" s="43"/>
      <c r="I35" s="8" t="s">
        <v>70</v>
      </c>
      <c r="L35" s="24"/>
      <c r="M35" s="41"/>
      <c r="O35" s="26">
        <f>O22+O33</f>
        <v>7504931.0061600003</v>
      </c>
      <c r="P35" s="43"/>
      <c r="Q35" s="8" t="s">
        <v>70</v>
      </c>
      <c r="T35" s="24"/>
      <c r="U35" s="41"/>
      <c r="W35" s="26">
        <f>W22+W33</f>
        <v>9892311.1074200012</v>
      </c>
      <c r="AA35" s="69"/>
      <c r="AB35" s="69"/>
      <c r="AC35" s="69"/>
      <c r="AD35" s="69"/>
      <c r="AE35" s="81"/>
      <c r="AF35" s="69"/>
    </row>
    <row r="36" spans="1:32" x14ac:dyDescent="0.25">
      <c r="A36" s="8" t="s">
        <v>71</v>
      </c>
      <c r="G36" s="26">
        <v>7437616.4299999988</v>
      </c>
      <c r="I36" s="8"/>
      <c r="Q36" s="8"/>
      <c r="AA36" s="69"/>
      <c r="AB36" s="69"/>
      <c r="AC36" s="69"/>
      <c r="AD36" s="69"/>
      <c r="AE36" s="69"/>
      <c r="AF36" s="69"/>
    </row>
    <row r="37" spans="1:32" x14ac:dyDescent="0.25">
      <c r="I37" s="8" t="s">
        <v>72</v>
      </c>
      <c r="O37" s="44">
        <f>G40</f>
        <v>1.1192723689699644</v>
      </c>
      <c r="Q37" s="8" t="s">
        <v>72</v>
      </c>
      <c r="W37" s="44">
        <f>O37</f>
        <v>1.1192723689699644</v>
      </c>
      <c r="AA37" s="69"/>
      <c r="AB37" s="69"/>
      <c r="AC37" s="69"/>
      <c r="AD37" s="69"/>
      <c r="AE37" s="69"/>
      <c r="AF37" s="69"/>
    </row>
    <row r="38" spans="1:32" x14ac:dyDescent="0.25">
      <c r="A38" s="8" t="s">
        <v>73</v>
      </c>
      <c r="G38" s="26">
        <f>G36-G34</f>
        <v>792570.38383999839</v>
      </c>
      <c r="AA38" s="69"/>
      <c r="AB38" s="69"/>
      <c r="AC38" s="69"/>
      <c r="AD38" s="69"/>
      <c r="AE38" s="69"/>
      <c r="AF38" s="69"/>
    </row>
    <row r="39" spans="1:32" x14ac:dyDescent="0.25">
      <c r="I39" s="8" t="s">
        <v>74</v>
      </c>
      <c r="O39" s="26">
        <f>O35*O37</f>
        <v>8400061.9062208422</v>
      </c>
      <c r="Q39" s="8" t="s">
        <v>74</v>
      </c>
      <c r="W39" s="26">
        <f>W35*W37</f>
        <v>11072190.487789877</v>
      </c>
      <c r="AA39" s="69"/>
      <c r="AB39" s="69"/>
      <c r="AC39" s="69"/>
      <c r="AD39" s="69"/>
      <c r="AE39" s="69"/>
      <c r="AF39" s="69"/>
    </row>
    <row r="40" spans="1:32" x14ac:dyDescent="0.25">
      <c r="A40" s="8" t="s">
        <v>72</v>
      </c>
      <c r="G40" s="45">
        <f>G36/G34</f>
        <v>1.1192723689699644</v>
      </c>
      <c r="AA40" s="69"/>
      <c r="AB40" s="69"/>
      <c r="AC40" s="69"/>
      <c r="AD40" s="69"/>
      <c r="AE40" s="69"/>
      <c r="AF40" s="69"/>
    </row>
    <row r="41" spans="1:32" x14ac:dyDescent="0.25">
      <c r="I41" s="8" t="s">
        <v>77</v>
      </c>
      <c r="L41" s="40">
        <v>736644.99999999988</v>
      </c>
      <c r="M41" s="48">
        <v>5.5532000000000004</v>
      </c>
      <c r="O41" s="26">
        <f>L41*M41</f>
        <v>4090737.0139999995</v>
      </c>
      <c r="Q41" s="8" t="s">
        <v>77</v>
      </c>
      <c r="T41" s="40">
        <f>L41</f>
        <v>736644.99999999988</v>
      </c>
      <c r="U41" s="48">
        <v>5.5532000000000004</v>
      </c>
      <c r="W41" s="26">
        <f>T41*U41</f>
        <v>4090737.0139999995</v>
      </c>
      <c r="AA41" s="69"/>
      <c r="AB41" s="69"/>
      <c r="AC41" s="69"/>
      <c r="AD41" s="69"/>
      <c r="AE41" s="69"/>
      <c r="AF41" s="69"/>
    </row>
    <row r="42" spans="1:32" x14ac:dyDescent="0.25">
      <c r="A42" s="8" t="s">
        <v>77</v>
      </c>
      <c r="D42" s="24"/>
      <c r="E42" s="41"/>
      <c r="G42" s="26">
        <v>3174107.5700000003</v>
      </c>
      <c r="O42" s="26"/>
      <c r="W42" s="26"/>
      <c r="AA42" s="69"/>
      <c r="AB42" s="69"/>
      <c r="AC42" s="69"/>
      <c r="AD42" s="69"/>
      <c r="AE42" s="69"/>
      <c r="AF42" s="69"/>
    </row>
    <row r="43" spans="1:32" x14ac:dyDescent="0.25">
      <c r="G43" s="26"/>
      <c r="I43" s="8" t="s">
        <v>7</v>
      </c>
      <c r="L43" s="46"/>
      <c r="M43" s="33"/>
      <c r="O43" s="49">
        <f>O39+O41</f>
        <v>12490798.920220841</v>
      </c>
      <c r="Q43" s="8" t="s">
        <v>7</v>
      </c>
      <c r="T43" s="46"/>
      <c r="U43" s="33"/>
      <c r="W43" s="49">
        <f>W39+W41</f>
        <v>15162927.501789875</v>
      </c>
      <c r="AA43" s="69"/>
      <c r="AB43" s="69"/>
      <c r="AC43" s="69"/>
      <c r="AD43" s="69"/>
      <c r="AE43" s="69"/>
      <c r="AF43" s="69"/>
    </row>
    <row r="44" spans="1:32" x14ac:dyDescent="0.25">
      <c r="A44" s="8" t="s">
        <v>78</v>
      </c>
      <c r="B44" s="8"/>
      <c r="G44" s="26">
        <f>G34+G42</f>
        <v>9819153.6161600016</v>
      </c>
      <c r="Q44" s="8"/>
      <c r="R44" s="8"/>
      <c r="W44" s="32"/>
      <c r="AA44" s="69"/>
      <c r="AB44" s="69"/>
      <c r="AC44" s="69"/>
      <c r="AD44" s="69"/>
      <c r="AE44" s="69"/>
      <c r="AF44" s="69"/>
    </row>
    <row r="45" spans="1:32" x14ac:dyDescent="0.25">
      <c r="Q45" s="8" t="s">
        <v>45</v>
      </c>
      <c r="S45" s="50"/>
      <c r="U45" s="51"/>
      <c r="W45" s="26">
        <f>W43-O43</f>
        <v>2672128.5815690346</v>
      </c>
      <c r="AA45" s="73"/>
      <c r="AB45" s="69"/>
      <c r="AC45" s="69"/>
      <c r="AD45" s="75"/>
      <c r="AE45" s="75"/>
      <c r="AF45" s="75"/>
    </row>
    <row r="46" spans="1:32" x14ac:dyDescent="0.25">
      <c r="S46" s="50"/>
      <c r="U46" s="51"/>
      <c r="AA46" s="69"/>
      <c r="AB46" s="69"/>
      <c r="AC46" s="69"/>
      <c r="AD46" s="75"/>
      <c r="AE46" s="75"/>
      <c r="AF46" s="75"/>
    </row>
    <row r="47" spans="1:32" x14ac:dyDescent="0.25">
      <c r="Q47" s="8" t="s">
        <v>79</v>
      </c>
      <c r="S47" s="50"/>
      <c r="U47" s="51"/>
      <c r="W47" s="53">
        <f>W45/O43</f>
        <v>0.21392775583339474</v>
      </c>
      <c r="AA47" s="69"/>
      <c r="AB47" s="69"/>
      <c r="AC47" s="69"/>
      <c r="AD47" s="69"/>
      <c r="AE47" s="69"/>
      <c r="AF47" s="69"/>
    </row>
    <row r="48" spans="1:32" x14ac:dyDescent="0.25">
      <c r="AA48" s="69"/>
      <c r="AB48" s="69"/>
      <c r="AC48" s="69"/>
      <c r="AD48" s="76"/>
      <c r="AE48" s="69"/>
      <c r="AF48" s="76"/>
    </row>
    <row r="49" spans="1:32" x14ac:dyDescent="0.25">
      <c r="O49" s="26"/>
      <c r="AA49" s="69"/>
      <c r="AB49" s="69"/>
      <c r="AC49" s="69"/>
      <c r="AD49" s="76"/>
      <c r="AE49" s="69"/>
      <c r="AF49" s="76"/>
    </row>
    <row r="50" spans="1:32" x14ac:dyDescent="0.25">
      <c r="A50" s="32"/>
      <c r="B50" s="32"/>
      <c r="G50" s="26"/>
      <c r="L50" s="51"/>
      <c r="S50" s="50"/>
      <c r="U50" s="51"/>
      <c r="AA50" s="69"/>
      <c r="AB50" s="69"/>
      <c r="AC50" s="69"/>
      <c r="AD50" s="76"/>
      <c r="AE50" s="69"/>
      <c r="AF50" s="76"/>
    </row>
    <row r="51" spans="1:32" x14ac:dyDescent="0.25">
      <c r="A51" s="8"/>
      <c r="D51" s="24"/>
      <c r="E51" s="41"/>
      <c r="G51" s="26"/>
      <c r="H51" s="26"/>
      <c r="Q51" s="69"/>
      <c r="R51" s="69"/>
      <c r="S51" s="64"/>
      <c r="T51" s="69"/>
      <c r="U51" s="71"/>
      <c r="V51" s="69"/>
      <c r="W51" s="69"/>
      <c r="AA51" s="69"/>
      <c r="AB51" s="69"/>
      <c r="AC51" s="69"/>
      <c r="AD51" s="76"/>
      <c r="AE51" s="69"/>
      <c r="AF51" s="76"/>
    </row>
    <row r="52" spans="1:32" x14ac:dyDescent="0.25">
      <c r="A52" s="32"/>
      <c r="B52" s="32"/>
      <c r="G52" s="51"/>
      <c r="H52" s="26"/>
      <c r="Q52" s="69"/>
      <c r="R52" s="69"/>
      <c r="S52" s="64"/>
      <c r="T52" s="69"/>
      <c r="U52" s="71"/>
      <c r="V52" s="69"/>
      <c r="W52" s="69"/>
      <c r="AA52" s="69"/>
      <c r="AB52" s="69"/>
      <c r="AC52" s="69"/>
      <c r="AD52" s="69"/>
      <c r="AE52" s="69"/>
      <c r="AF52" s="69"/>
    </row>
    <row r="53" spans="1:32" x14ac:dyDescent="0.25">
      <c r="A53" s="8"/>
      <c r="D53" s="24"/>
      <c r="G53" s="52"/>
      <c r="H53" s="26"/>
      <c r="O53" s="26"/>
      <c r="Q53" s="69"/>
      <c r="R53" s="69"/>
      <c r="S53" s="64"/>
      <c r="T53" s="69"/>
      <c r="U53" s="71"/>
      <c r="V53" s="69"/>
      <c r="W53" s="46"/>
      <c r="AA53" s="69"/>
      <c r="AB53" s="69"/>
      <c r="AC53" s="69"/>
      <c r="AD53" s="69"/>
      <c r="AE53" s="69"/>
      <c r="AF53" s="69"/>
    </row>
    <row r="54" spans="1:32" x14ac:dyDescent="0.25">
      <c r="H54" s="26"/>
      <c r="I54" s="8"/>
      <c r="O54" s="49"/>
      <c r="Q54" s="69"/>
      <c r="R54" s="69"/>
      <c r="S54" s="64"/>
      <c r="T54" s="69"/>
      <c r="U54" s="71"/>
      <c r="V54" s="69"/>
      <c r="W54" s="69"/>
      <c r="AA54" s="69"/>
      <c r="AB54" s="90"/>
      <c r="AC54" s="83"/>
      <c r="AD54" s="25"/>
      <c r="AE54" s="83"/>
      <c r="AF54" s="25"/>
    </row>
    <row r="55" spans="1:32" x14ac:dyDescent="0.25">
      <c r="A55" s="69"/>
      <c r="B55" s="69"/>
      <c r="C55" s="69"/>
      <c r="D55" s="69"/>
      <c r="E55" s="69"/>
      <c r="F55" s="69"/>
      <c r="G55" s="69"/>
      <c r="H55" s="74"/>
      <c r="I55" s="73"/>
      <c r="J55" s="73"/>
      <c r="O55" s="26"/>
      <c r="Q55" s="69"/>
      <c r="R55" s="69"/>
      <c r="S55" s="64"/>
      <c r="T55" s="69"/>
      <c r="U55" s="71"/>
      <c r="V55" s="69"/>
      <c r="W55" s="69"/>
      <c r="AA55" s="69"/>
      <c r="AB55" s="69"/>
      <c r="AC55" s="83"/>
      <c r="AD55" s="25"/>
      <c r="AE55" s="83"/>
      <c r="AF55" s="25"/>
    </row>
    <row r="56" spans="1:32" x14ac:dyDescent="0.25">
      <c r="A56" s="76"/>
      <c r="B56" s="76"/>
      <c r="C56" s="69"/>
      <c r="D56" s="69"/>
      <c r="E56" s="69"/>
      <c r="F56" s="69"/>
      <c r="G56" s="54"/>
      <c r="H56" s="74"/>
      <c r="I56" s="73"/>
      <c r="J56" s="69"/>
      <c r="L56" s="24"/>
      <c r="M56" s="41"/>
      <c r="O56" s="26"/>
      <c r="Q56" s="73"/>
      <c r="R56" s="69"/>
      <c r="S56" s="69"/>
      <c r="T56" s="69"/>
      <c r="U56" s="71"/>
      <c r="V56" s="69"/>
      <c r="W56" s="69"/>
      <c r="AA56" s="69"/>
      <c r="AB56" s="69"/>
      <c r="AC56" s="83"/>
      <c r="AD56" s="25"/>
      <c r="AE56" s="83"/>
      <c r="AF56" s="25"/>
    </row>
    <row r="57" spans="1:32" x14ac:dyDescent="0.25">
      <c r="A57" s="76"/>
      <c r="B57" s="76"/>
      <c r="C57" s="85"/>
      <c r="D57" s="85"/>
      <c r="E57" s="85"/>
      <c r="F57" s="69"/>
      <c r="G57" s="74"/>
      <c r="H57" s="69"/>
      <c r="I57" s="76"/>
      <c r="J57" s="76"/>
      <c r="O57" s="32"/>
      <c r="Q57" s="69"/>
      <c r="R57" s="69"/>
      <c r="S57" s="69"/>
      <c r="T57" s="49"/>
      <c r="U57" s="71"/>
      <c r="V57" s="69"/>
      <c r="W57" s="69"/>
      <c r="AA57" s="69"/>
      <c r="AB57" s="69"/>
      <c r="AC57" s="83"/>
      <c r="AD57" s="25"/>
      <c r="AE57" s="83"/>
      <c r="AF57" s="25"/>
    </row>
    <row r="58" spans="1:32" x14ac:dyDescent="0.25">
      <c r="A58" s="74"/>
      <c r="B58" s="74"/>
      <c r="C58" s="85"/>
      <c r="D58" s="85"/>
      <c r="E58" s="85"/>
      <c r="F58" s="69"/>
      <c r="G58" s="69"/>
      <c r="H58" s="69"/>
      <c r="I58" s="73"/>
      <c r="J58" s="69"/>
      <c r="L58" s="24"/>
      <c r="O58" s="52"/>
      <c r="Q58" s="69"/>
      <c r="R58" s="69"/>
      <c r="S58" s="69"/>
      <c r="T58" s="74"/>
      <c r="U58" s="71"/>
      <c r="V58" s="69"/>
      <c r="W58" s="69"/>
      <c r="AA58" s="69"/>
      <c r="AB58" s="69"/>
      <c r="AC58" s="83"/>
      <c r="AD58" s="25"/>
      <c r="AE58" s="83"/>
      <c r="AF58" s="25"/>
    </row>
    <row r="59" spans="1:32" x14ac:dyDescent="0.25">
      <c r="A59" s="76"/>
      <c r="B59" s="84"/>
      <c r="C59" s="84"/>
      <c r="D59" s="84"/>
      <c r="E59" s="84"/>
      <c r="F59" s="69"/>
      <c r="G59" s="69"/>
      <c r="H59" s="69"/>
      <c r="I59" s="69"/>
      <c r="J59" s="69"/>
      <c r="M59" s="51"/>
      <c r="Q59" s="69"/>
      <c r="R59" s="69"/>
      <c r="S59" s="69"/>
      <c r="T59" s="74"/>
      <c r="U59" s="71"/>
      <c r="V59" s="69"/>
      <c r="W59" s="69"/>
      <c r="AA59" s="69"/>
      <c r="AB59" s="69"/>
      <c r="AC59" s="69"/>
      <c r="AD59" s="76"/>
      <c r="AE59" s="69"/>
      <c r="AF59" s="76"/>
    </row>
    <row r="60" spans="1:32" x14ac:dyDescent="0.25">
      <c r="A60" s="92"/>
      <c r="B60" s="86"/>
      <c r="C60" s="68"/>
      <c r="D60" s="68"/>
      <c r="E60" s="68"/>
      <c r="F60" s="69"/>
      <c r="G60" s="69"/>
      <c r="H60" s="69"/>
      <c r="I60" s="69"/>
      <c r="J60" s="46"/>
      <c r="O60" s="26"/>
      <c r="Q60" s="69"/>
      <c r="R60" s="69"/>
      <c r="S60" s="71"/>
      <c r="T60" s="69"/>
      <c r="U60" s="69"/>
      <c r="V60" s="69"/>
      <c r="W60" s="69"/>
      <c r="AA60" s="69"/>
      <c r="AB60" s="69"/>
      <c r="AC60" s="69"/>
      <c r="AD60" s="69"/>
      <c r="AE60" s="69"/>
      <c r="AF60" s="69"/>
    </row>
    <row r="61" spans="1:32" x14ac:dyDescent="0.25">
      <c r="A61" s="74"/>
      <c r="B61" s="86"/>
      <c r="C61" s="68"/>
      <c r="D61" s="68"/>
      <c r="E61" s="68"/>
      <c r="F61" s="69"/>
      <c r="G61" s="69"/>
      <c r="H61" s="69"/>
      <c r="I61" s="69"/>
      <c r="J61" s="46"/>
      <c r="AA61" s="69"/>
      <c r="AB61" s="69"/>
      <c r="AC61" s="69"/>
      <c r="AD61" s="69"/>
      <c r="AE61" s="69"/>
      <c r="AF61" s="69"/>
    </row>
    <row r="62" spans="1:32" x14ac:dyDescent="0.25">
      <c r="A62" s="69"/>
      <c r="B62" s="86"/>
      <c r="C62" s="68"/>
      <c r="D62" s="68"/>
      <c r="E62" s="68"/>
      <c r="F62" s="69"/>
      <c r="G62" s="69"/>
      <c r="H62" s="69"/>
      <c r="I62" s="69"/>
      <c r="J62" s="46"/>
      <c r="AA62" s="69"/>
      <c r="AB62" s="69"/>
      <c r="AC62" s="69"/>
      <c r="AD62" s="69"/>
      <c r="AE62" s="69"/>
      <c r="AF62" s="69"/>
    </row>
    <row r="63" spans="1:32" x14ac:dyDescent="0.25">
      <c r="A63" s="69"/>
      <c r="B63" s="86"/>
      <c r="C63" s="68"/>
      <c r="D63" s="68"/>
      <c r="E63" s="68"/>
      <c r="F63" s="69"/>
      <c r="G63" s="69"/>
      <c r="H63" s="69"/>
      <c r="I63" s="69"/>
      <c r="J63" s="46"/>
      <c r="L63" s="56"/>
      <c r="M63" s="56"/>
      <c r="AA63" s="69"/>
      <c r="AB63" s="90"/>
      <c r="AC63" s="83"/>
      <c r="AD63" s="83"/>
      <c r="AE63" s="83"/>
      <c r="AF63" s="83"/>
    </row>
    <row r="64" spans="1:32" x14ac:dyDescent="0.25">
      <c r="A64" s="69"/>
      <c r="B64" s="86"/>
      <c r="C64" s="68"/>
      <c r="D64" s="68"/>
      <c r="E64" s="68"/>
      <c r="F64" s="69"/>
      <c r="G64" s="69"/>
      <c r="H64" s="69"/>
      <c r="I64" s="69"/>
      <c r="J64" s="46"/>
      <c r="K64" s="56"/>
      <c r="L64" s="56"/>
      <c r="M64" s="56"/>
      <c r="AA64" s="69"/>
      <c r="AB64" s="69"/>
      <c r="AC64" s="69"/>
      <c r="AD64" s="25"/>
      <c r="AE64" s="69"/>
      <c r="AF64" s="25"/>
    </row>
    <row r="65" spans="1:32" x14ac:dyDescent="0.25">
      <c r="A65" s="69"/>
      <c r="B65" s="86"/>
      <c r="C65" s="68"/>
      <c r="D65" s="68"/>
      <c r="E65" s="68"/>
      <c r="F65" s="69"/>
      <c r="G65" s="69"/>
      <c r="H65" s="69"/>
      <c r="I65" s="69"/>
      <c r="J65" s="62"/>
      <c r="K65" s="63"/>
      <c r="L65" s="64"/>
      <c r="M65" s="50"/>
      <c r="AA65" s="69"/>
      <c r="AB65" s="69"/>
      <c r="AC65" s="69"/>
      <c r="AD65" s="69"/>
      <c r="AE65" s="69"/>
      <c r="AF65" s="69"/>
    </row>
    <row r="66" spans="1:32" x14ac:dyDescent="0.25">
      <c r="A66" s="69"/>
      <c r="B66" s="86"/>
      <c r="C66" s="68"/>
      <c r="D66" s="68"/>
      <c r="E66" s="68"/>
      <c r="F66" s="69"/>
      <c r="G66" s="69"/>
      <c r="H66" s="69"/>
      <c r="I66" s="69"/>
      <c r="J66" s="46"/>
      <c r="K66" s="63"/>
      <c r="L66" s="64"/>
      <c r="M66" s="50"/>
      <c r="AA66" s="69"/>
      <c r="AB66" s="69"/>
      <c r="AC66" s="76"/>
      <c r="AD66" s="76"/>
      <c r="AE66" s="76"/>
      <c r="AF66" s="76"/>
    </row>
    <row r="67" spans="1:32" x14ac:dyDescent="0.25">
      <c r="A67" s="69"/>
      <c r="B67" s="86"/>
      <c r="C67" s="68"/>
      <c r="D67" s="68"/>
      <c r="E67" s="68"/>
      <c r="F67" s="69"/>
      <c r="G67" s="69"/>
      <c r="H67" s="69"/>
      <c r="I67" s="69"/>
      <c r="J67" s="46"/>
      <c r="K67" s="63"/>
      <c r="L67" s="64"/>
      <c r="M67" s="50"/>
      <c r="AA67" s="69"/>
      <c r="AB67" s="69"/>
      <c r="AC67" s="69"/>
      <c r="AD67" s="69"/>
      <c r="AE67" s="69"/>
      <c r="AF67" s="69"/>
    </row>
    <row r="68" spans="1:32" x14ac:dyDescent="0.25">
      <c r="A68" s="69"/>
      <c r="B68" s="86"/>
      <c r="C68" s="68"/>
      <c r="D68" s="68"/>
      <c r="E68" s="68"/>
      <c r="F68" s="69"/>
      <c r="G68" s="69"/>
      <c r="H68" s="69"/>
      <c r="I68" s="69"/>
      <c r="J68" s="46"/>
      <c r="K68" s="63"/>
      <c r="L68" s="64"/>
      <c r="M68" s="50"/>
      <c r="AA68" s="69"/>
      <c r="AB68" s="69"/>
      <c r="AC68" s="76"/>
      <c r="AD68" s="69"/>
      <c r="AE68" s="69"/>
      <c r="AF68" s="69"/>
    </row>
    <row r="69" spans="1:32" x14ac:dyDescent="0.25">
      <c r="A69" s="69"/>
      <c r="B69" s="86"/>
      <c r="C69" s="68"/>
      <c r="D69" s="68"/>
      <c r="E69" s="68"/>
      <c r="F69" s="69"/>
      <c r="G69" s="69"/>
      <c r="H69" s="69"/>
      <c r="I69" s="69"/>
      <c r="J69" s="46"/>
      <c r="K69" s="63"/>
      <c r="L69" s="64"/>
      <c r="M69" s="50"/>
      <c r="AA69" s="69"/>
      <c r="AB69" s="69"/>
      <c r="AC69" s="69"/>
      <c r="AD69" s="69"/>
      <c r="AE69" s="69"/>
      <c r="AF69" s="69"/>
    </row>
    <row r="70" spans="1:32" x14ac:dyDescent="0.25">
      <c r="A70" s="69"/>
      <c r="B70" s="86"/>
      <c r="C70" s="68"/>
      <c r="D70" s="68"/>
      <c r="E70" s="68"/>
      <c r="F70" s="69"/>
      <c r="G70" s="69"/>
      <c r="H70" s="69"/>
      <c r="I70" s="69"/>
      <c r="J70" s="46"/>
      <c r="K70" s="63"/>
      <c r="L70" s="64"/>
      <c r="M70" s="50"/>
      <c r="AA70" s="69"/>
      <c r="AB70" s="69"/>
      <c r="AC70" s="60"/>
      <c r="AD70" s="69"/>
      <c r="AE70" s="69"/>
      <c r="AF70" s="69"/>
    </row>
    <row r="71" spans="1:32" x14ac:dyDescent="0.25">
      <c r="A71" s="69"/>
      <c r="B71" s="86"/>
      <c r="C71" s="68"/>
      <c r="D71" s="68"/>
      <c r="E71" s="68"/>
      <c r="F71" s="69"/>
      <c r="G71" s="69"/>
      <c r="H71" s="69"/>
      <c r="I71" s="69"/>
      <c r="J71" s="46"/>
      <c r="K71" s="63"/>
      <c r="L71" s="64"/>
      <c r="M71" s="50"/>
      <c r="AA71" s="69"/>
      <c r="AB71" s="69"/>
      <c r="AC71" s="69"/>
      <c r="AD71" s="69"/>
      <c r="AE71" s="69"/>
      <c r="AF71" s="69"/>
    </row>
    <row r="72" spans="1:32" x14ac:dyDescent="0.25">
      <c r="A72" s="69"/>
      <c r="B72" s="69"/>
      <c r="C72" s="81"/>
      <c r="D72" s="81"/>
      <c r="E72" s="81"/>
      <c r="F72" s="69"/>
      <c r="G72" s="69"/>
      <c r="H72" s="69"/>
      <c r="I72" s="69"/>
      <c r="J72" s="81"/>
      <c r="K72" s="63"/>
      <c r="L72" s="64"/>
      <c r="M72" s="50"/>
      <c r="AA72" s="69"/>
      <c r="AB72" s="69"/>
      <c r="AC72" s="69"/>
      <c r="AD72" s="69"/>
      <c r="AE72" s="69"/>
      <c r="AF72" s="69"/>
    </row>
    <row r="73" spans="1:32" x14ac:dyDescent="0.25">
      <c r="A73" s="69"/>
      <c r="B73" s="69"/>
      <c r="C73" s="69"/>
      <c r="D73" s="69"/>
      <c r="E73" s="69"/>
      <c r="F73" s="69"/>
      <c r="G73" s="71"/>
      <c r="H73" s="69"/>
      <c r="I73" s="69"/>
      <c r="J73" s="86"/>
      <c r="K73" s="63"/>
      <c r="L73" s="64"/>
      <c r="M73" s="50"/>
      <c r="AA73" s="69"/>
      <c r="AB73" s="69"/>
      <c r="AC73" s="69"/>
      <c r="AD73" s="69"/>
      <c r="AE73" s="69"/>
      <c r="AF73" s="69"/>
    </row>
    <row r="74" spans="1:32" x14ac:dyDescent="0.25">
      <c r="A74" s="69"/>
      <c r="B74" s="69"/>
      <c r="C74" s="85"/>
      <c r="D74" s="85"/>
      <c r="E74" s="69"/>
      <c r="F74" s="69"/>
      <c r="G74" s="71"/>
      <c r="H74" s="69"/>
      <c r="I74" s="69"/>
      <c r="J74" s="86"/>
      <c r="K74" s="63"/>
      <c r="L74" s="64"/>
      <c r="M74" s="50"/>
      <c r="AA74" s="73"/>
      <c r="AB74" s="69"/>
      <c r="AC74" s="69"/>
      <c r="AD74" s="75"/>
      <c r="AE74" s="75"/>
      <c r="AF74" s="75"/>
    </row>
    <row r="75" spans="1:32" x14ac:dyDescent="0.25">
      <c r="A75" s="69"/>
      <c r="B75" s="69"/>
      <c r="C75" s="85"/>
      <c r="D75" s="85"/>
      <c r="E75" s="84"/>
      <c r="F75" s="69"/>
      <c r="G75" s="69"/>
      <c r="H75" s="69"/>
      <c r="I75" s="69"/>
      <c r="J75" s="86"/>
      <c r="K75" s="63"/>
      <c r="L75" s="64"/>
      <c r="M75" s="50"/>
      <c r="AA75" s="69"/>
      <c r="AB75" s="69"/>
      <c r="AC75" s="69"/>
      <c r="AD75" s="75"/>
      <c r="AE75" s="75"/>
      <c r="AF75" s="75"/>
    </row>
    <row r="76" spans="1:32" x14ac:dyDescent="0.25">
      <c r="A76" s="69"/>
      <c r="B76" s="84"/>
      <c r="C76" s="84"/>
      <c r="D76" s="84"/>
      <c r="E76" s="84"/>
      <c r="F76" s="69"/>
      <c r="G76" s="69"/>
      <c r="H76" s="69"/>
      <c r="I76" s="69"/>
      <c r="J76" s="86"/>
      <c r="K76" s="63"/>
      <c r="L76" s="64"/>
      <c r="M76" s="64"/>
      <c r="AA76" s="69"/>
      <c r="AB76" s="69"/>
      <c r="AC76" s="69"/>
      <c r="AD76" s="69"/>
      <c r="AE76" s="69"/>
      <c r="AF76" s="69"/>
    </row>
    <row r="77" spans="1:32" x14ac:dyDescent="0.25">
      <c r="A77" s="69"/>
      <c r="B77" s="86"/>
      <c r="C77" s="46"/>
      <c r="D77" s="46"/>
      <c r="E77" s="69"/>
      <c r="F77" s="69"/>
      <c r="G77" s="25"/>
      <c r="H77" s="69"/>
      <c r="I77" s="69"/>
      <c r="J77" s="69"/>
      <c r="L77" s="64"/>
      <c r="M77" s="50"/>
      <c r="AA77" s="69"/>
      <c r="AB77" s="69"/>
      <c r="AC77" s="69"/>
      <c r="AD77" s="76"/>
      <c r="AE77" s="69"/>
      <c r="AF77" s="76"/>
    </row>
    <row r="78" spans="1:32" x14ac:dyDescent="0.25">
      <c r="A78" s="69"/>
      <c r="B78" s="86"/>
      <c r="C78" s="46"/>
      <c r="D78" s="46"/>
      <c r="E78" s="69"/>
      <c r="F78" s="69"/>
      <c r="G78" s="25"/>
      <c r="H78" s="69"/>
      <c r="I78" s="69"/>
      <c r="J78" s="69"/>
      <c r="AA78" s="69"/>
      <c r="AB78" s="69"/>
      <c r="AC78" s="69"/>
      <c r="AD78" s="76"/>
      <c r="AE78" s="69"/>
      <c r="AF78" s="76"/>
    </row>
    <row r="79" spans="1:32" x14ac:dyDescent="0.25">
      <c r="A79" s="69"/>
      <c r="B79" s="86"/>
      <c r="C79" s="46"/>
      <c r="D79" s="46"/>
      <c r="E79" s="69"/>
      <c r="F79" s="69"/>
      <c r="G79" s="25"/>
      <c r="H79" s="69"/>
      <c r="I79" s="69"/>
      <c r="J79" s="69"/>
      <c r="AA79" s="69"/>
      <c r="AB79" s="69"/>
      <c r="AC79" s="69"/>
      <c r="AD79" s="76"/>
      <c r="AE79" s="69"/>
      <c r="AF79" s="76"/>
    </row>
    <row r="80" spans="1:32" x14ac:dyDescent="0.25">
      <c r="A80" s="69"/>
      <c r="B80" s="86"/>
      <c r="C80" s="46"/>
      <c r="D80" s="46"/>
      <c r="E80" s="69"/>
      <c r="F80" s="69"/>
      <c r="G80" s="25"/>
      <c r="H80" s="69"/>
      <c r="I80" s="69"/>
      <c r="J80" s="69"/>
      <c r="AA80" s="69"/>
      <c r="AB80" s="69"/>
      <c r="AC80" s="69"/>
      <c r="AD80" s="76"/>
      <c r="AE80" s="69"/>
      <c r="AF80" s="76"/>
    </row>
    <row r="81" spans="1:32" x14ac:dyDescent="0.25">
      <c r="A81" s="69"/>
      <c r="B81" s="86"/>
      <c r="C81" s="46"/>
      <c r="D81" s="46"/>
      <c r="E81" s="69"/>
      <c r="F81" s="69"/>
      <c r="G81" s="25"/>
      <c r="H81" s="69"/>
      <c r="I81" s="69"/>
      <c r="J81" s="71"/>
      <c r="AA81" s="69"/>
      <c r="AB81" s="69"/>
      <c r="AC81" s="69"/>
      <c r="AD81" s="69"/>
      <c r="AE81" s="69"/>
      <c r="AF81" s="69"/>
    </row>
    <row r="82" spans="1:32" x14ac:dyDescent="0.25">
      <c r="A82" s="69"/>
      <c r="B82" s="86"/>
      <c r="C82" s="46"/>
      <c r="D82" s="46"/>
      <c r="E82" s="69"/>
      <c r="F82" s="69"/>
      <c r="G82" s="25"/>
      <c r="H82" s="69"/>
      <c r="I82" s="69"/>
      <c r="J82" s="69"/>
      <c r="AA82" s="69"/>
      <c r="AB82" s="90"/>
      <c r="AC82" s="69"/>
      <c r="AD82" s="69"/>
      <c r="AE82" s="69"/>
      <c r="AF82" s="69"/>
    </row>
    <row r="83" spans="1:32" x14ac:dyDescent="0.25">
      <c r="A83" s="69"/>
      <c r="B83" s="86"/>
      <c r="C83" s="46"/>
      <c r="D83" s="46"/>
      <c r="E83" s="69"/>
      <c r="F83" s="69"/>
      <c r="G83" s="25"/>
      <c r="H83" s="69"/>
      <c r="I83" s="69"/>
      <c r="J83" s="69"/>
      <c r="AA83" s="69"/>
      <c r="AB83" s="69"/>
      <c r="AC83" s="83"/>
      <c r="AD83" s="25"/>
      <c r="AE83" s="83"/>
      <c r="AF83" s="25"/>
    </row>
    <row r="84" spans="1:32" x14ac:dyDescent="0.25">
      <c r="A84" s="69"/>
      <c r="B84" s="86"/>
      <c r="C84" s="46"/>
      <c r="D84" s="46"/>
      <c r="E84" s="69"/>
      <c r="F84" s="69"/>
      <c r="G84" s="25"/>
      <c r="H84" s="69"/>
      <c r="I84" s="69"/>
      <c r="J84" s="69"/>
      <c r="AA84" s="69"/>
      <c r="AB84" s="69"/>
      <c r="AC84" s="83"/>
      <c r="AD84" s="25"/>
      <c r="AE84" s="83"/>
      <c r="AF84" s="25"/>
    </row>
    <row r="85" spans="1:32" x14ac:dyDescent="0.25">
      <c r="A85" s="69"/>
      <c r="B85" s="86"/>
      <c r="C85" s="46"/>
      <c r="D85" s="46"/>
      <c r="E85" s="69"/>
      <c r="F85" s="69"/>
      <c r="G85" s="25"/>
      <c r="H85" s="69"/>
      <c r="I85" s="69"/>
      <c r="J85" s="69"/>
      <c r="AA85" s="69"/>
      <c r="AB85" s="69"/>
      <c r="AC85" s="83"/>
      <c r="AD85" s="25"/>
      <c r="AE85" s="83"/>
      <c r="AF85" s="25"/>
    </row>
    <row r="86" spans="1:32" x14ac:dyDescent="0.25">
      <c r="A86" s="69"/>
      <c r="B86" s="86"/>
      <c r="C86" s="46"/>
      <c r="D86" s="46"/>
      <c r="E86" s="69"/>
      <c r="F86" s="69"/>
      <c r="G86" s="25"/>
      <c r="H86" s="69"/>
      <c r="I86" s="69"/>
      <c r="J86" s="69"/>
      <c r="AA86" s="69"/>
      <c r="AB86" s="69"/>
      <c r="AC86" s="83"/>
      <c r="AD86" s="25"/>
      <c r="AE86" s="83"/>
      <c r="AF86" s="25"/>
    </row>
    <row r="87" spans="1:32" x14ac:dyDescent="0.25">
      <c r="A87" s="69"/>
      <c r="B87" s="86"/>
      <c r="C87" s="46"/>
      <c r="D87" s="46"/>
      <c r="E87" s="69"/>
      <c r="F87" s="69"/>
      <c r="G87" s="25"/>
      <c r="H87" s="69"/>
      <c r="I87" s="69"/>
      <c r="J87" s="69"/>
      <c r="AA87" s="69"/>
      <c r="AB87" s="94"/>
      <c r="AC87" s="83"/>
      <c r="AD87" s="25"/>
      <c r="AE87" s="83"/>
      <c r="AF87" s="25"/>
    </row>
    <row r="88" spans="1:32" x14ac:dyDescent="0.25">
      <c r="A88" s="69"/>
      <c r="B88" s="86"/>
      <c r="C88" s="46"/>
      <c r="D88" s="46"/>
      <c r="E88" s="69"/>
      <c r="F88" s="69"/>
      <c r="G88" s="25"/>
      <c r="H88" s="69"/>
      <c r="I88" s="69"/>
      <c r="J88" s="69"/>
      <c r="AA88" s="69"/>
      <c r="AB88" s="69"/>
      <c r="AC88" s="69"/>
      <c r="AD88" s="76"/>
      <c r="AE88" s="69"/>
      <c r="AF88" s="76"/>
    </row>
    <row r="89" spans="1:32" x14ac:dyDescent="0.25">
      <c r="A89" s="69"/>
      <c r="B89" s="69"/>
      <c r="C89" s="46"/>
      <c r="D89" s="46"/>
      <c r="E89" s="81"/>
      <c r="F89" s="69"/>
      <c r="G89" s="25"/>
      <c r="H89" s="69"/>
      <c r="I89" s="69"/>
      <c r="J89" s="69"/>
      <c r="AA89" s="69"/>
      <c r="AB89" s="69"/>
      <c r="AC89" s="69"/>
      <c r="AD89" s="69"/>
      <c r="AE89" s="69"/>
      <c r="AF89" s="69"/>
    </row>
    <row r="90" spans="1:32" x14ac:dyDescent="0.25">
      <c r="A90" s="69"/>
      <c r="B90" s="69"/>
      <c r="C90" s="69"/>
      <c r="D90" s="69"/>
      <c r="E90" s="69"/>
      <c r="F90" s="69"/>
      <c r="G90" s="71"/>
      <c r="H90" s="69"/>
      <c r="I90" s="69"/>
      <c r="J90" s="69"/>
      <c r="AA90" s="69"/>
      <c r="AB90" s="69"/>
      <c r="AC90" s="69"/>
      <c r="AD90" s="69"/>
      <c r="AE90" s="69"/>
      <c r="AF90" s="69"/>
    </row>
    <row r="91" spans="1:32" x14ac:dyDescent="0.25">
      <c r="A91" s="69"/>
      <c r="B91" s="69"/>
      <c r="C91" s="69"/>
      <c r="D91" s="69"/>
      <c r="E91" s="69"/>
      <c r="F91" s="69"/>
      <c r="G91" s="71"/>
      <c r="H91" s="69"/>
      <c r="I91" s="69"/>
      <c r="J91" s="69"/>
      <c r="AA91" s="69"/>
      <c r="AB91" s="69"/>
      <c r="AC91" s="69"/>
      <c r="AD91" s="69"/>
      <c r="AE91" s="69"/>
      <c r="AF91" s="69"/>
    </row>
    <row r="92" spans="1:32" x14ac:dyDescent="0.25">
      <c r="A92" s="69"/>
      <c r="B92" s="76"/>
      <c r="C92" s="85"/>
      <c r="D92" s="85"/>
      <c r="E92" s="85"/>
      <c r="F92" s="69"/>
      <c r="G92" s="71"/>
      <c r="H92" s="69"/>
      <c r="I92" s="69"/>
      <c r="J92" s="69"/>
      <c r="AA92" s="69"/>
      <c r="AB92" s="64"/>
      <c r="AC92" s="83"/>
      <c r="AD92" s="83"/>
      <c r="AE92" s="83"/>
      <c r="AF92" s="83"/>
    </row>
    <row r="93" spans="1:32" x14ac:dyDescent="0.25">
      <c r="A93" s="69"/>
      <c r="B93" s="74"/>
      <c r="C93" s="85"/>
      <c r="D93" s="85"/>
      <c r="E93" s="85"/>
      <c r="F93" s="69"/>
      <c r="G93" s="71"/>
      <c r="H93" s="69"/>
      <c r="I93" s="69"/>
      <c r="J93" s="69"/>
      <c r="AA93" s="69"/>
      <c r="AB93" s="69"/>
      <c r="AC93" s="69"/>
      <c r="AD93" s="25"/>
      <c r="AE93" s="69"/>
      <c r="AF93" s="25"/>
    </row>
    <row r="94" spans="1:32" x14ac:dyDescent="0.25">
      <c r="A94" s="69"/>
      <c r="B94" s="84"/>
      <c r="C94" s="84"/>
      <c r="D94" s="84"/>
      <c r="E94" s="84"/>
      <c r="F94" s="69"/>
      <c r="G94" s="71"/>
      <c r="H94" s="69"/>
      <c r="I94" s="69"/>
      <c r="J94" s="69"/>
      <c r="AA94" s="69"/>
      <c r="AB94" s="69"/>
      <c r="AC94" s="69"/>
      <c r="AD94" s="69"/>
      <c r="AE94" s="69"/>
      <c r="AF94" s="69"/>
    </row>
    <row r="95" spans="1:32" x14ac:dyDescent="0.25">
      <c r="A95" s="69"/>
      <c r="B95" s="86"/>
      <c r="C95" s="68"/>
      <c r="D95" s="68"/>
      <c r="E95" s="68"/>
      <c r="F95" s="69"/>
      <c r="G95" s="71"/>
      <c r="H95" s="69"/>
      <c r="I95" s="69"/>
      <c r="J95" s="69"/>
      <c r="AA95" s="69"/>
      <c r="AB95" s="69"/>
      <c r="AC95" s="76"/>
      <c r="AD95" s="76"/>
      <c r="AE95" s="76"/>
      <c r="AF95" s="76"/>
    </row>
    <row r="96" spans="1:32" x14ac:dyDescent="0.25">
      <c r="A96" s="69"/>
      <c r="B96" s="86"/>
      <c r="C96" s="68"/>
      <c r="D96" s="68"/>
      <c r="E96" s="68"/>
      <c r="F96" s="69"/>
      <c r="G96" s="71"/>
      <c r="H96" s="69"/>
      <c r="I96" s="69"/>
      <c r="J96" s="69"/>
      <c r="AA96" s="69"/>
      <c r="AB96" s="69"/>
      <c r="AC96" s="69"/>
      <c r="AD96" s="69"/>
      <c r="AE96" s="69"/>
      <c r="AF96" s="69"/>
    </row>
    <row r="97" spans="1:32" x14ac:dyDescent="0.25">
      <c r="A97" s="69"/>
      <c r="B97" s="86"/>
      <c r="C97" s="68"/>
      <c r="D97" s="68"/>
      <c r="E97" s="68"/>
      <c r="F97" s="69"/>
      <c r="G97" s="71"/>
      <c r="H97" s="69"/>
      <c r="I97" s="69"/>
      <c r="J97" s="69"/>
      <c r="AA97" s="69"/>
      <c r="AB97" s="69"/>
      <c r="AC97" s="76"/>
      <c r="AD97" s="69"/>
      <c r="AE97" s="69"/>
      <c r="AF97" s="69"/>
    </row>
    <row r="98" spans="1:32" x14ac:dyDescent="0.25">
      <c r="A98" s="69"/>
      <c r="B98" s="86"/>
      <c r="C98" s="68"/>
      <c r="D98" s="68"/>
      <c r="E98" s="68"/>
      <c r="F98" s="69"/>
      <c r="G98" s="71"/>
      <c r="H98" s="69"/>
      <c r="I98" s="69"/>
      <c r="J98" s="69"/>
      <c r="AA98" s="69"/>
      <c r="AB98" s="69"/>
      <c r="AC98" s="69"/>
      <c r="AD98" s="69"/>
      <c r="AE98" s="69"/>
      <c r="AF98" s="69"/>
    </row>
    <row r="99" spans="1:32" x14ac:dyDescent="0.25">
      <c r="A99" s="69"/>
      <c r="B99" s="86"/>
      <c r="C99" s="68"/>
      <c r="D99" s="68"/>
      <c r="E99" s="68"/>
      <c r="F99" s="69"/>
      <c r="G99" s="71"/>
      <c r="H99" s="69"/>
      <c r="I99" s="69"/>
      <c r="J99" s="69"/>
      <c r="AA99" s="69"/>
      <c r="AB99" s="69"/>
      <c r="AC99" s="60"/>
      <c r="AD99" s="69"/>
      <c r="AE99" s="69"/>
      <c r="AF99" s="69"/>
    </row>
    <row r="100" spans="1:32" x14ac:dyDescent="0.25">
      <c r="A100" s="69"/>
      <c r="B100" s="86"/>
      <c r="C100" s="68"/>
      <c r="D100" s="68"/>
      <c r="E100" s="68"/>
      <c r="F100" s="69"/>
      <c r="G100" s="71"/>
      <c r="H100" s="69"/>
      <c r="I100" s="69"/>
      <c r="J100" s="69"/>
      <c r="AA100" s="69"/>
      <c r="AB100" s="69"/>
      <c r="AC100" s="69"/>
      <c r="AD100" s="69"/>
      <c r="AE100" s="69"/>
      <c r="AF100" s="69"/>
    </row>
    <row r="101" spans="1:32" x14ac:dyDescent="0.25">
      <c r="A101" s="69"/>
      <c r="B101" s="86"/>
      <c r="C101" s="68"/>
      <c r="D101" s="68"/>
      <c r="E101" s="68"/>
      <c r="F101" s="69"/>
      <c r="G101" s="71"/>
      <c r="H101" s="69"/>
      <c r="I101" s="69"/>
      <c r="J101" s="69"/>
      <c r="AA101" s="69"/>
      <c r="AB101" s="69"/>
      <c r="AC101" s="69"/>
      <c r="AD101" s="69"/>
      <c r="AE101" s="69"/>
      <c r="AF101" s="69"/>
    </row>
    <row r="102" spans="1:32" x14ac:dyDescent="0.25">
      <c r="A102" s="69"/>
      <c r="B102" s="86"/>
      <c r="C102" s="68"/>
      <c r="D102" s="68"/>
      <c r="E102" s="68"/>
      <c r="F102" s="69"/>
      <c r="G102" s="71"/>
      <c r="H102" s="69"/>
      <c r="I102" s="69"/>
      <c r="J102" s="69"/>
      <c r="AA102" s="69"/>
      <c r="AB102" s="69"/>
      <c r="AC102" s="69"/>
      <c r="AD102" s="69"/>
      <c r="AE102" s="69"/>
      <c r="AF102" s="69"/>
    </row>
    <row r="103" spans="1:32" x14ac:dyDescent="0.25">
      <c r="A103" s="69"/>
      <c r="B103" s="86"/>
      <c r="C103" s="68"/>
      <c r="D103" s="68"/>
      <c r="E103" s="68"/>
      <c r="F103" s="69"/>
      <c r="G103" s="71"/>
      <c r="H103" s="69"/>
      <c r="I103" s="69"/>
      <c r="J103" s="69"/>
      <c r="AA103" s="69"/>
      <c r="AB103" s="69"/>
      <c r="AC103" s="69"/>
      <c r="AD103" s="69"/>
      <c r="AE103" s="69"/>
      <c r="AF103" s="69"/>
    </row>
    <row r="104" spans="1:32" x14ac:dyDescent="0.25">
      <c r="A104" s="69"/>
      <c r="B104" s="86"/>
      <c r="C104" s="68"/>
      <c r="D104" s="68"/>
      <c r="E104" s="68"/>
      <c r="F104" s="69"/>
      <c r="G104" s="71"/>
      <c r="H104" s="69"/>
      <c r="I104" s="69"/>
      <c r="J104" s="69"/>
      <c r="AA104" s="69"/>
      <c r="AB104" s="69"/>
      <c r="AC104" s="69"/>
      <c r="AD104" s="69"/>
      <c r="AE104" s="69"/>
      <c r="AF104" s="69"/>
    </row>
    <row r="105" spans="1:32" x14ac:dyDescent="0.25">
      <c r="A105" s="69"/>
      <c r="B105" s="86"/>
      <c r="C105" s="68"/>
      <c r="D105" s="68"/>
      <c r="E105" s="68"/>
      <c r="F105" s="69"/>
      <c r="G105" s="71"/>
      <c r="H105" s="69"/>
      <c r="I105" s="69"/>
      <c r="J105" s="69"/>
      <c r="AA105" s="69"/>
      <c r="AB105" s="69"/>
      <c r="AC105" s="69"/>
      <c r="AD105" s="69"/>
      <c r="AE105" s="69"/>
      <c r="AF105" s="69"/>
    </row>
    <row r="106" spans="1:32" x14ac:dyDescent="0.25">
      <c r="A106" s="69"/>
      <c r="B106" s="86"/>
      <c r="C106" s="68"/>
      <c r="D106" s="68"/>
      <c r="E106" s="68"/>
      <c r="F106" s="69"/>
      <c r="G106" s="71"/>
      <c r="H106" s="69"/>
      <c r="I106" s="69"/>
      <c r="J106" s="69"/>
      <c r="AA106" s="69"/>
      <c r="AB106" s="69"/>
      <c r="AC106" s="69"/>
      <c r="AD106" s="69"/>
      <c r="AE106" s="69"/>
      <c r="AF106" s="69"/>
    </row>
    <row r="107" spans="1:32" x14ac:dyDescent="0.25">
      <c r="A107" s="69"/>
      <c r="B107" s="69"/>
      <c r="C107" s="81"/>
      <c r="D107" s="81"/>
      <c r="E107" s="81"/>
      <c r="F107" s="69"/>
      <c r="G107" s="71"/>
      <c r="H107" s="69"/>
      <c r="I107" s="69"/>
      <c r="J107" s="69"/>
      <c r="AA107" s="69"/>
      <c r="AB107" s="69"/>
      <c r="AC107" s="69"/>
      <c r="AD107" s="69"/>
      <c r="AE107" s="69"/>
      <c r="AF107" s="69"/>
    </row>
    <row r="108" spans="1:32" x14ac:dyDescent="0.25">
      <c r="A108" s="69"/>
      <c r="B108" s="69"/>
      <c r="C108" s="69"/>
      <c r="D108" s="69"/>
      <c r="E108" s="69"/>
      <c r="F108" s="69"/>
      <c r="G108" s="71"/>
      <c r="H108" s="69"/>
      <c r="I108" s="69"/>
      <c r="J108" s="69"/>
      <c r="AA108" s="69"/>
      <c r="AB108" s="69"/>
      <c r="AC108" s="69"/>
      <c r="AD108" s="69"/>
      <c r="AE108" s="69"/>
      <c r="AF108" s="69"/>
    </row>
    <row r="109" spans="1:32" x14ac:dyDescent="0.25">
      <c r="A109" s="69"/>
      <c r="B109" s="69"/>
      <c r="C109" s="85"/>
      <c r="D109" s="85"/>
      <c r="E109" s="69"/>
      <c r="F109" s="69"/>
      <c r="G109" s="71"/>
      <c r="H109" s="69"/>
      <c r="I109" s="69"/>
      <c r="J109" s="69"/>
      <c r="AA109" s="69"/>
      <c r="AB109" s="69"/>
      <c r="AC109" s="69"/>
      <c r="AD109" s="69"/>
      <c r="AE109" s="69"/>
      <c r="AF109" s="69"/>
    </row>
    <row r="110" spans="1:32" x14ac:dyDescent="0.25">
      <c r="A110" s="69"/>
      <c r="B110" s="69"/>
      <c r="C110" s="85"/>
      <c r="D110" s="85"/>
      <c r="E110" s="84"/>
      <c r="F110" s="69"/>
      <c r="G110" s="71"/>
      <c r="H110" s="69"/>
      <c r="I110" s="69"/>
      <c r="J110" s="69"/>
    </row>
    <row r="111" spans="1:32" x14ac:dyDescent="0.25">
      <c r="A111" s="69"/>
      <c r="B111" s="84"/>
      <c r="C111" s="84"/>
      <c r="D111" s="84"/>
      <c r="E111" s="84"/>
      <c r="F111" s="69"/>
      <c r="G111" s="71"/>
      <c r="H111" s="69"/>
      <c r="I111" s="69"/>
      <c r="J111" s="69"/>
    </row>
    <row r="112" spans="1:32" x14ac:dyDescent="0.25">
      <c r="A112" s="69"/>
      <c r="B112" s="86"/>
      <c r="C112" s="46"/>
      <c r="D112" s="46"/>
      <c r="E112" s="69"/>
      <c r="F112" s="69"/>
      <c r="G112" s="71"/>
      <c r="H112" s="69"/>
      <c r="I112" s="69"/>
      <c r="J112" s="69"/>
    </row>
    <row r="113" spans="1:10" x14ac:dyDescent="0.25">
      <c r="A113" s="69"/>
      <c r="B113" s="86"/>
      <c r="C113" s="46"/>
      <c r="D113" s="46"/>
      <c r="E113" s="69"/>
      <c r="F113" s="69"/>
      <c r="G113" s="71"/>
      <c r="H113" s="69"/>
      <c r="I113" s="69"/>
      <c r="J113" s="69"/>
    </row>
    <row r="114" spans="1:10" x14ac:dyDescent="0.25">
      <c r="A114" s="69"/>
      <c r="B114" s="86"/>
      <c r="C114" s="46"/>
      <c r="D114" s="46"/>
      <c r="E114" s="69"/>
      <c r="F114" s="69"/>
      <c r="G114" s="71"/>
      <c r="H114" s="69"/>
      <c r="I114" s="69"/>
      <c r="J114" s="69"/>
    </row>
    <row r="115" spans="1:10" x14ac:dyDescent="0.25">
      <c r="A115" s="69"/>
      <c r="B115" s="86"/>
      <c r="C115" s="46"/>
      <c r="D115" s="46"/>
      <c r="E115" s="69"/>
      <c r="F115" s="69"/>
      <c r="G115" s="71"/>
      <c r="H115" s="69"/>
      <c r="I115" s="69"/>
      <c r="J115" s="69"/>
    </row>
    <row r="116" spans="1:10" x14ac:dyDescent="0.25">
      <c r="A116" s="69"/>
      <c r="B116" s="86"/>
      <c r="C116" s="46"/>
      <c r="D116" s="46"/>
      <c r="E116" s="69"/>
      <c r="F116" s="69"/>
      <c r="G116" s="71"/>
      <c r="H116" s="69"/>
      <c r="I116" s="69"/>
      <c r="J116" s="69"/>
    </row>
    <row r="117" spans="1:10" x14ac:dyDescent="0.25">
      <c r="A117" s="69"/>
      <c r="B117" s="86"/>
      <c r="C117" s="46"/>
      <c r="D117" s="46"/>
      <c r="E117" s="69"/>
      <c r="F117" s="69"/>
      <c r="G117" s="71"/>
      <c r="H117" s="69"/>
      <c r="I117" s="69"/>
      <c r="J117" s="69"/>
    </row>
    <row r="118" spans="1:10" x14ac:dyDescent="0.25">
      <c r="A118" s="69"/>
      <c r="B118" s="86"/>
      <c r="C118" s="46"/>
      <c r="D118" s="46"/>
      <c r="E118" s="69"/>
      <c r="F118" s="69"/>
      <c r="G118" s="71"/>
      <c r="H118" s="69"/>
      <c r="I118" s="69"/>
      <c r="J118" s="69"/>
    </row>
    <row r="119" spans="1:10" x14ac:dyDescent="0.25">
      <c r="A119" s="69"/>
      <c r="B119" s="86"/>
      <c r="C119" s="46"/>
      <c r="D119" s="46"/>
      <c r="E119" s="69"/>
      <c r="F119" s="69"/>
      <c r="G119" s="71"/>
      <c r="H119" s="69"/>
      <c r="I119" s="69"/>
      <c r="J119" s="69"/>
    </row>
    <row r="120" spans="1:10" x14ac:dyDescent="0.25">
      <c r="A120" s="69"/>
      <c r="B120" s="86"/>
      <c r="C120" s="46"/>
      <c r="D120" s="46"/>
      <c r="E120" s="69"/>
      <c r="F120" s="69"/>
      <c r="G120" s="71"/>
      <c r="H120" s="69"/>
      <c r="I120" s="69"/>
      <c r="J120" s="69"/>
    </row>
    <row r="121" spans="1:10" x14ac:dyDescent="0.25">
      <c r="A121" s="69"/>
      <c r="B121" s="86"/>
      <c r="C121" s="46"/>
      <c r="D121" s="46"/>
      <c r="E121" s="69"/>
      <c r="F121" s="69"/>
      <c r="G121" s="71"/>
      <c r="H121" s="69"/>
      <c r="I121" s="69"/>
      <c r="J121" s="69"/>
    </row>
    <row r="122" spans="1:10" x14ac:dyDescent="0.25">
      <c r="A122" s="69"/>
      <c r="B122" s="86"/>
      <c r="C122" s="46"/>
      <c r="D122" s="46"/>
      <c r="E122" s="69"/>
      <c r="F122" s="69"/>
      <c r="G122" s="71"/>
      <c r="H122" s="69"/>
      <c r="I122" s="69"/>
      <c r="J122" s="69"/>
    </row>
    <row r="123" spans="1:10" x14ac:dyDescent="0.25">
      <c r="A123" s="69"/>
      <c r="B123" s="86"/>
      <c r="C123" s="46"/>
      <c r="D123" s="46"/>
      <c r="E123" s="69"/>
      <c r="F123" s="69"/>
      <c r="G123" s="71"/>
      <c r="H123" s="69"/>
      <c r="I123" s="69"/>
      <c r="J123" s="69"/>
    </row>
    <row r="124" spans="1:10" x14ac:dyDescent="0.25">
      <c r="A124" s="69"/>
      <c r="B124" s="69"/>
      <c r="C124" s="46"/>
      <c r="D124" s="46"/>
      <c r="E124" s="81"/>
      <c r="F124" s="69"/>
      <c r="G124" s="71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x14ac:dyDescent="0.25">
      <c r="A127" s="69"/>
      <c r="B127" s="86"/>
      <c r="C127" s="85"/>
      <c r="D127" s="84"/>
      <c r="E127" s="65"/>
      <c r="F127" s="69"/>
      <c r="G127" s="85"/>
      <c r="H127" s="69"/>
      <c r="I127" s="69"/>
      <c r="J127" s="69"/>
    </row>
    <row r="128" spans="1:10" x14ac:dyDescent="0.25">
      <c r="A128" s="69"/>
      <c r="B128" s="84"/>
      <c r="C128" s="85"/>
      <c r="D128" s="84"/>
      <c r="E128" s="65"/>
      <c r="F128" s="69"/>
      <c r="G128" s="85"/>
      <c r="H128" s="69"/>
      <c r="I128" s="69"/>
      <c r="J128" s="69"/>
    </row>
    <row r="129" spans="1:10" x14ac:dyDescent="0.25">
      <c r="A129" s="69"/>
      <c r="B129" s="86"/>
      <c r="C129" s="49"/>
      <c r="D129" s="49"/>
      <c r="E129" s="49"/>
      <c r="F129" s="69"/>
      <c r="G129" s="68"/>
      <c r="H129" s="69"/>
      <c r="I129" s="69"/>
      <c r="J129" s="69"/>
    </row>
    <row r="130" spans="1:10" x14ac:dyDescent="0.25">
      <c r="A130" s="69"/>
      <c r="B130" s="86"/>
      <c r="C130" s="49"/>
      <c r="D130" s="49"/>
      <c r="E130" s="49"/>
      <c r="F130" s="69"/>
      <c r="G130" s="68"/>
      <c r="H130" s="69"/>
      <c r="I130" s="69"/>
      <c r="J130" s="69"/>
    </row>
    <row r="131" spans="1:10" x14ac:dyDescent="0.25">
      <c r="A131" s="69"/>
      <c r="B131" s="86"/>
      <c r="C131" s="49"/>
      <c r="D131" s="49"/>
      <c r="E131" s="49"/>
      <c r="F131" s="69"/>
      <c r="G131" s="68"/>
      <c r="H131" s="69"/>
      <c r="I131" s="69"/>
      <c r="J131" s="69"/>
    </row>
    <row r="132" spans="1:10" x14ac:dyDescent="0.25">
      <c r="A132" s="69"/>
      <c r="B132" s="86"/>
      <c r="C132" s="49"/>
      <c r="D132" s="49"/>
      <c r="E132" s="49"/>
      <c r="F132" s="69"/>
      <c r="G132" s="68"/>
      <c r="H132" s="69"/>
      <c r="I132" s="69"/>
      <c r="J132" s="69"/>
    </row>
    <row r="133" spans="1:10" x14ac:dyDescent="0.25">
      <c r="A133" s="69"/>
      <c r="B133" s="86"/>
      <c r="C133" s="49"/>
      <c r="D133" s="49"/>
      <c r="E133" s="49"/>
      <c r="F133" s="69"/>
      <c r="G133" s="68"/>
      <c r="H133" s="69"/>
      <c r="I133" s="69"/>
      <c r="J133" s="69"/>
    </row>
    <row r="134" spans="1:10" x14ac:dyDescent="0.25">
      <c r="A134" s="69"/>
      <c r="B134" s="86"/>
      <c r="C134" s="49"/>
      <c r="D134" s="49"/>
      <c r="E134" s="49"/>
      <c r="F134" s="69"/>
      <c r="G134" s="68"/>
      <c r="H134" s="69"/>
      <c r="I134" s="69"/>
      <c r="J134" s="69"/>
    </row>
    <row r="135" spans="1:10" x14ac:dyDescent="0.25">
      <c r="A135" s="69"/>
      <c r="B135" s="86"/>
      <c r="C135" s="49"/>
      <c r="D135" s="49"/>
      <c r="E135" s="49"/>
      <c r="F135" s="69"/>
      <c r="G135" s="68"/>
      <c r="H135" s="69"/>
      <c r="I135" s="69"/>
      <c r="J135" s="69"/>
    </row>
    <row r="136" spans="1:10" x14ac:dyDescent="0.25">
      <c r="A136" s="69"/>
      <c r="B136" s="86"/>
      <c r="C136" s="49"/>
      <c r="D136" s="49"/>
      <c r="E136" s="49"/>
      <c r="F136" s="69"/>
      <c r="G136" s="68"/>
      <c r="H136" s="69"/>
      <c r="I136" s="69"/>
      <c r="J136" s="69"/>
    </row>
    <row r="137" spans="1:10" x14ac:dyDescent="0.25">
      <c r="A137" s="69"/>
      <c r="B137" s="86"/>
      <c r="C137" s="49"/>
      <c r="D137" s="49"/>
      <c r="E137" s="49"/>
      <c r="F137" s="69"/>
      <c r="G137" s="68"/>
      <c r="H137" s="69"/>
      <c r="I137" s="69"/>
      <c r="J137" s="69"/>
    </row>
    <row r="138" spans="1:10" x14ac:dyDescent="0.25">
      <c r="A138" s="69"/>
      <c r="B138" s="86"/>
      <c r="C138" s="49"/>
      <c r="D138" s="49"/>
      <c r="E138" s="49"/>
      <c r="F138" s="69"/>
      <c r="G138" s="68"/>
      <c r="H138" s="69"/>
      <c r="I138" s="69"/>
      <c r="J138" s="69"/>
    </row>
    <row r="139" spans="1:10" x14ac:dyDescent="0.25">
      <c r="A139" s="69"/>
      <c r="B139" s="86"/>
      <c r="C139" s="49"/>
      <c r="D139" s="49"/>
      <c r="E139" s="49"/>
      <c r="F139" s="69"/>
      <c r="G139" s="68"/>
      <c r="H139" s="69"/>
      <c r="I139" s="69"/>
      <c r="J139" s="69"/>
    </row>
    <row r="140" spans="1:10" x14ac:dyDescent="0.25">
      <c r="A140" s="69"/>
      <c r="B140" s="86"/>
      <c r="C140" s="49"/>
      <c r="D140" s="49"/>
      <c r="E140" s="49"/>
      <c r="F140" s="69"/>
      <c r="G140" s="68"/>
      <c r="H140" s="69"/>
      <c r="I140" s="69"/>
      <c r="J140" s="69"/>
    </row>
    <row r="141" spans="1:10" x14ac:dyDescent="0.25">
      <c r="A141" s="69"/>
      <c r="B141" s="69"/>
      <c r="C141" s="49"/>
      <c r="D141" s="74"/>
      <c r="E141" s="49"/>
      <c r="F141" s="69"/>
      <c r="G141" s="81"/>
      <c r="H141" s="69"/>
      <c r="I141" s="69"/>
      <c r="J141" s="69"/>
    </row>
    <row r="142" spans="1:10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x14ac:dyDescent="0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x14ac:dyDescent="0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x14ac:dyDescent="0.25">
      <c r="A145" s="69"/>
      <c r="B145" s="69"/>
      <c r="C145" s="65"/>
      <c r="D145" s="69"/>
      <c r="E145" s="69"/>
      <c r="F145" s="69"/>
      <c r="G145" s="69"/>
      <c r="H145" s="69"/>
      <c r="I145" s="69"/>
      <c r="J145" s="69"/>
    </row>
    <row r="146" spans="1:10" x14ac:dyDescent="0.25">
      <c r="A146" s="69"/>
      <c r="B146" s="84"/>
      <c r="C146" s="65"/>
      <c r="D146" s="69"/>
      <c r="E146" s="69"/>
      <c r="F146" s="69"/>
      <c r="G146" s="69"/>
      <c r="H146" s="69"/>
      <c r="I146" s="69"/>
      <c r="J146" s="69"/>
    </row>
    <row r="147" spans="1:10" x14ac:dyDescent="0.25">
      <c r="A147" s="69"/>
      <c r="B147" s="86"/>
      <c r="C147" s="49"/>
      <c r="D147" s="69"/>
      <c r="E147" s="69"/>
      <c r="F147" s="69"/>
      <c r="G147" s="69"/>
      <c r="H147" s="69"/>
      <c r="I147" s="69"/>
      <c r="J147" s="69"/>
    </row>
    <row r="148" spans="1:10" x14ac:dyDescent="0.25">
      <c r="A148" s="69"/>
      <c r="B148" s="86"/>
      <c r="C148" s="49"/>
      <c r="D148" s="69"/>
      <c r="E148" s="69"/>
      <c r="F148" s="69"/>
      <c r="G148" s="69"/>
      <c r="H148" s="69"/>
      <c r="I148" s="69"/>
      <c r="J148" s="69"/>
    </row>
    <row r="149" spans="1:10" x14ac:dyDescent="0.25">
      <c r="A149" s="69"/>
      <c r="B149" s="86"/>
      <c r="C149" s="49"/>
      <c r="D149" s="69"/>
      <c r="E149" s="69"/>
      <c r="F149" s="69"/>
      <c r="G149" s="69"/>
      <c r="H149" s="69"/>
      <c r="I149" s="69"/>
      <c r="J149" s="69"/>
    </row>
    <row r="150" spans="1:10" x14ac:dyDescent="0.25">
      <c r="A150" s="69"/>
      <c r="B150" s="86"/>
      <c r="C150" s="49"/>
      <c r="D150" s="69"/>
      <c r="E150" s="69"/>
      <c r="F150" s="69"/>
      <c r="G150" s="69"/>
      <c r="H150" s="69"/>
      <c r="I150" s="69"/>
      <c r="J150" s="69"/>
    </row>
    <row r="151" spans="1:10" x14ac:dyDescent="0.25">
      <c r="A151" s="69"/>
      <c r="B151" s="86"/>
      <c r="C151" s="49"/>
      <c r="D151" s="69"/>
      <c r="E151" s="69"/>
      <c r="F151" s="69"/>
      <c r="G151" s="69"/>
      <c r="H151" s="69"/>
      <c r="I151" s="69"/>
      <c r="J151" s="69"/>
    </row>
    <row r="152" spans="1:10" x14ac:dyDescent="0.25">
      <c r="A152" s="69"/>
      <c r="B152" s="86"/>
      <c r="C152" s="49"/>
      <c r="D152" s="69"/>
      <c r="E152" s="69"/>
      <c r="F152" s="69"/>
      <c r="G152" s="69"/>
      <c r="H152" s="69"/>
      <c r="I152" s="69"/>
      <c r="J152" s="69"/>
    </row>
    <row r="153" spans="1:10" x14ac:dyDescent="0.25">
      <c r="A153" s="69"/>
      <c r="B153" s="86"/>
      <c r="C153" s="49"/>
      <c r="D153" s="69"/>
      <c r="E153" s="69"/>
      <c r="F153" s="69"/>
      <c r="G153" s="69"/>
      <c r="H153" s="69"/>
      <c r="I153" s="69"/>
      <c r="J153" s="69"/>
    </row>
    <row r="154" spans="1:10" x14ac:dyDescent="0.25">
      <c r="A154" s="69"/>
      <c r="B154" s="86"/>
      <c r="C154" s="49"/>
      <c r="D154" s="69"/>
      <c r="E154" s="69"/>
      <c r="F154" s="69"/>
      <c r="G154" s="69"/>
      <c r="H154" s="69"/>
      <c r="I154" s="69"/>
      <c r="J154" s="69"/>
    </row>
    <row r="155" spans="1:10" x14ac:dyDescent="0.25">
      <c r="A155" s="69"/>
      <c r="B155" s="86"/>
      <c r="C155" s="49"/>
      <c r="D155" s="69"/>
      <c r="E155" s="69"/>
      <c r="F155" s="69"/>
      <c r="G155" s="69"/>
      <c r="H155" s="69"/>
      <c r="I155" s="69"/>
      <c r="J155" s="69"/>
    </row>
    <row r="156" spans="1:10" x14ac:dyDescent="0.25">
      <c r="A156" s="69"/>
      <c r="B156" s="86"/>
      <c r="C156" s="49"/>
      <c r="D156" s="69"/>
      <c r="E156" s="69"/>
      <c r="F156" s="69"/>
      <c r="G156" s="69"/>
      <c r="H156" s="69"/>
      <c r="I156" s="69"/>
      <c r="J156" s="69"/>
    </row>
    <row r="157" spans="1:10" x14ac:dyDescent="0.25">
      <c r="A157" s="69"/>
      <c r="B157" s="86"/>
      <c r="C157" s="49"/>
      <c r="D157" s="69"/>
      <c r="E157" s="69"/>
      <c r="F157" s="69"/>
      <c r="G157" s="69"/>
      <c r="H157" s="69"/>
      <c r="I157" s="69"/>
      <c r="J157" s="69"/>
    </row>
    <row r="158" spans="1:10" x14ac:dyDescent="0.25">
      <c r="A158" s="69"/>
      <c r="B158" s="86"/>
      <c r="C158" s="49"/>
      <c r="D158" s="69"/>
      <c r="E158" s="69"/>
      <c r="F158" s="69"/>
      <c r="G158" s="69"/>
      <c r="H158" s="69"/>
      <c r="I158" s="69"/>
      <c r="J158" s="69"/>
    </row>
    <row r="159" spans="1:10" x14ac:dyDescent="0.25">
      <c r="A159" s="69"/>
      <c r="B159" s="69"/>
      <c r="C159" s="49"/>
      <c r="D159" s="69"/>
      <c r="E159" s="69"/>
      <c r="F159" s="69"/>
      <c r="G159" s="69"/>
      <c r="H159" s="69"/>
      <c r="I159" s="69"/>
      <c r="J159" s="69"/>
    </row>
    <row r="160" spans="1:10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x14ac:dyDescent="0.25">
      <c r="A161" s="69"/>
      <c r="B161" s="76"/>
      <c r="C161" s="69"/>
      <c r="D161" s="69"/>
      <c r="E161" s="69"/>
      <c r="F161" s="69"/>
      <c r="G161" s="69"/>
      <c r="H161" s="69"/>
      <c r="I161" s="69"/>
      <c r="J161" s="69"/>
    </row>
    <row r="162" spans="1:10" x14ac:dyDescent="0.25">
      <c r="A162" s="69"/>
      <c r="B162" s="69"/>
      <c r="C162" s="85"/>
      <c r="D162" s="85"/>
      <c r="E162" s="85"/>
      <c r="F162" s="69"/>
      <c r="G162" s="71"/>
      <c r="H162" s="69"/>
      <c r="I162" s="69"/>
      <c r="J162" s="69"/>
    </row>
    <row r="163" spans="1:10" x14ac:dyDescent="0.25">
      <c r="A163" s="69"/>
      <c r="B163" s="74"/>
      <c r="C163" s="85"/>
      <c r="D163" s="85"/>
      <c r="E163" s="85"/>
      <c r="F163" s="69"/>
      <c r="G163" s="71"/>
      <c r="H163" s="69"/>
      <c r="I163" s="69"/>
      <c r="J163" s="69"/>
    </row>
    <row r="164" spans="1:10" x14ac:dyDescent="0.25">
      <c r="A164" s="69"/>
      <c r="B164" s="84"/>
      <c r="C164" s="84"/>
      <c r="D164" s="84"/>
      <c r="E164" s="84"/>
      <c r="F164" s="69"/>
      <c r="G164" s="71"/>
      <c r="H164" s="69"/>
      <c r="I164" s="69"/>
      <c r="J164" s="69"/>
    </row>
    <row r="165" spans="1:10" x14ac:dyDescent="0.25">
      <c r="A165" s="69"/>
      <c r="B165" s="86"/>
      <c r="C165" s="68"/>
      <c r="D165" s="68"/>
      <c r="E165" s="68"/>
      <c r="F165" s="69"/>
      <c r="G165" s="71"/>
      <c r="H165" s="69"/>
      <c r="I165" s="69"/>
      <c r="J165" s="69"/>
    </row>
    <row r="166" spans="1:10" x14ac:dyDescent="0.25">
      <c r="A166" s="69"/>
      <c r="B166" s="86"/>
      <c r="C166" s="68"/>
      <c r="D166" s="68"/>
      <c r="E166" s="68"/>
      <c r="F166" s="69"/>
      <c r="G166" s="71"/>
      <c r="H166" s="69"/>
      <c r="I166" s="69"/>
      <c r="J166" s="69"/>
    </row>
    <row r="167" spans="1:10" x14ac:dyDescent="0.25">
      <c r="A167" s="69"/>
      <c r="B167" s="86"/>
      <c r="C167" s="68"/>
      <c r="D167" s="68"/>
      <c r="E167" s="68"/>
      <c r="F167" s="69"/>
      <c r="G167" s="71"/>
      <c r="H167" s="69"/>
      <c r="I167" s="69"/>
      <c r="J167" s="69"/>
    </row>
    <row r="168" spans="1:10" x14ac:dyDescent="0.25">
      <c r="A168" s="69"/>
      <c r="B168" s="86"/>
      <c r="C168" s="68"/>
      <c r="D168" s="68"/>
      <c r="E168" s="68"/>
      <c r="F168" s="69"/>
      <c r="G168" s="71"/>
      <c r="H168" s="69"/>
      <c r="I168" s="69"/>
      <c r="J168" s="69"/>
    </row>
    <row r="169" spans="1:10" x14ac:dyDescent="0.25">
      <c r="A169" s="69"/>
      <c r="B169" s="86"/>
      <c r="C169" s="68"/>
      <c r="D169" s="68"/>
      <c r="E169" s="68"/>
      <c r="F169" s="69"/>
      <c r="G169" s="71"/>
      <c r="H169" s="69"/>
      <c r="I169" s="69"/>
      <c r="J169" s="69"/>
    </row>
    <row r="170" spans="1:10" x14ac:dyDescent="0.25">
      <c r="A170" s="69"/>
      <c r="B170" s="86"/>
      <c r="C170" s="68"/>
      <c r="D170" s="68"/>
      <c r="E170" s="68"/>
      <c r="F170" s="69"/>
      <c r="G170" s="71"/>
      <c r="H170" s="69"/>
      <c r="I170" s="69"/>
      <c r="J170" s="69"/>
    </row>
    <row r="171" spans="1:10" x14ac:dyDescent="0.25">
      <c r="A171" s="69"/>
      <c r="B171" s="86"/>
      <c r="C171" s="68"/>
      <c r="D171" s="68"/>
      <c r="E171" s="68"/>
      <c r="F171" s="69"/>
      <c r="G171" s="71"/>
      <c r="H171" s="69"/>
      <c r="I171" s="69"/>
      <c r="J171" s="69"/>
    </row>
    <row r="172" spans="1:10" x14ac:dyDescent="0.25">
      <c r="A172" s="69"/>
      <c r="B172" s="86"/>
      <c r="C172" s="68"/>
      <c r="D172" s="68"/>
      <c r="E172" s="68"/>
      <c r="F172" s="69"/>
      <c r="G172" s="71"/>
      <c r="H172" s="69"/>
      <c r="I172" s="69"/>
      <c r="J172" s="69"/>
    </row>
    <row r="173" spans="1:10" x14ac:dyDescent="0.25">
      <c r="A173" s="69"/>
      <c r="B173" s="86"/>
      <c r="C173" s="68"/>
      <c r="D173" s="68"/>
      <c r="E173" s="68"/>
      <c r="F173" s="69"/>
      <c r="G173" s="71"/>
      <c r="H173" s="69"/>
      <c r="I173" s="69"/>
      <c r="J173" s="69"/>
    </row>
    <row r="174" spans="1:10" x14ac:dyDescent="0.25">
      <c r="A174" s="69"/>
      <c r="B174" s="86"/>
      <c r="C174" s="68"/>
      <c r="D174" s="68"/>
      <c r="E174" s="68"/>
      <c r="F174" s="69"/>
      <c r="G174" s="71"/>
      <c r="H174" s="69"/>
      <c r="I174" s="69"/>
      <c r="J174" s="69"/>
    </row>
    <row r="175" spans="1:10" x14ac:dyDescent="0.25">
      <c r="A175" s="69"/>
      <c r="B175" s="86"/>
      <c r="C175" s="68"/>
      <c r="D175" s="68"/>
      <c r="E175" s="68"/>
      <c r="F175" s="69"/>
      <c r="G175" s="71"/>
      <c r="H175" s="69"/>
      <c r="I175" s="69"/>
      <c r="J175" s="69"/>
    </row>
    <row r="176" spans="1:10" x14ac:dyDescent="0.25">
      <c r="A176" s="69"/>
      <c r="B176" s="86"/>
      <c r="C176" s="68"/>
      <c r="D176" s="68"/>
      <c r="E176" s="68"/>
      <c r="F176" s="69"/>
      <c r="G176" s="71"/>
      <c r="H176" s="69"/>
      <c r="I176" s="69"/>
      <c r="J176" s="69"/>
    </row>
    <row r="177" spans="1:10" x14ac:dyDescent="0.25">
      <c r="A177" s="69"/>
      <c r="B177" s="69"/>
      <c r="C177" s="81"/>
      <c r="D177" s="81"/>
      <c r="E177" s="81"/>
      <c r="F177" s="69"/>
      <c r="G177" s="71"/>
      <c r="H177" s="69"/>
      <c r="I177" s="69"/>
      <c r="J177" s="69"/>
    </row>
    <row r="178" spans="1:10" x14ac:dyDescent="0.25">
      <c r="A178" s="69"/>
      <c r="B178" s="69"/>
      <c r="C178" s="69"/>
      <c r="D178" s="69"/>
      <c r="E178" s="69"/>
      <c r="F178" s="69"/>
      <c r="G178" s="71"/>
      <c r="H178" s="69"/>
      <c r="I178" s="69"/>
      <c r="J178" s="69"/>
    </row>
    <row r="179" spans="1:10" x14ac:dyDescent="0.25">
      <c r="A179" s="69"/>
      <c r="B179" s="69"/>
      <c r="C179" s="85"/>
      <c r="D179" s="85"/>
      <c r="E179" s="69"/>
      <c r="F179" s="69"/>
      <c r="G179" s="71"/>
      <c r="H179" s="69"/>
      <c r="I179" s="69"/>
      <c r="J179" s="69"/>
    </row>
    <row r="180" spans="1:10" x14ac:dyDescent="0.25">
      <c r="A180" s="69"/>
      <c r="B180" s="69"/>
      <c r="C180" s="85"/>
      <c r="D180" s="85"/>
      <c r="E180" s="84"/>
      <c r="F180" s="69"/>
      <c r="G180" s="71"/>
      <c r="H180" s="69"/>
      <c r="I180" s="69"/>
      <c r="J180" s="69"/>
    </row>
    <row r="181" spans="1:10" x14ac:dyDescent="0.25">
      <c r="A181" s="69"/>
      <c r="B181" s="84"/>
      <c r="C181" s="84"/>
      <c r="D181" s="84"/>
      <c r="E181" s="84"/>
      <c r="F181" s="69"/>
      <c r="G181" s="71"/>
      <c r="H181" s="69"/>
      <c r="I181" s="69"/>
      <c r="J181" s="69"/>
    </row>
    <row r="182" spans="1:10" x14ac:dyDescent="0.25">
      <c r="A182" s="69"/>
      <c r="B182" s="86"/>
      <c r="C182" s="46"/>
      <c r="D182" s="46"/>
      <c r="E182" s="69"/>
      <c r="F182" s="69"/>
      <c r="G182" s="71"/>
      <c r="H182" s="69"/>
      <c r="I182" s="69"/>
      <c r="J182" s="69"/>
    </row>
    <row r="183" spans="1:10" x14ac:dyDescent="0.25">
      <c r="A183" s="69"/>
      <c r="B183" s="86"/>
      <c r="C183" s="46"/>
      <c r="D183" s="46"/>
      <c r="E183" s="69"/>
      <c r="F183" s="69"/>
      <c r="G183" s="71"/>
      <c r="H183" s="69"/>
      <c r="I183" s="69"/>
      <c r="J183" s="69"/>
    </row>
    <row r="184" spans="1:10" x14ac:dyDescent="0.25">
      <c r="A184" s="69"/>
      <c r="B184" s="86"/>
      <c r="C184" s="46"/>
      <c r="D184" s="46"/>
      <c r="E184" s="69"/>
      <c r="F184" s="69"/>
      <c r="G184" s="71"/>
      <c r="H184" s="69"/>
      <c r="I184" s="69"/>
      <c r="J184" s="69"/>
    </row>
    <row r="185" spans="1:10" x14ac:dyDescent="0.25">
      <c r="A185" s="69"/>
      <c r="B185" s="86"/>
      <c r="C185" s="46"/>
      <c r="D185" s="46"/>
      <c r="E185" s="69"/>
      <c r="F185" s="69"/>
      <c r="G185" s="71"/>
      <c r="H185" s="69"/>
      <c r="I185" s="69"/>
      <c r="J185" s="69"/>
    </row>
    <row r="186" spans="1:10" x14ac:dyDescent="0.25">
      <c r="A186" s="69"/>
      <c r="B186" s="86"/>
      <c r="C186" s="46"/>
      <c r="D186" s="46"/>
      <c r="E186" s="69"/>
      <c r="F186" s="69"/>
      <c r="G186" s="71"/>
      <c r="H186" s="69"/>
      <c r="I186" s="69"/>
      <c r="J186" s="69"/>
    </row>
    <row r="187" spans="1:10" x14ac:dyDescent="0.25">
      <c r="A187" s="69"/>
      <c r="B187" s="86"/>
      <c r="C187" s="46"/>
      <c r="D187" s="46"/>
      <c r="E187" s="69"/>
      <c r="F187" s="69"/>
      <c r="G187" s="71"/>
      <c r="H187" s="69"/>
      <c r="I187" s="69"/>
      <c r="J187" s="69"/>
    </row>
    <row r="188" spans="1:10" x14ac:dyDescent="0.25">
      <c r="A188" s="69"/>
      <c r="B188" s="86"/>
      <c r="C188" s="46"/>
      <c r="D188" s="46"/>
      <c r="E188" s="69"/>
      <c r="F188" s="69"/>
      <c r="G188" s="71"/>
      <c r="H188" s="69"/>
      <c r="I188" s="69"/>
      <c r="J188" s="69"/>
    </row>
    <row r="189" spans="1:10" x14ac:dyDescent="0.25">
      <c r="A189" s="69"/>
      <c r="B189" s="86"/>
      <c r="C189" s="46"/>
      <c r="D189" s="46"/>
      <c r="E189" s="69"/>
      <c r="F189" s="69"/>
      <c r="G189" s="71"/>
      <c r="H189" s="69"/>
      <c r="I189" s="69"/>
      <c r="J189" s="69"/>
    </row>
    <row r="190" spans="1:10" x14ac:dyDescent="0.25">
      <c r="A190" s="69"/>
      <c r="B190" s="86"/>
      <c r="C190" s="46"/>
      <c r="D190" s="46"/>
      <c r="E190" s="69"/>
      <c r="F190" s="69"/>
      <c r="G190" s="71"/>
      <c r="H190" s="69"/>
      <c r="I190" s="69"/>
      <c r="J190" s="69"/>
    </row>
    <row r="191" spans="1:10" x14ac:dyDescent="0.25">
      <c r="A191" s="69"/>
      <c r="B191" s="86"/>
      <c r="C191" s="46"/>
      <c r="D191" s="46"/>
      <c r="E191" s="69"/>
      <c r="F191" s="69"/>
      <c r="G191" s="71"/>
      <c r="H191" s="69"/>
      <c r="I191" s="69"/>
      <c r="J191" s="69"/>
    </row>
    <row r="192" spans="1:10" x14ac:dyDescent="0.25">
      <c r="A192" s="69"/>
      <c r="B192" s="86"/>
      <c r="C192" s="46"/>
      <c r="D192" s="46"/>
      <c r="E192" s="69"/>
      <c r="F192" s="69"/>
      <c r="G192" s="71"/>
      <c r="H192" s="69"/>
      <c r="I192" s="69"/>
      <c r="J192" s="69"/>
    </row>
    <row r="193" spans="1:10" x14ac:dyDescent="0.25">
      <c r="A193" s="69"/>
      <c r="B193" s="86"/>
      <c r="C193" s="46"/>
      <c r="D193" s="46"/>
      <c r="E193" s="69"/>
      <c r="F193" s="69"/>
      <c r="G193" s="71"/>
      <c r="H193" s="69"/>
      <c r="I193" s="69"/>
      <c r="J193" s="69"/>
    </row>
    <row r="194" spans="1:10" x14ac:dyDescent="0.25">
      <c r="A194" s="69"/>
      <c r="B194" s="69"/>
      <c r="C194" s="46"/>
      <c r="D194" s="46"/>
      <c r="E194" s="69"/>
      <c r="F194" s="69"/>
      <c r="G194" s="71"/>
      <c r="H194" s="69"/>
      <c r="I194" s="69"/>
      <c r="J194" s="69"/>
    </row>
    <row r="195" spans="1:10" x14ac:dyDescent="0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</row>
    <row r="196" spans="1:10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x14ac:dyDescent="0.25">
      <c r="A197" s="69"/>
      <c r="B197" s="86"/>
      <c r="C197" s="85"/>
      <c r="D197" s="84"/>
      <c r="E197" s="65"/>
      <c r="F197" s="69"/>
      <c r="G197" s="85"/>
      <c r="H197" s="69"/>
      <c r="I197" s="69"/>
      <c r="J197" s="69"/>
    </row>
    <row r="198" spans="1:10" x14ac:dyDescent="0.25">
      <c r="A198" s="69"/>
      <c r="B198" s="84"/>
      <c r="C198" s="85"/>
      <c r="D198" s="84"/>
      <c r="E198" s="65"/>
      <c r="F198" s="69"/>
      <c r="G198" s="85"/>
      <c r="H198" s="69"/>
      <c r="I198" s="69"/>
      <c r="J198" s="69"/>
    </row>
    <row r="199" spans="1:10" x14ac:dyDescent="0.25">
      <c r="A199" s="69"/>
      <c r="B199" s="86"/>
      <c r="C199" s="49"/>
      <c r="D199" s="49"/>
      <c r="E199" s="49"/>
      <c r="F199" s="69"/>
      <c r="G199" s="68"/>
      <c r="H199" s="69"/>
      <c r="I199" s="69"/>
      <c r="J199" s="69"/>
    </row>
    <row r="200" spans="1:10" x14ac:dyDescent="0.25">
      <c r="A200" s="69"/>
      <c r="B200" s="86"/>
      <c r="C200" s="49"/>
      <c r="D200" s="49"/>
      <c r="E200" s="49"/>
      <c r="F200" s="69"/>
      <c r="G200" s="68"/>
      <c r="H200" s="69"/>
      <c r="I200" s="69"/>
      <c r="J200" s="69"/>
    </row>
    <row r="201" spans="1:10" x14ac:dyDescent="0.25">
      <c r="A201" s="69"/>
      <c r="B201" s="86"/>
      <c r="C201" s="49"/>
      <c r="D201" s="49"/>
      <c r="E201" s="49"/>
      <c r="F201" s="69"/>
      <c r="G201" s="68"/>
      <c r="H201" s="69"/>
      <c r="I201" s="69"/>
      <c r="J201" s="69"/>
    </row>
    <row r="202" spans="1:10" x14ac:dyDescent="0.25">
      <c r="A202" s="69"/>
      <c r="B202" s="86"/>
      <c r="C202" s="49"/>
      <c r="D202" s="49"/>
      <c r="E202" s="49"/>
      <c r="F202" s="69"/>
      <c r="G202" s="68"/>
      <c r="H202" s="69"/>
      <c r="I202" s="69"/>
      <c r="J202" s="69"/>
    </row>
    <row r="203" spans="1:10" x14ac:dyDescent="0.25">
      <c r="A203" s="69"/>
      <c r="B203" s="86"/>
      <c r="C203" s="49"/>
      <c r="D203" s="49"/>
      <c r="E203" s="49"/>
      <c r="F203" s="69"/>
      <c r="G203" s="68"/>
      <c r="H203" s="69"/>
      <c r="I203" s="69"/>
      <c r="J203" s="69"/>
    </row>
    <row r="204" spans="1:10" x14ac:dyDescent="0.25">
      <c r="A204" s="69"/>
      <c r="B204" s="86"/>
      <c r="C204" s="49"/>
      <c r="D204" s="49"/>
      <c r="E204" s="49"/>
      <c r="F204" s="69"/>
      <c r="G204" s="68"/>
      <c r="H204" s="69"/>
      <c r="I204" s="69"/>
      <c r="J204" s="69"/>
    </row>
    <row r="205" spans="1:10" x14ac:dyDescent="0.25">
      <c r="A205" s="69"/>
      <c r="B205" s="86"/>
      <c r="C205" s="49"/>
      <c r="D205" s="49"/>
      <c r="E205" s="49"/>
      <c r="F205" s="69"/>
      <c r="G205" s="68"/>
      <c r="H205" s="69"/>
      <c r="I205" s="69"/>
      <c r="J205" s="69"/>
    </row>
    <row r="206" spans="1:10" x14ac:dyDescent="0.25">
      <c r="A206" s="69"/>
      <c r="B206" s="86"/>
      <c r="C206" s="49"/>
      <c r="D206" s="49"/>
      <c r="E206" s="49"/>
      <c r="F206" s="69"/>
      <c r="G206" s="68"/>
      <c r="H206" s="69"/>
      <c r="I206" s="69"/>
      <c r="J206" s="69"/>
    </row>
    <row r="207" spans="1:10" x14ac:dyDescent="0.25">
      <c r="A207" s="69"/>
      <c r="B207" s="86"/>
      <c r="C207" s="49"/>
      <c r="D207" s="49"/>
      <c r="E207" s="49"/>
      <c r="F207" s="69"/>
      <c r="G207" s="68"/>
      <c r="H207" s="69"/>
      <c r="I207" s="69"/>
      <c r="J207" s="69"/>
    </row>
    <row r="208" spans="1:10" x14ac:dyDescent="0.25">
      <c r="A208" s="69"/>
      <c r="B208" s="86"/>
      <c r="C208" s="49"/>
      <c r="D208" s="49"/>
      <c r="E208" s="49"/>
      <c r="F208" s="69"/>
      <c r="G208" s="68"/>
      <c r="H208" s="69"/>
      <c r="I208" s="69"/>
      <c r="J208" s="69"/>
    </row>
    <row r="209" spans="1:10" x14ac:dyDescent="0.25">
      <c r="A209" s="69"/>
      <c r="B209" s="86"/>
      <c r="C209" s="49"/>
      <c r="D209" s="49"/>
      <c r="E209" s="49"/>
      <c r="F209" s="69"/>
      <c r="G209" s="68"/>
      <c r="H209" s="69"/>
      <c r="I209" s="69"/>
      <c r="J209" s="69"/>
    </row>
    <row r="210" spans="1:10" x14ac:dyDescent="0.25">
      <c r="A210" s="69"/>
      <c r="B210" s="86"/>
      <c r="C210" s="49"/>
      <c r="D210" s="49"/>
      <c r="E210" s="49"/>
      <c r="F210" s="69"/>
      <c r="G210" s="68"/>
      <c r="H210" s="69"/>
      <c r="I210" s="69"/>
      <c r="J210" s="69"/>
    </row>
    <row r="211" spans="1:10" x14ac:dyDescent="0.25">
      <c r="A211" s="69"/>
      <c r="B211" s="69"/>
      <c r="C211" s="49"/>
      <c r="D211" s="74"/>
      <c r="E211" s="49"/>
      <c r="F211" s="69"/>
      <c r="G211" s="81"/>
      <c r="H211" s="69"/>
      <c r="I211" s="69"/>
      <c r="J211" s="69"/>
    </row>
    <row r="212" spans="1:10" x14ac:dyDescent="0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</row>
    <row r="213" spans="1:10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0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0" x14ac:dyDescent="0.25">
      <c r="A215" s="69"/>
      <c r="B215" s="69"/>
      <c r="C215" s="65"/>
      <c r="D215" s="69"/>
      <c r="E215" s="69"/>
      <c r="F215" s="69"/>
      <c r="G215" s="69"/>
      <c r="H215" s="69"/>
      <c r="I215" s="69"/>
      <c r="J215" s="69"/>
    </row>
    <row r="216" spans="1:10" x14ac:dyDescent="0.25">
      <c r="A216" s="69"/>
      <c r="B216" s="84"/>
      <c r="C216" s="65"/>
      <c r="D216" s="69"/>
      <c r="E216" s="69"/>
      <c r="F216" s="69"/>
      <c r="G216" s="69"/>
      <c r="H216" s="69"/>
      <c r="I216" s="69"/>
      <c r="J216" s="69"/>
    </row>
    <row r="217" spans="1:10" x14ac:dyDescent="0.25">
      <c r="A217" s="69"/>
      <c r="B217" s="86"/>
      <c r="C217" s="49"/>
      <c r="D217" s="69"/>
      <c r="E217" s="74"/>
      <c r="F217" s="69"/>
      <c r="G217" s="69"/>
      <c r="H217" s="69"/>
      <c r="I217" s="69"/>
      <c r="J217" s="69"/>
    </row>
    <row r="218" spans="1:10" x14ac:dyDescent="0.25">
      <c r="A218" s="69"/>
      <c r="B218" s="86"/>
      <c r="C218" s="49"/>
      <c r="D218" s="69"/>
      <c r="E218" s="69"/>
      <c r="F218" s="69"/>
      <c r="G218" s="69"/>
      <c r="H218" s="69"/>
      <c r="I218" s="69"/>
      <c r="J218" s="69"/>
    </row>
    <row r="219" spans="1:10" x14ac:dyDescent="0.25">
      <c r="A219" s="69"/>
      <c r="B219" s="86"/>
      <c r="C219" s="49"/>
      <c r="D219" s="69"/>
      <c r="E219" s="69"/>
      <c r="F219" s="69"/>
      <c r="G219" s="69"/>
      <c r="H219" s="69"/>
      <c r="I219" s="69"/>
      <c r="J219" s="69"/>
    </row>
    <row r="220" spans="1:10" x14ac:dyDescent="0.25">
      <c r="A220" s="69"/>
      <c r="B220" s="86"/>
      <c r="C220" s="49"/>
      <c r="D220" s="69"/>
      <c r="E220" s="69"/>
      <c r="F220" s="69"/>
      <c r="G220" s="69"/>
      <c r="H220" s="69"/>
      <c r="I220" s="69"/>
      <c r="J220" s="69"/>
    </row>
    <row r="221" spans="1:10" x14ac:dyDescent="0.25">
      <c r="A221" s="69"/>
      <c r="B221" s="86"/>
      <c r="C221" s="49"/>
      <c r="D221" s="69"/>
      <c r="E221" s="69"/>
      <c r="F221" s="69"/>
      <c r="G221" s="69"/>
      <c r="H221" s="69"/>
      <c r="I221" s="69"/>
      <c r="J221" s="69"/>
    </row>
    <row r="222" spans="1:10" x14ac:dyDescent="0.25">
      <c r="A222" s="69"/>
      <c r="B222" s="86"/>
      <c r="C222" s="49"/>
      <c r="D222" s="69"/>
      <c r="E222" s="69"/>
      <c r="F222" s="69"/>
      <c r="G222" s="69"/>
      <c r="H222" s="69"/>
      <c r="I222" s="69"/>
      <c r="J222" s="69"/>
    </row>
    <row r="223" spans="1:10" x14ac:dyDescent="0.25">
      <c r="A223" s="69"/>
      <c r="B223" s="86"/>
      <c r="C223" s="49"/>
      <c r="D223" s="69"/>
      <c r="E223" s="69"/>
      <c r="F223" s="69"/>
      <c r="G223" s="69"/>
      <c r="H223" s="69"/>
      <c r="I223" s="69"/>
      <c r="J223" s="69"/>
    </row>
    <row r="224" spans="1:10" x14ac:dyDescent="0.25">
      <c r="A224" s="69"/>
      <c r="B224" s="86"/>
      <c r="C224" s="49"/>
      <c r="D224" s="69"/>
      <c r="E224" s="69"/>
      <c r="F224" s="69"/>
      <c r="G224" s="69"/>
      <c r="H224" s="69"/>
      <c r="I224" s="69"/>
      <c r="J224" s="69"/>
    </row>
    <row r="225" spans="1:10" x14ac:dyDescent="0.25">
      <c r="A225" s="69"/>
      <c r="B225" s="86"/>
      <c r="C225" s="49"/>
      <c r="D225" s="69"/>
      <c r="E225" s="69"/>
      <c r="F225" s="69"/>
      <c r="G225" s="69"/>
      <c r="H225" s="69"/>
      <c r="I225" s="69"/>
      <c r="J225" s="69"/>
    </row>
    <row r="226" spans="1:10" x14ac:dyDescent="0.25">
      <c r="A226" s="69"/>
      <c r="B226" s="86"/>
      <c r="C226" s="49"/>
      <c r="D226" s="69"/>
      <c r="E226" s="69"/>
      <c r="F226" s="69"/>
      <c r="G226" s="69"/>
      <c r="H226" s="69"/>
      <c r="I226" s="69"/>
      <c r="J226" s="69"/>
    </row>
    <row r="227" spans="1:10" x14ac:dyDescent="0.25">
      <c r="A227" s="69"/>
      <c r="B227" s="86"/>
      <c r="C227" s="49"/>
      <c r="D227" s="69"/>
      <c r="E227" s="69"/>
      <c r="F227" s="69"/>
      <c r="G227" s="69"/>
      <c r="H227" s="69"/>
      <c r="I227" s="69"/>
      <c r="J227" s="69"/>
    </row>
    <row r="228" spans="1:10" x14ac:dyDescent="0.25">
      <c r="B228" s="59"/>
      <c r="C228" s="49"/>
    </row>
    <row r="229" spans="1:10" x14ac:dyDescent="0.25">
      <c r="C229" s="4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8BCB-D238-4DC3-8FB5-756F2A9BAC19}">
  <sheetPr>
    <pageSetUpPr fitToPage="1"/>
  </sheetPr>
  <dimension ref="A1:AN235"/>
  <sheetViews>
    <sheetView topLeftCell="E1" workbookViewId="0">
      <selection activeCell="D10" sqref="D10:G11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31.5703125" style="1" customWidth="1"/>
    <col min="20" max="20" width="19.140625" style="1" customWidth="1"/>
    <col min="21" max="21" width="16.42578125" style="1" customWidth="1"/>
    <col min="22" max="22" width="3.140625" style="1" customWidth="1"/>
    <col min="23" max="23" width="22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31.4257812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4" width="9.140625" style="1"/>
    <col min="35" max="35" width="33" style="1" customWidth="1"/>
    <col min="36" max="36" width="12.140625" style="1" customWidth="1"/>
    <col min="37" max="37" width="15.7109375" style="1" customWidth="1"/>
    <col min="38" max="38" width="18.7109375" style="1" customWidth="1"/>
    <col min="39" max="39" width="16.85546875" style="1" customWidth="1"/>
    <col min="40" max="40" width="20.7109375" style="1" customWidth="1"/>
    <col min="41" max="16384" width="9.140625" style="1"/>
  </cols>
  <sheetData>
    <row r="1" spans="1:31" x14ac:dyDescent="0.25">
      <c r="Q1" s="102" t="s">
        <v>108</v>
      </c>
    </row>
    <row r="2" spans="1:31" x14ac:dyDescent="0.25">
      <c r="Q2" s="102" t="s">
        <v>109</v>
      </c>
    </row>
    <row r="3" spans="1:31" x14ac:dyDescent="0.25">
      <c r="Q3" s="102" t="s">
        <v>110</v>
      </c>
    </row>
    <row r="4" spans="1:31" x14ac:dyDescent="0.25">
      <c r="A4" s="8"/>
      <c r="I4" s="8" t="s">
        <v>106</v>
      </c>
      <c r="Q4" s="102" t="s">
        <v>15</v>
      </c>
      <c r="Y4" s="8"/>
    </row>
    <row r="5" spans="1:31" x14ac:dyDescent="0.25">
      <c r="A5" s="8"/>
      <c r="I5" s="8"/>
      <c r="Y5" s="8"/>
      <c r="AE5" s="5" t="s">
        <v>46</v>
      </c>
    </row>
    <row r="6" spans="1:31" x14ac:dyDescent="0.25">
      <c r="A6" s="8"/>
      <c r="I6" s="8"/>
      <c r="Q6" s="100" t="s">
        <v>103</v>
      </c>
      <c r="Y6" s="8"/>
      <c r="AE6" s="5" t="s">
        <v>13</v>
      </c>
    </row>
    <row r="7" spans="1:31" x14ac:dyDescent="0.25">
      <c r="Q7" s="101" t="s">
        <v>104</v>
      </c>
      <c r="AE7" s="5" t="s">
        <v>98</v>
      </c>
    </row>
    <row r="8" spans="1:31" x14ac:dyDescent="0.25">
      <c r="Q8" s="101" t="s">
        <v>105</v>
      </c>
    </row>
    <row r="9" spans="1:31" ht="16.5" thickBot="1" x14ac:dyDescent="0.3"/>
    <row r="10" spans="1:31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87</v>
      </c>
      <c r="U10" s="108"/>
      <c r="V10" s="108"/>
      <c r="W10" s="109"/>
      <c r="AB10" s="107" t="s">
        <v>50</v>
      </c>
      <c r="AC10" s="108"/>
      <c r="AD10" s="108"/>
      <c r="AE10" s="109"/>
    </row>
    <row r="11" spans="1:31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99"/>
      <c r="R11" s="20"/>
      <c r="S11" s="20"/>
      <c r="T11" s="110"/>
      <c r="U11" s="111"/>
      <c r="V11" s="111"/>
      <c r="W11" s="112"/>
      <c r="Y11" s="20"/>
      <c r="Z11" s="20"/>
      <c r="AA11" s="20"/>
      <c r="AB11" s="110"/>
      <c r="AC11" s="111"/>
      <c r="AD11" s="111"/>
      <c r="AE11" s="112"/>
    </row>
    <row r="12" spans="1:31" x14ac:dyDescent="0.25">
      <c r="A12" s="89" t="s">
        <v>3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3</v>
      </c>
      <c r="J12" s="21"/>
      <c r="K12" s="21"/>
      <c r="L12" s="21" t="s">
        <v>51</v>
      </c>
      <c r="M12" s="21"/>
      <c r="N12" s="21"/>
      <c r="O12" s="21" t="s">
        <v>52</v>
      </c>
      <c r="Q12" s="89" t="s">
        <v>3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</row>
    <row r="13" spans="1:31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  <c r="Y13" s="22"/>
      <c r="Z13" s="22"/>
      <c r="AA13" s="22"/>
      <c r="AB13" s="22" t="s">
        <v>53</v>
      </c>
      <c r="AC13" s="111" t="s">
        <v>54</v>
      </c>
      <c r="AD13" s="111"/>
      <c r="AE13" s="22" t="s">
        <v>55</v>
      </c>
    </row>
    <row r="16" spans="1:31" x14ac:dyDescent="0.25">
      <c r="A16" s="8" t="s">
        <v>56</v>
      </c>
      <c r="I16" s="8" t="s">
        <v>56</v>
      </c>
      <c r="Q16" s="8" t="s">
        <v>56</v>
      </c>
      <c r="Y16" s="8" t="s">
        <v>56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</row>
    <row r="18" spans="1:40" x14ac:dyDescent="0.25">
      <c r="B18" s="1" t="s">
        <v>59</v>
      </c>
      <c r="D18" s="24">
        <v>384</v>
      </c>
      <c r="E18" s="25">
        <v>250</v>
      </c>
      <c r="G18" s="26">
        <f>D18*E18</f>
        <v>96000</v>
      </c>
      <c r="J18" s="1" t="s">
        <v>59</v>
      </c>
      <c r="L18" s="24">
        <f>D18</f>
        <v>384</v>
      </c>
      <c r="M18" s="25">
        <v>250</v>
      </c>
      <c r="O18" s="26">
        <f>L18*M18</f>
        <v>96000</v>
      </c>
      <c r="R18" s="1" t="s">
        <v>59</v>
      </c>
      <c r="T18" s="24">
        <f>L18+33</f>
        <v>417</v>
      </c>
      <c r="U18" s="25">
        <v>250</v>
      </c>
      <c r="W18" s="26">
        <f>T18*U18</f>
        <v>104250</v>
      </c>
      <c r="Z18" s="1" t="s">
        <v>59</v>
      </c>
      <c r="AB18" s="24">
        <f>T18</f>
        <v>417</v>
      </c>
      <c r="AC18" s="25">
        <v>267.85000000000002</v>
      </c>
      <c r="AE18" s="32">
        <f>AB18*AC18</f>
        <v>111693.45000000001</v>
      </c>
      <c r="AI18" s="69"/>
      <c r="AJ18" s="69"/>
      <c r="AK18" s="75"/>
      <c r="AL18" s="75"/>
      <c r="AM18" s="75"/>
      <c r="AN18" s="69"/>
    </row>
    <row r="19" spans="1:40" x14ac:dyDescent="0.25">
      <c r="B19" s="1" t="s">
        <v>59</v>
      </c>
      <c r="D19" s="61">
        <v>12</v>
      </c>
      <c r="E19" s="38">
        <v>500</v>
      </c>
      <c r="G19" s="26">
        <f>D19*E19</f>
        <v>6000</v>
      </c>
      <c r="J19" s="1" t="s">
        <v>59</v>
      </c>
      <c r="L19" s="40">
        <f>D19</f>
        <v>12</v>
      </c>
      <c r="M19" s="38">
        <v>500</v>
      </c>
      <c r="O19" s="26">
        <f>L19*M19</f>
        <v>6000</v>
      </c>
      <c r="R19" s="1" t="s">
        <v>59</v>
      </c>
      <c r="T19" s="40">
        <f>L19</f>
        <v>12</v>
      </c>
      <c r="U19" s="38">
        <v>500</v>
      </c>
      <c r="W19" s="26">
        <f>T19*U19</f>
        <v>6000</v>
      </c>
      <c r="Z19" s="1" t="s">
        <v>59</v>
      </c>
      <c r="AB19" s="24">
        <f t="shared" ref="AB19" si="0">T19</f>
        <v>12</v>
      </c>
      <c r="AC19" s="25">
        <v>535.71</v>
      </c>
      <c r="AE19" s="32">
        <f t="shared" ref="AE19" si="1">AB19*AC19</f>
        <v>6428.52</v>
      </c>
      <c r="AI19" s="69"/>
      <c r="AJ19" s="69"/>
      <c r="AK19" s="75"/>
      <c r="AL19" s="75"/>
      <c r="AM19" s="75"/>
      <c r="AN19" s="69"/>
    </row>
    <row r="20" spans="1:40" x14ac:dyDescent="0.25">
      <c r="B20" s="1" t="s">
        <v>60</v>
      </c>
      <c r="E20" s="1">
        <v>0</v>
      </c>
      <c r="G20" s="26">
        <v>202044.64</v>
      </c>
      <c r="J20" s="1" t="s">
        <v>60</v>
      </c>
      <c r="L20" s="46">
        <f>L18+L19</f>
        <v>396</v>
      </c>
      <c r="M20" s="25">
        <v>549.64</v>
      </c>
      <c r="O20" s="26">
        <f>L20*M20</f>
        <v>217657.44</v>
      </c>
      <c r="R20" s="1" t="s">
        <v>60</v>
      </c>
      <c r="T20" s="46">
        <f>T18+T19</f>
        <v>429</v>
      </c>
      <c r="U20" s="25">
        <v>549.64</v>
      </c>
      <c r="W20" s="26">
        <f>T20*U20</f>
        <v>235795.56</v>
      </c>
      <c r="Z20" s="1" t="s">
        <v>60</v>
      </c>
      <c r="AB20" s="46">
        <f>AB18+AB19</f>
        <v>429</v>
      </c>
      <c r="AC20" s="25">
        <v>0</v>
      </c>
      <c r="AE20" s="26">
        <f>AB20*AC20</f>
        <v>0</v>
      </c>
      <c r="AI20" s="69"/>
      <c r="AJ20" s="69"/>
      <c r="AK20" s="76"/>
      <c r="AL20" s="69"/>
      <c r="AM20" s="76"/>
      <c r="AN20" s="69"/>
    </row>
    <row r="21" spans="1:40" x14ac:dyDescent="0.25">
      <c r="B21" s="27" t="s">
        <v>61</v>
      </c>
      <c r="C21" s="27"/>
      <c r="D21" s="28">
        <v>249</v>
      </c>
      <c r="E21" s="29">
        <v>-370.49</v>
      </c>
      <c r="F21" s="27"/>
      <c r="G21" s="30">
        <f>D21*E21</f>
        <v>-92252.010000000009</v>
      </c>
      <c r="H21" s="32"/>
      <c r="J21" s="27" t="s">
        <v>61</v>
      </c>
      <c r="K21" s="27"/>
      <c r="L21" s="31">
        <f>D21</f>
        <v>249</v>
      </c>
      <c r="M21" s="29">
        <f>E21</f>
        <v>-370.49</v>
      </c>
      <c r="N21" s="27"/>
      <c r="O21" s="30">
        <f>L21*M21</f>
        <v>-92252.010000000009</v>
      </c>
      <c r="P21" s="32"/>
      <c r="R21" s="27" t="s">
        <v>61</v>
      </c>
      <c r="S21" s="27"/>
      <c r="T21" s="31">
        <f>L21+33</f>
        <v>282</v>
      </c>
      <c r="U21" s="29">
        <f>M21</f>
        <v>-370.49</v>
      </c>
      <c r="V21" s="27"/>
      <c r="W21" s="30">
        <f>T21*U21</f>
        <v>-104478.18000000001</v>
      </c>
      <c r="Z21" s="27" t="s">
        <v>61</v>
      </c>
      <c r="AA21" s="27"/>
      <c r="AB21" s="31">
        <f>T21</f>
        <v>282</v>
      </c>
      <c r="AC21" s="29">
        <v>0</v>
      </c>
      <c r="AD21" s="27"/>
      <c r="AE21" s="55">
        <f>AB21*AC21</f>
        <v>0</v>
      </c>
      <c r="AI21" s="69"/>
      <c r="AJ21" s="69"/>
      <c r="AK21" s="76"/>
      <c r="AL21" s="69"/>
      <c r="AM21" s="76"/>
      <c r="AN21" s="69"/>
    </row>
    <row r="22" spans="1:40" x14ac:dyDescent="0.25">
      <c r="G22" s="26">
        <f>SUM(G18:G21)</f>
        <v>211792.63</v>
      </c>
      <c r="H22" s="32"/>
      <c r="J22" s="1" t="s">
        <v>12</v>
      </c>
      <c r="L22" s="24"/>
      <c r="M22" s="25"/>
      <c r="O22" s="26">
        <f>SUM(O18:O21)</f>
        <v>227405.43</v>
      </c>
      <c r="P22" s="32"/>
      <c r="R22" s="1" t="s">
        <v>12</v>
      </c>
      <c r="T22" s="24"/>
      <c r="U22" s="25">
        <f>U18+U20+U21</f>
        <v>429.15</v>
      </c>
      <c r="W22" s="26">
        <f>SUM(W18:W21)</f>
        <v>241567.38</v>
      </c>
      <c r="AB22" s="24"/>
      <c r="AE22" s="32">
        <f>SUM(AE18:AE21)</f>
        <v>118121.97000000002</v>
      </c>
      <c r="AI22" s="69"/>
      <c r="AJ22" s="69"/>
      <c r="AK22" s="69"/>
      <c r="AL22" s="69"/>
      <c r="AM22" s="69"/>
      <c r="AN22" s="69"/>
    </row>
    <row r="23" spans="1:40" x14ac:dyDescent="0.25">
      <c r="G23" s="26"/>
      <c r="H23" s="32"/>
      <c r="O23" s="26"/>
      <c r="P23" s="32"/>
      <c r="W23" s="26"/>
      <c r="AE23" s="32"/>
      <c r="AI23" s="73"/>
      <c r="AJ23" s="69"/>
      <c r="AK23" s="78"/>
      <c r="AL23" s="69"/>
      <c r="AM23" s="78"/>
      <c r="AN23" s="69"/>
    </row>
    <row r="24" spans="1:40" x14ac:dyDescent="0.25">
      <c r="A24" s="8" t="s">
        <v>62</v>
      </c>
      <c r="D24" s="24"/>
      <c r="G24" s="26"/>
      <c r="H24" s="32"/>
      <c r="L24" s="24"/>
      <c r="O24" s="26"/>
      <c r="P24" s="32"/>
      <c r="T24" s="24"/>
      <c r="W24" s="26"/>
      <c r="AI24" s="69"/>
      <c r="AJ24" s="69"/>
      <c r="AK24" s="83"/>
      <c r="AL24" s="69"/>
      <c r="AM24" s="83"/>
      <c r="AN24" s="69"/>
    </row>
    <row r="25" spans="1:40" x14ac:dyDescent="0.25">
      <c r="D25" s="34" t="s">
        <v>63</v>
      </c>
      <c r="E25" s="35" t="s">
        <v>64</v>
      </c>
      <c r="G25" s="26"/>
      <c r="H25" s="32"/>
      <c r="I25" s="8" t="s">
        <v>62</v>
      </c>
      <c r="L25" s="24"/>
      <c r="O25" s="26"/>
      <c r="P25" s="32"/>
      <c r="Q25" s="8" t="s">
        <v>62</v>
      </c>
      <c r="T25" s="24"/>
      <c r="W25" s="26"/>
      <c r="Y25" s="8" t="s">
        <v>62</v>
      </c>
      <c r="AB25" s="24"/>
      <c r="AE25" s="32"/>
      <c r="AI25" s="69"/>
      <c r="AJ25" s="69"/>
      <c r="AK25" s="83"/>
      <c r="AL25" s="69"/>
      <c r="AM25" s="83"/>
      <c r="AN25" s="69"/>
    </row>
    <row r="26" spans="1:40" x14ac:dyDescent="0.25">
      <c r="B26" s="1" t="s">
        <v>88</v>
      </c>
      <c r="D26" s="24">
        <v>270463.39999999997</v>
      </c>
      <c r="E26" s="37">
        <v>1.6</v>
      </c>
      <c r="G26" s="26">
        <f>D26*E26</f>
        <v>432741.43999999994</v>
      </c>
      <c r="H26" s="32"/>
      <c r="L26" s="34" t="s">
        <v>63</v>
      </c>
      <c r="M26" s="35" t="s">
        <v>64</v>
      </c>
      <c r="O26" s="26"/>
      <c r="P26" s="32"/>
      <c r="T26" s="34" t="s">
        <v>63</v>
      </c>
      <c r="U26" s="35" t="s">
        <v>64</v>
      </c>
      <c r="W26" s="26"/>
      <c r="AB26" s="34" t="s">
        <v>63</v>
      </c>
      <c r="AC26" s="35" t="s">
        <v>66</v>
      </c>
      <c r="AE26" s="32"/>
      <c r="AI26" s="69"/>
      <c r="AJ26" s="69"/>
      <c r="AK26" s="83"/>
      <c r="AL26" s="69"/>
      <c r="AM26" s="83"/>
      <c r="AN26" s="69"/>
    </row>
    <row r="27" spans="1:40" x14ac:dyDescent="0.25">
      <c r="B27" s="1" t="s">
        <v>89</v>
      </c>
      <c r="D27" s="24">
        <v>567756.70000000007</v>
      </c>
      <c r="E27" s="37">
        <v>1.2</v>
      </c>
      <c r="G27" s="26">
        <f t="shared" ref="G27:G29" si="2">D27*E27</f>
        <v>681308.04</v>
      </c>
      <c r="J27" s="1" t="s">
        <v>88</v>
      </c>
      <c r="L27" s="24">
        <f t="shared" ref="L27:M30" si="3">D26</f>
        <v>270463.39999999997</v>
      </c>
      <c r="M27" s="37">
        <f t="shared" si="3"/>
        <v>1.6</v>
      </c>
      <c r="O27" s="26">
        <f>L27*M27</f>
        <v>432741.43999999994</v>
      </c>
      <c r="P27" s="32"/>
      <c r="R27" s="1" t="s">
        <v>88</v>
      </c>
      <c r="T27" s="24">
        <v>295267.39999999997</v>
      </c>
      <c r="U27" s="37">
        <f>M27</f>
        <v>1.6</v>
      </c>
      <c r="W27" s="26">
        <f>T27*U27</f>
        <v>472427.83999999997</v>
      </c>
      <c r="Z27" s="1" t="s">
        <v>88</v>
      </c>
      <c r="AB27" s="24">
        <f>T27</f>
        <v>295267.39999999997</v>
      </c>
      <c r="AC27" s="37">
        <v>1.7142999999999999</v>
      </c>
      <c r="AE27" s="26">
        <f>AB27*AC27</f>
        <v>506176.90381999995</v>
      </c>
      <c r="AI27" s="69"/>
      <c r="AJ27" s="69"/>
      <c r="AK27" s="83"/>
      <c r="AL27" s="69"/>
      <c r="AM27" s="83"/>
      <c r="AN27" s="69"/>
    </row>
    <row r="28" spans="1:40" x14ac:dyDescent="0.25">
      <c r="B28" s="1" t="s">
        <v>90</v>
      </c>
      <c r="D28" s="24">
        <v>177885.3</v>
      </c>
      <c r="E28" s="37">
        <v>0.8</v>
      </c>
      <c r="G28" s="26">
        <f t="shared" si="2"/>
        <v>142308.24</v>
      </c>
      <c r="H28" s="26"/>
      <c r="J28" s="1" t="s">
        <v>89</v>
      </c>
      <c r="L28" s="24">
        <f t="shared" si="3"/>
        <v>567756.70000000007</v>
      </c>
      <c r="M28" s="37">
        <f t="shared" si="3"/>
        <v>1.2</v>
      </c>
      <c r="O28" s="26">
        <f t="shared" ref="O28:O30" si="4">L28*M28</f>
        <v>681308.04</v>
      </c>
      <c r="P28" s="32"/>
      <c r="R28" s="1" t="s">
        <v>89</v>
      </c>
      <c r="T28" s="24">
        <v>663961.9189265538</v>
      </c>
      <c r="U28" s="37">
        <f>M28</f>
        <v>1.2</v>
      </c>
      <c r="W28" s="26">
        <f t="shared" ref="W28:W30" si="5">T28*U28</f>
        <v>796754.30271186458</v>
      </c>
      <c r="Z28" s="1" t="s">
        <v>89</v>
      </c>
      <c r="AB28" s="24">
        <f>T28</f>
        <v>663961.9189265538</v>
      </c>
      <c r="AC28" s="37">
        <v>1.2857000000000001</v>
      </c>
      <c r="AE28" s="26">
        <f t="shared" ref="AE28:AE30" si="6">AB28*AC28</f>
        <v>853655.83916387032</v>
      </c>
      <c r="AI28" s="69"/>
      <c r="AJ28" s="69"/>
      <c r="AK28" s="69"/>
      <c r="AL28" s="69"/>
      <c r="AM28" s="69"/>
      <c r="AN28" s="69"/>
    </row>
    <row r="29" spans="1:40" x14ac:dyDescent="0.25">
      <c r="B29" s="1" t="s">
        <v>91</v>
      </c>
      <c r="D29" s="24">
        <v>50511.399999999994</v>
      </c>
      <c r="E29" s="37">
        <v>0.6</v>
      </c>
      <c r="G29" s="26">
        <f t="shared" si="2"/>
        <v>30306.839999999997</v>
      </c>
      <c r="H29" s="26"/>
      <c r="J29" s="1" t="s">
        <v>90</v>
      </c>
      <c r="L29" s="24">
        <f t="shared" si="3"/>
        <v>177885.3</v>
      </c>
      <c r="M29" s="37">
        <f t="shared" si="3"/>
        <v>0.8</v>
      </c>
      <c r="O29" s="26">
        <f t="shared" si="4"/>
        <v>142308.24</v>
      </c>
      <c r="P29" s="32"/>
      <c r="R29" s="1" t="s">
        <v>90</v>
      </c>
      <c r="T29" s="24">
        <v>282097.82203389832</v>
      </c>
      <c r="U29" s="37">
        <f>M29</f>
        <v>0.8</v>
      </c>
      <c r="W29" s="26">
        <f t="shared" si="5"/>
        <v>225678.25762711867</v>
      </c>
      <c r="Z29" s="1" t="s">
        <v>90</v>
      </c>
      <c r="AB29" s="24">
        <f>T29</f>
        <v>282097.82203389832</v>
      </c>
      <c r="AC29" s="37">
        <v>0.85709999999999997</v>
      </c>
      <c r="AE29" s="26">
        <f t="shared" si="6"/>
        <v>241786.04326525424</v>
      </c>
      <c r="AI29" s="16"/>
      <c r="AJ29" s="69"/>
      <c r="AK29" s="69"/>
      <c r="AL29" s="69"/>
      <c r="AM29" s="80"/>
      <c r="AN29" s="69"/>
    </row>
    <row r="30" spans="1:40" x14ac:dyDescent="0.25">
      <c r="B30" s="27" t="s">
        <v>68</v>
      </c>
      <c r="C30" s="27"/>
      <c r="D30" s="27"/>
      <c r="E30" s="27"/>
      <c r="F30" s="27"/>
      <c r="G30" s="30">
        <v>0</v>
      </c>
      <c r="H30" s="26"/>
      <c r="J30" s="1" t="s">
        <v>91</v>
      </c>
      <c r="L30" s="24">
        <f t="shared" si="3"/>
        <v>50511.399999999994</v>
      </c>
      <c r="M30" s="37">
        <f t="shared" si="3"/>
        <v>0.6</v>
      </c>
      <c r="O30" s="26">
        <f t="shared" si="4"/>
        <v>30306.839999999997</v>
      </c>
      <c r="P30" s="32"/>
      <c r="R30" s="1" t="s">
        <v>91</v>
      </c>
      <c r="T30" s="24">
        <v>389321.61013735249</v>
      </c>
      <c r="U30" s="37">
        <f>M30</f>
        <v>0.6</v>
      </c>
      <c r="W30" s="26">
        <f t="shared" si="5"/>
        <v>233592.9660824115</v>
      </c>
      <c r="Y30" s="8"/>
      <c r="Z30" s="1" t="s">
        <v>91</v>
      </c>
      <c r="AB30" s="24">
        <f>T30</f>
        <v>389321.61013735249</v>
      </c>
      <c r="AC30" s="37">
        <v>0.64280000000000004</v>
      </c>
      <c r="AE30" s="26">
        <f t="shared" si="6"/>
        <v>250255.9309962902</v>
      </c>
      <c r="AI30" s="69"/>
      <c r="AJ30" s="69"/>
      <c r="AK30" s="69"/>
      <c r="AL30" s="69"/>
      <c r="AM30" s="69"/>
      <c r="AN30" s="69"/>
    </row>
    <row r="31" spans="1:40" x14ac:dyDescent="0.25">
      <c r="D31" s="24">
        <f>SUM(D26:D29)</f>
        <v>1066616.8</v>
      </c>
      <c r="E31" s="39"/>
      <c r="G31" s="26">
        <f>SUM(G26:G30)</f>
        <v>1286664.56</v>
      </c>
      <c r="H31" s="26"/>
      <c r="J31" s="27" t="s">
        <v>68</v>
      </c>
      <c r="K31" s="27"/>
      <c r="L31" s="27"/>
      <c r="M31" s="27"/>
      <c r="N31" s="27"/>
      <c r="O31" s="30">
        <f>M139</f>
        <v>0</v>
      </c>
      <c r="P31" s="32"/>
      <c r="R31" s="27" t="s">
        <v>68</v>
      </c>
      <c r="S31" s="27"/>
      <c r="T31" s="27"/>
      <c r="U31" s="27"/>
      <c r="V31" s="27"/>
      <c r="W31" s="30">
        <f>U139</f>
        <v>0</v>
      </c>
      <c r="Y31" s="8"/>
      <c r="Z31" s="27" t="s">
        <v>68</v>
      </c>
      <c r="AA31" s="27"/>
      <c r="AB31" s="27"/>
      <c r="AC31" s="27"/>
      <c r="AD31" s="27"/>
      <c r="AE31" s="30">
        <f>AC138</f>
        <v>0</v>
      </c>
      <c r="AI31" s="69"/>
      <c r="AJ31" s="69"/>
      <c r="AK31" s="69"/>
      <c r="AL31" s="69"/>
      <c r="AM31" s="25"/>
      <c r="AN31" s="69"/>
    </row>
    <row r="32" spans="1:40" x14ac:dyDescent="0.25">
      <c r="G32" s="26"/>
      <c r="H32" s="26"/>
      <c r="L32" s="24">
        <f>SUM(L27:L31)</f>
        <v>1066616.8</v>
      </c>
      <c r="O32" s="26">
        <f>SUM(O27:O31)</f>
        <v>1286664.56</v>
      </c>
      <c r="P32" s="32"/>
      <c r="T32" s="24">
        <f>SUM(T27:T31)</f>
        <v>1630648.7510978046</v>
      </c>
      <c r="W32" s="26">
        <f>SUM(W27:W31)</f>
        <v>1728453.3664213947</v>
      </c>
      <c r="Y32" s="8"/>
      <c r="AB32" s="24">
        <f>SUM(AB27:AB31)</f>
        <v>1630648.7510978046</v>
      </c>
      <c r="AE32" s="26">
        <f>SUM(AE27:AE31)</f>
        <v>1851874.7172454146</v>
      </c>
      <c r="AI32" s="69"/>
      <c r="AJ32" s="69"/>
      <c r="AK32" s="69"/>
      <c r="AL32" s="69"/>
      <c r="AM32" s="69"/>
      <c r="AN32" s="69"/>
    </row>
    <row r="33" spans="1:40" ht="16.5" thickBot="1" x14ac:dyDescent="0.3">
      <c r="A33" s="8" t="s">
        <v>69</v>
      </c>
      <c r="G33" s="42">
        <f>G22+G31</f>
        <v>1498457.19</v>
      </c>
      <c r="H33" s="26"/>
      <c r="I33" s="8"/>
      <c r="L33" s="24"/>
      <c r="M33" s="41"/>
      <c r="O33" s="26"/>
      <c r="P33" s="32"/>
      <c r="Q33" s="8"/>
      <c r="T33" s="24"/>
      <c r="U33" s="41"/>
      <c r="W33" s="26"/>
      <c r="AI33" s="69"/>
      <c r="AJ33" s="69"/>
      <c r="AK33" s="69"/>
      <c r="AL33" s="69"/>
      <c r="AM33" s="81"/>
      <c r="AN33" s="69"/>
    </row>
    <row r="34" spans="1:40" ht="17.25" thickTop="1" thickBot="1" x14ac:dyDescent="0.3">
      <c r="A34" s="8"/>
      <c r="D34" s="24"/>
      <c r="E34" s="41"/>
      <c r="G34" s="26"/>
      <c r="H34" s="43"/>
      <c r="I34" s="8" t="s">
        <v>70</v>
      </c>
      <c r="L34" s="24"/>
      <c r="M34" s="41"/>
      <c r="O34" s="95">
        <f>O22+O32</f>
        <v>1514069.99</v>
      </c>
      <c r="P34" s="43"/>
      <c r="Q34" s="8" t="s">
        <v>70</v>
      </c>
      <c r="T34" s="24"/>
      <c r="U34" s="41"/>
      <c r="W34" s="26">
        <f>W22+W32</f>
        <v>1970020.7464213949</v>
      </c>
      <c r="Y34" s="8" t="s">
        <v>70</v>
      </c>
      <c r="AB34" s="24"/>
      <c r="AC34" s="41"/>
      <c r="AE34" s="26">
        <f>AE22+AE32</f>
        <v>1969996.6872454146</v>
      </c>
      <c r="AI34" s="69"/>
      <c r="AJ34" s="69"/>
      <c r="AK34" s="69"/>
      <c r="AL34" s="69"/>
      <c r="AM34" s="69"/>
      <c r="AN34" s="69"/>
    </row>
    <row r="35" spans="1:40" ht="16.5" thickTop="1" x14ac:dyDescent="0.25">
      <c r="A35" s="8" t="s">
        <v>71</v>
      </c>
      <c r="G35" s="26">
        <v>1498447.4200000002</v>
      </c>
      <c r="I35" s="8"/>
      <c r="Q35" s="8"/>
      <c r="Y35" s="8"/>
      <c r="AI35" s="69"/>
      <c r="AJ35" s="69"/>
      <c r="AK35" s="69"/>
      <c r="AL35" s="69"/>
      <c r="AM35" s="69"/>
      <c r="AN35" s="69"/>
    </row>
    <row r="36" spans="1:40" x14ac:dyDescent="0.25">
      <c r="I36" s="8" t="s">
        <v>72</v>
      </c>
      <c r="O36" s="44">
        <f>G39</f>
        <v>0.99999347996054544</v>
      </c>
      <c r="Q36" s="8" t="s">
        <v>72</v>
      </c>
      <c r="W36" s="44">
        <f>O36</f>
        <v>0.99999347996054544</v>
      </c>
      <c r="Y36" s="8" t="s">
        <v>72</v>
      </c>
      <c r="AE36" s="44">
        <f>W36</f>
        <v>0.99999347996054544</v>
      </c>
      <c r="AI36" s="69"/>
      <c r="AJ36" s="69"/>
      <c r="AK36" s="69"/>
      <c r="AL36" s="69"/>
      <c r="AM36" s="69"/>
      <c r="AN36" s="69"/>
    </row>
    <row r="37" spans="1:40" x14ac:dyDescent="0.25">
      <c r="A37" s="8" t="s">
        <v>73</v>
      </c>
      <c r="G37" s="26">
        <f>G35-G33</f>
        <v>-9.7699999997857958</v>
      </c>
      <c r="AI37" s="69"/>
      <c r="AJ37" s="69"/>
      <c r="AK37" s="69"/>
      <c r="AL37" s="69"/>
      <c r="AM37" s="69"/>
      <c r="AN37" s="69"/>
    </row>
    <row r="38" spans="1:40" x14ac:dyDescent="0.25">
      <c r="I38" s="8" t="s">
        <v>74</v>
      </c>
      <c r="O38" s="26">
        <f>O34*O36</f>
        <v>1514060.1182039282</v>
      </c>
      <c r="Q38" s="8" t="s">
        <v>74</v>
      </c>
      <c r="W38" s="26">
        <f>W34*W36</f>
        <v>1970007.9018084018</v>
      </c>
      <c r="Y38" s="8" t="s">
        <v>74</v>
      </c>
      <c r="AE38" s="26">
        <f>AE34*AE36</f>
        <v>1969983.8427892884</v>
      </c>
      <c r="AI38" s="69"/>
      <c r="AJ38" s="69"/>
      <c r="AK38" s="69"/>
      <c r="AL38" s="69"/>
      <c r="AM38" s="69"/>
      <c r="AN38" s="69"/>
    </row>
    <row r="39" spans="1:40" x14ac:dyDescent="0.25">
      <c r="A39" s="8" t="s">
        <v>72</v>
      </c>
      <c r="G39" s="45">
        <f>G35/G33</f>
        <v>0.99999347996054544</v>
      </c>
      <c r="AI39" s="69"/>
      <c r="AJ39" s="69"/>
      <c r="AK39" s="69"/>
      <c r="AL39" s="69"/>
      <c r="AM39" s="69"/>
      <c r="AN39" s="69"/>
    </row>
    <row r="40" spans="1:40" x14ac:dyDescent="0.25">
      <c r="I40" s="8" t="s">
        <v>77</v>
      </c>
      <c r="L40" s="40">
        <v>25937.600000000002</v>
      </c>
      <c r="M40" s="48">
        <v>5.5532000000000004</v>
      </c>
      <c r="O40" s="26">
        <f>L40*M40</f>
        <v>144036.68032000001</v>
      </c>
      <c r="Q40" s="8" t="s">
        <v>77</v>
      </c>
      <c r="T40" s="40">
        <f>L40</f>
        <v>25937.600000000002</v>
      </c>
      <c r="U40" s="48">
        <v>5.5532000000000004</v>
      </c>
      <c r="W40" s="26">
        <f>T40*U40</f>
        <v>144036.68032000001</v>
      </c>
      <c r="Y40" s="8" t="s">
        <v>77</v>
      </c>
      <c r="AE40" s="26">
        <f>W40</f>
        <v>144036.68032000001</v>
      </c>
      <c r="AI40" s="69"/>
      <c r="AJ40" s="69"/>
      <c r="AK40" s="69"/>
      <c r="AL40" s="69"/>
      <c r="AM40" s="69"/>
      <c r="AN40" s="69"/>
    </row>
    <row r="41" spans="1:40" x14ac:dyDescent="0.25">
      <c r="A41" s="8" t="s">
        <v>77</v>
      </c>
      <c r="D41" s="24"/>
      <c r="E41" s="41"/>
      <c r="G41" s="26">
        <v>110591.93</v>
      </c>
      <c r="O41" s="26"/>
      <c r="W41" s="26"/>
      <c r="AE41" s="26"/>
      <c r="AI41" s="69"/>
      <c r="AJ41" s="69"/>
      <c r="AK41" s="69"/>
      <c r="AL41" s="69"/>
      <c r="AM41" s="69"/>
      <c r="AN41" s="69"/>
    </row>
    <row r="42" spans="1:40" x14ac:dyDescent="0.25">
      <c r="G42" s="26"/>
      <c r="I42" s="8" t="s">
        <v>7</v>
      </c>
      <c r="L42" s="46"/>
      <c r="M42" s="33"/>
      <c r="O42" s="49">
        <f>O38+O40</f>
        <v>1658096.7985239283</v>
      </c>
      <c r="Q42" s="8" t="s">
        <v>7</v>
      </c>
      <c r="T42" s="46"/>
      <c r="U42" s="33"/>
      <c r="W42" s="49">
        <f>W38+W40</f>
        <v>2114044.5821284018</v>
      </c>
      <c r="Y42" s="8" t="s">
        <v>7</v>
      </c>
      <c r="AB42" s="46"/>
      <c r="AC42" s="33"/>
      <c r="AE42" s="49">
        <f>AE38+AE40</f>
        <v>2114020.5231092884</v>
      </c>
      <c r="AI42" s="69"/>
      <c r="AJ42" s="69"/>
      <c r="AK42" s="69"/>
      <c r="AL42" s="69"/>
      <c r="AM42" s="69"/>
      <c r="AN42" s="69"/>
    </row>
    <row r="43" spans="1:40" x14ac:dyDescent="0.25">
      <c r="A43" s="8" t="s">
        <v>78</v>
      </c>
      <c r="B43" s="8"/>
      <c r="G43" s="26">
        <f>G33+G41</f>
        <v>1609049.1199999999</v>
      </c>
      <c r="Y43" s="32"/>
      <c r="Z43" s="32"/>
      <c r="AE43" s="32"/>
      <c r="AI43" s="69"/>
      <c r="AJ43" s="69"/>
      <c r="AK43" s="69"/>
      <c r="AL43" s="69"/>
      <c r="AM43" s="69"/>
      <c r="AN43" s="69"/>
    </row>
    <row r="44" spans="1:40" x14ac:dyDescent="0.25">
      <c r="Y44" s="8" t="s">
        <v>45</v>
      </c>
      <c r="AA44" s="50"/>
      <c r="AC44" s="51"/>
      <c r="AE44" s="26">
        <f>AE42-W42</f>
        <v>-24.059019113425165</v>
      </c>
      <c r="AI44" s="73"/>
      <c r="AJ44" s="69"/>
      <c r="AK44" s="69"/>
      <c r="AL44" s="75"/>
      <c r="AM44" s="75"/>
      <c r="AN44" s="75"/>
    </row>
    <row r="45" spans="1:40" x14ac:dyDescent="0.25">
      <c r="AA45" s="50"/>
      <c r="AC45" s="51"/>
      <c r="AI45" s="69"/>
      <c r="AJ45" s="69"/>
      <c r="AK45" s="69"/>
      <c r="AL45" s="75"/>
      <c r="AM45" s="75"/>
      <c r="AN45" s="75"/>
    </row>
    <row r="46" spans="1:40" x14ac:dyDescent="0.25">
      <c r="Y46" s="8" t="s">
        <v>79</v>
      </c>
      <c r="AA46" s="50"/>
      <c r="AC46" s="51"/>
      <c r="AE46" s="53">
        <f>AE44/W42</f>
        <v>-1.1380563738728136E-5</v>
      </c>
      <c r="AI46" s="69"/>
      <c r="AJ46" s="69"/>
      <c r="AK46" s="69"/>
      <c r="AL46" s="69"/>
      <c r="AM46" s="69"/>
      <c r="AN46" s="69"/>
    </row>
    <row r="47" spans="1:40" x14ac:dyDescent="0.25">
      <c r="AI47" s="69"/>
      <c r="AJ47" s="69"/>
      <c r="AK47" s="69"/>
      <c r="AL47" s="76"/>
      <c r="AM47" s="69"/>
      <c r="AN47" s="76"/>
    </row>
    <row r="48" spans="1:40" x14ac:dyDescent="0.25">
      <c r="W48" s="26"/>
      <c r="AI48" s="69"/>
      <c r="AJ48" s="69"/>
      <c r="AK48" s="69"/>
      <c r="AL48" s="76"/>
      <c r="AM48" s="69"/>
      <c r="AN48" s="76"/>
    </row>
    <row r="49" spans="1:40" x14ac:dyDescent="0.25">
      <c r="A49" s="32"/>
      <c r="B49" s="32"/>
      <c r="G49" s="26"/>
      <c r="AI49" s="69"/>
      <c r="AJ49" s="69"/>
      <c r="AK49" s="69"/>
      <c r="AL49" s="76"/>
      <c r="AM49" s="69"/>
      <c r="AN49" s="76"/>
    </row>
    <row r="50" spans="1:40" x14ac:dyDescent="0.25">
      <c r="A50" s="8"/>
      <c r="D50" s="24"/>
      <c r="E50" s="41"/>
      <c r="G50" s="26"/>
      <c r="H50" s="26"/>
      <c r="T50" s="51"/>
      <c r="Y50" s="69"/>
      <c r="Z50" s="69"/>
      <c r="AA50" s="64"/>
      <c r="AB50" s="69"/>
      <c r="AC50" s="71"/>
      <c r="AD50" s="69"/>
      <c r="AE50" s="69"/>
      <c r="AI50" s="69"/>
      <c r="AJ50" s="69"/>
      <c r="AK50" s="69"/>
      <c r="AL50" s="76"/>
      <c r="AM50" s="69"/>
      <c r="AN50" s="76"/>
    </row>
    <row r="51" spans="1:40" x14ac:dyDescent="0.25">
      <c r="A51" s="32"/>
      <c r="B51" s="32"/>
      <c r="G51" s="51"/>
      <c r="H51" s="26"/>
      <c r="Y51" s="69"/>
      <c r="Z51" s="69"/>
      <c r="AA51" s="64"/>
      <c r="AB51" s="69"/>
      <c r="AC51" s="71"/>
      <c r="AD51" s="69"/>
      <c r="AE51" s="69"/>
      <c r="AI51" s="69"/>
      <c r="AJ51" s="69"/>
      <c r="AK51" s="69"/>
      <c r="AL51" s="69"/>
      <c r="AM51" s="69"/>
      <c r="AN51" s="69"/>
    </row>
    <row r="52" spans="1:40" x14ac:dyDescent="0.25">
      <c r="A52" s="8"/>
      <c r="D52" s="24"/>
      <c r="G52" s="52"/>
      <c r="H52" s="26"/>
      <c r="O52" s="26"/>
      <c r="S52" s="50"/>
      <c r="U52" s="51"/>
      <c r="W52" s="47"/>
      <c r="Y52" s="69"/>
      <c r="Z52" s="69"/>
      <c r="AA52" s="64"/>
      <c r="AB52" s="69"/>
      <c r="AC52" s="71"/>
      <c r="AD52" s="69"/>
      <c r="AE52" s="69"/>
      <c r="AI52" s="69"/>
      <c r="AJ52" s="90"/>
      <c r="AK52" s="69"/>
      <c r="AL52" s="69"/>
      <c r="AM52" s="69"/>
      <c r="AN52" s="69"/>
    </row>
    <row r="53" spans="1:40" x14ac:dyDescent="0.25">
      <c r="H53" s="26"/>
      <c r="I53" s="8"/>
      <c r="O53" s="49"/>
      <c r="S53" s="50"/>
      <c r="U53" s="51"/>
      <c r="Y53" s="69"/>
      <c r="Z53" s="69"/>
      <c r="AA53" s="64"/>
      <c r="AB53" s="69"/>
      <c r="AC53" s="71"/>
      <c r="AD53" s="69"/>
      <c r="AE53" s="69"/>
      <c r="AI53" s="69"/>
      <c r="AJ53" s="90"/>
      <c r="AK53" s="83"/>
      <c r="AL53" s="25"/>
      <c r="AM53" s="83"/>
      <c r="AN53" s="25"/>
    </row>
    <row r="54" spans="1:40" x14ac:dyDescent="0.25">
      <c r="H54" s="26"/>
      <c r="I54" s="8"/>
      <c r="J54" s="8"/>
      <c r="O54" s="26"/>
      <c r="U54" s="51"/>
      <c r="Y54" s="73"/>
      <c r="Z54" s="69"/>
      <c r="AA54" s="69"/>
      <c r="AB54" s="69"/>
      <c r="AC54" s="71"/>
      <c r="AD54" s="69"/>
      <c r="AE54" s="69"/>
      <c r="AI54" s="69"/>
      <c r="AJ54" s="90"/>
      <c r="AK54" s="83"/>
      <c r="AL54" s="25"/>
      <c r="AM54" s="83"/>
      <c r="AN54" s="25"/>
    </row>
    <row r="55" spans="1:40" x14ac:dyDescent="0.25">
      <c r="A55" s="32"/>
      <c r="B55" s="32"/>
      <c r="G55" s="54"/>
      <c r="H55" s="26"/>
      <c r="I55" s="8"/>
      <c r="J55" s="8"/>
      <c r="L55" s="24"/>
      <c r="M55" s="41"/>
      <c r="O55" s="26"/>
      <c r="U55" s="51"/>
      <c r="Y55" s="69"/>
      <c r="Z55" s="69"/>
      <c r="AA55" s="69"/>
      <c r="AB55" s="49"/>
      <c r="AC55" s="71"/>
      <c r="AD55" s="69"/>
      <c r="AE55" s="69"/>
      <c r="AI55" s="69"/>
      <c r="AJ55" s="69"/>
      <c r="AK55" s="83"/>
      <c r="AL55" s="25"/>
      <c r="AM55" s="83"/>
      <c r="AN55" s="25"/>
    </row>
    <row r="56" spans="1:40" x14ac:dyDescent="0.25">
      <c r="A56" s="76"/>
      <c r="B56" s="76"/>
      <c r="C56" s="85"/>
      <c r="D56" s="85"/>
      <c r="E56" s="85"/>
      <c r="F56" s="69"/>
      <c r="G56" s="74"/>
      <c r="H56" s="69"/>
      <c r="I56" s="76"/>
      <c r="J56" s="84"/>
      <c r="O56" s="32"/>
      <c r="U56" s="51"/>
      <c r="Y56" s="69"/>
      <c r="Z56" s="69"/>
      <c r="AA56" s="69"/>
      <c r="AB56" s="74"/>
      <c r="AC56" s="71"/>
      <c r="AD56" s="69"/>
      <c r="AE56" s="69"/>
      <c r="AI56" s="69"/>
      <c r="AJ56" s="69"/>
      <c r="AK56" s="83"/>
      <c r="AL56" s="25"/>
      <c r="AM56" s="83"/>
      <c r="AN56" s="25"/>
    </row>
    <row r="57" spans="1:40" x14ac:dyDescent="0.25">
      <c r="A57" s="74"/>
      <c r="B57" s="74"/>
      <c r="C57" s="85"/>
      <c r="D57" s="85"/>
      <c r="E57" s="85"/>
      <c r="F57" s="69"/>
      <c r="G57" s="69"/>
      <c r="H57" s="69"/>
      <c r="I57" s="73"/>
      <c r="J57" s="86"/>
      <c r="K57" s="46"/>
      <c r="L57" s="24"/>
      <c r="O57" s="52"/>
      <c r="U57" s="51"/>
      <c r="Y57" s="69"/>
      <c r="Z57" s="69"/>
      <c r="AA57" s="69"/>
      <c r="AB57" s="74"/>
      <c r="AC57" s="71"/>
      <c r="AD57" s="69"/>
      <c r="AE57" s="69"/>
      <c r="AI57" s="69"/>
      <c r="AJ57" s="69"/>
      <c r="AK57" s="83"/>
      <c r="AL57" s="76"/>
      <c r="AM57" s="69"/>
      <c r="AN57" s="76"/>
    </row>
    <row r="58" spans="1:40" x14ac:dyDescent="0.25">
      <c r="A58" s="76"/>
      <c r="B58" s="84"/>
      <c r="C58" s="84"/>
      <c r="D58" s="84"/>
      <c r="E58" s="84"/>
      <c r="F58" s="69"/>
      <c r="G58" s="69"/>
      <c r="H58" s="69"/>
      <c r="I58" s="69"/>
      <c r="J58" s="86"/>
      <c r="K58" s="46"/>
      <c r="L58" s="24"/>
      <c r="M58" s="51"/>
      <c r="S58" s="50"/>
      <c r="U58" s="51"/>
      <c r="Y58" s="69"/>
      <c r="Z58" s="69"/>
      <c r="AA58" s="64"/>
      <c r="AB58" s="69"/>
      <c r="AC58" s="71"/>
      <c r="AD58" s="69"/>
      <c r="AE58" s="69"/>
      <c r="AI58" s="69"/>
      <c r="AJ58" s="69"/>
      <c r="AK58" s="69"/>
      <c r="AL58" s="69"/>
      <c r="AM58" s="69"/>
      <c r="AN58" s="69"/>
    </row>
    <row r="59" spans="1:40" x14ac:dyDescent="0.25">
      <c r="A59" s="92"/>
      <c r="B59" s="86"/>
      <c r="C59" s="68"/>
      <c r="D59" s="68"/>
      <c r="E59" s="68"/>
      <c r="F59" s="69"/>
      <c r="G59" s="69"/>
      <c r="H59" s="69"/>
      <c r="I59" s="69"/>
      <c r="J59" s="86"/>
      <c r="K59" s="46"/>
      <c r="L59" s="24"/>
      <c r="O59" s="26"/>
      <c r="S59" s="51"/>
      <c r="Y59" s="69"/>
      <c r="Z59" s="69"/>
      <c r="AA59" s="71"/>
      <c r="AB59" s="69"/>
      <c r="AC59" s="69"/>
      <c r="AD59" s="69"/>
      <c r="AE59" s="69"/>
      <c r="AI59" s="69"/>
      <c r="AJ59" s="69"/>
      <c r="AK59" s="69"/>
      <c r="AL59" s="69"/>
      <c r="AM59" s="69"/>
      <c r="AN59" s="69"/>
    </row>
    <row r="60" spans="1:40" x14ac:dyDescent="0.25">
      <c r="A60" s="74"/>
      <c r="B60" s="86"/>
      <c r="C60" s="68"/>
      <c r="D60" s="68"/>
      <c r="E60" s="68"/>
      <c r="F60" s="69"/>
      <c r="G60" s="69"/>
      <c r="H60" s="69"/>
      <c r="I60" s="69"/>
      <c r="J60" s="86"/>
      <c r="K60" s="46"/>
      <c r="L60" s="24"/>
      <c r="AI60" s="69"/>
      <c r="AJ60" s="69"/>
      <c r="AK60" s="69"/>
      <c r="AL60" s="69"/>
      <c r="AM60" s="69"/>
      <c r="AN60" s="69"/>
    </row>
    <row r="61" spans="1:40" x14ac:dyDescent="0.25">
      <c r="A61" s="69"/>
      <c r="B61" s="86"/>
      <c r="C61" s="68"/>
      <c r="D61" s="68"/>
      <c r="E61" s="68"/>
      <c r="F61" s="69"/>
      <c r="G61" s="69"/>
      <c r="H61" s="69"/>
      <c r="I61" s="69"/>
      <c r="J61" s="86"/>
      <c r="K61" s="46"/>
      <c r="L61" s="24"/>
      <c r="AI61" s="69"/>
      <c r="AJ61" s="69"/>
      <c r="AK61" s="69"/>
      <c r="AL61" s="69"/>
      <c r="AM61" s="69"/>
      <c r="AN61" s="69"/>
    </row>
    <row r="62" spans="1:40" x14ac:dyDescent="0.25">
      <c r="A62" s="69"/>
      <c r="B62" s="86"/>
      <c r="C62" s="68"/>
      <c r="D62" s="68"/>
      <c r="E62" s="68"/>
      <c r="F62" s="69"/>
      <c r="G62" s="69"/>
      <c r="H62" s="69"/>
      <c r="I62" s="69"/>
      <c r="J62" s="86"/>
      <c r="K62" s="46"/>
      <c r="L62" s="24"/>
      <c r="M62" s="56"/>
      <c r="AI62" s="69"/>
      <c r="AJ62" s="90"/>
      <c r="AK62" s="83"/>
      <c r="AL62" s="83"/>
      <c r="AM62" s="83"/>
      <c r="AN62" s="83"/>
    </row>
    <row r="63" spans="1:40" x14ac:dyDescent="0.25">
      <c r="A63" s="69"/>
      <c r="B63" s="86"/>
      <c r="C63" s="68"/>
      <c r="D63" s="68"/>
      <c r="E63" s="68"/>
      <c r="F63" s="69"/>
      <c r="G63" s="69"/>
      <c r="H63" s="69"/>
      <c r="I63" s="69"/>
      <c r="J63" s="86"/>
      <c r="K63" s="62"/>
      <c r="L63" s="24"/>
      <c r="M63" s="56"/>
      <c r="AI63" s="69"/>
      <c r="AJ63" s="69"/>
      <c r="AK63" s="69"/>
      <c r="AL63" s="25"/>
      <c r="AM63" s="69"/>
      <c r="AN63" s="25"/>
    </row>
    <row r="64" spans="1:40" x14ac:dyDescent="0.25">
      <c r="A64" s="69"/>
      <c r="B64" s="86"/>
      <c r="C64" s="68"/>
      <c r="D64" s="68"/>
      <c r="E64" s="68"/>
      <c r="F64" s="69"/>
      <c r="G64" s="69"/>
      <c r="H64" s="69"/>
      <c r="I64" s="69"/>
      <c r="J64" s="86"/>
      <c r="K64" s="62"/>
      <c r="L64" s="24"/>
      <c r="M64" s="50"/>
      <c r="AI64" s="69"/>
      <c r="AJ64" s="69"/>
      <c r="AK64" s="69"/>
      <c r="AL64" s="69"/>
      <c r="AM64" s="69"/>
      <c r="AN64" s="69"/>
    </row>
    <row r="65" spans="1:40" x14ac:dyDescent="0.25">
      <c r="A65" s="69"/>
      <c r="B65" s="86"/>
      <c r="C65" s="68"/>
      <c r="D65" s="68"/>
      <c r="E65" s="68"/>
      <c r="F65" s="69"/>
      <c r="G65" s="69"/>
      <c r="H65" s="69"/>
      <c r="I65" s="69"/>
      <c r="J65" s="86"/>
      <c r="K65" s="62"/>
      <c r="L65" s="24"/>
      <c r="M65" s="50"/>
      <c r="AI65" s="69"/>
      <c r="AJ65" s="69"/>
      <c r="AK65" s="76"/>
      <c r="AL65" s="76"/>
      <c r="AM65" s="76"/>
      <c r="AN65" s="76"/>
    </row>
    <row r="66" spans="1:40" x14ac:dyDescent="0.25">
      <c r="A66" s="69"/>
      <c r="B66" s="86"/>
      <c r="C66" s="68"/>
      <c r="D66" s="68"/>
      <c r="E66" s="68"/>
      <c r="F66" s="69"/>
      <c r="G66" s="69"/>
      <c r="H66" s="69"/>
      <c r="I66" s="69"/>
      <c r="J66" s="86"/>
      <c r="K66" s="46"/>
      <c r="L66" s="24"/>
      <c r="M66" s="50"/>
      <c r="AI66" s="69"/>
      <c r="AJ66" s="69"/>
      <c r="AK66" s="69"/>
      <c r="AL66" s="69"/>
      <c r="AM66" s="69"/>
      <c r="AN66" s="69"/>
    </row>
    <row r="67" spans="1:40" x14ac:dyDescent="0.25">
      <c r="A67" s="69"/>
      <c r="B67" s="86"/>
      <c r="C67" s="68"/>
      <c r="D67" s="68"/>
      <c r="E67" s="68"/>
      <c r="F67" s="69"/>
      <c r="G67" s="69"/>
      <c r="H67" s="69"/>
      <c r="I67" s="69"/>
      <c r="J67" s="86"/>
      <c r="K67" s="46"/>
      <c r="L67" s="24"/>
      <c r="M67" s="50"/>
      <c r="AI67" s="69"/>
      <c r="AJ67" s="69"/>
      <c r="AK67" s="76"/>
      <c r="AL67" s="69"/>
      <c r="AM67" s="69"/>
      <c r="AN67" s="69"/>
    </row>
    <row r="68" spans="1:40" x14ac:dyDescent="0.25">
      <c r="A68" s="69"/>
      <c r="B68" s="86"/>
      <c r="C68" s="68"/>
      <c r="D68" s="68"/>
      <c r="E68" s="68"/>
      <c r="F68" s="69"/>
      <c r="G68" s="69"/>
      <c r="H68" s="69"/>
      <c r="I68" s="69"/>
      <c r="J68" s="86"/>
      <c r="K68" s="46"/>
      <c r="L68" s="24"/>
      <c r="M68" s="50"/>
      <c r="AI68" s="69"/>
      <c r="AJ68" s="69"/>
      <c r="AK68" s="69"/>
      <c r="AL68" s="69"/>
      <c r="AM68" s="69"/>
      <c r="AN68" s="69"/>
    </row>
    <row r="69" spans="1:40" x14ac:dyDescent="0.25">
      <c r="A69" s="69"/>
      <c r="B69" s="86"/>
      <c r="C69" s="68"/>
      <c r="D69" s="68"/>
      <c r="E69" s="68"/>
      <c r="F69" s="69"/>
      <c r="G69" s="69"/>
      <c r="H69" s="69"/>
      <c r="I69" s="69"/>
      <c r="J69" s="86"/>
      <c r="K69" s="46"/>
      <c r="L69" s="46"/>
      <c r="M69" s="50"/>
      <c r="AI69" s="69"/>
      <c r="AJ69" s="69"/>
      <c r="AK69" s="60"/>
      <c r="AL69" s="69"/>
      <c r="AM69" s="69"/>
      <c r="AN69" s="69"/>
    </row>
    <row r="70" spans="1:40" x14ac:dyDescent="0.25">
      <c r="A70" s="69"/>
      <c r="B70" s="86"/>
      <c r="C70" s="68"/>
      <c r="D70" s="68"/>
      <c r="E70" s="68"/>
      <c r="F70" s="69"/>
      <c r="G70" s="69"/>
      <c r="H70" s="69"/>
      <c r="I70" s="69"/>
      <c r="J70" s="86"/>
      <c r="K70" s="63"/>
      <c r="L70" s="64"/>
      <c r="M70" s="50"/>
      <c r="AI70" s="69"/>
      <c r="AJ70" s="69"/>
      <c r="AK70" s="69"/>
      <c r="AL70" s="69"/>
      <c r="AM70" s="69"/>
      <c r="AN70" s="69"/>
    </row>
    <row r="71" spans="1:40" x14ac:dyDescent="0.25">
      <c r="A71" s="69"/>
      <c r="B71" s="69"/>
      <c r="C71" s="81"/>
      <c r="D71" s="81"/>
      <c r="E71" s="81"/>
      <c r="F71" s="69"/>
      <c r="G71" s="69"/>
      <c r="H71" s="69"/>
      <c r="I71" s="69"/>
      <c r="J71" s="86"/>
      <c r="K71" s="63"/>
      <c r="L71" s="64"/>
      <c r="M71" s="50"/>
      <c r="AI71" s="69"/>
      <c r="AJ71" s="69"/>
      <c r="AK71" s="69"/>
      <c r="AL71" s="69"/>
      <c r="AM71" s="69"/>
      <c r="AN71" s="69"/>
    </row>
    <row r="72" spans="1:40" x14ac:dyDescent="0.25">
      <c r="A72" s="69"/>
      <c r="B72" s="69"/>
      <c r="C72" s="69"/>
      <c r="D72" s="69"/>
      <c r="E72" s="69"/>
      <c r="F72" s="69"/>
      <c r="G72" s="71"/>
      <c r="H72" s="69"/>
      <c r="I72" s="69"/>
      <c r="J72" s="86"/>
      <c r="K72" s="63"/>
      <c r="L72" s="64"/>
      <c r="M72" s="50"/>
      <c r="AI72" s="69"/>
      <c r="AJ72" s="69"/>
      <c r="AK72" s="69"/>
      <c r="AL72" s="69"/>
      <c r="AM72" s="69"/>
      <c r="AN72" s="69"/>
    </row>
    <row r="73" spans="1:40" x14ac:dyDescent="0.25">
      <c r="A73" s="69"/>
      <c r="B73" s="69"/>
      <c r="C73" s="85"/>
      <c r="D73" s="85"/>
      <c r="E73" s="69"/>
      <c r="F73" s="69"/>
      <c r="G73" s="71"/>
      <c r="H73" s="69"/>
      <c r="I73" s="69"/>
      <c r="J73" s="86"/>
      <c r="K73" s="63"/>
      <c r="L73" s="64"/>
      <c r="M73" s="50"/>
      <c r="AI73" s="69"/>
      <c r="AJ73" s="69"/>
      <c r="AK73" s="69"/>
      <c r="AL73" s="69"/>
      <c r="AM73" s="69"/>
      <c r="AN73" s="69"/>
    </row>
    <row r="74" spans="1:40" x14ac:dyDescent="0.25">
      <c r="A74" s="69"/>
      <c r="B74" s="69"/>
      <c r="C74" s="85"/>
      <c r="D74" s="85"/>
      <c r="E74" s="84"/>
      <c r="F74" s="69"/>
      <c r="G74" s="69"/>
      <c r="H74" s="69"/>
      <c r="I74" s="69"/>
      <c r="J74" s="86"/>
      <c r="K74" s="63"/>
      <c r="L74" s="64"/>
      <c r="M74" s="50"/>
      <c r="AI74" s="69"/>
      <c r="AJ74" s="69"/>
      <c r="AK74" s="69"/>
      <c r="AL74" s="69"/>
      <c r="AM74" s="69"/>
      <c r="AN74" s="69"/>
    </row>
    <row r="75" spans="1:40" x14ac:dyDescent="0.25">
      <c r="A75" s="69"/>
      <c r="B75" s="84"/>
      <c r="C75" s="84"/>
      <c r="D75" s="84"/>
      <c r="E75" s="84"/>
      <c r="F75" s="69"/>
      <c r="G75" s="69"/>
      <c r="H75" s="69"/>
      <c r="I75" s="69"/>
      <c r="J75" s="86"/>
      <c r="K75" s="63"/>
      <c r="L75" s="64"/>
      <c r="M75" s="64"/>
      <c r="AI75" s="69"/>
      <c r="AJ75" s="69"/>
      <c r="AK75" s="69"/>
      <c r="AL75" s="69"/>
      <c r="AM75" s="69"/>
      <c r="AN75" s="69"/>
    </row>
    <row r="76" spans="1:40" x14ac:dyDescent="0.25">
      <c r="A76" s="69"/>
      <c r="B76" s="86"/>
      <c r="C76" s="46"/>
      <c r="D76" s="46"/>
      <c r="E76" s="69"/>
      <c r="F76" s="69"/>
      <c r="G76" s="25"/>
      <c r="H76" s="69"/>
      <c r="I76" s="69"/>
      <c r="J76" s="69"/>
      <c r="L76" s="64"/>
      <c r="M76" s="50"/>
      <c r="AI76" s="69"/>
      <c r="AJ76" s="69"/>
      <c r="AK76" s="69"/>
      <c r="AL76" s="69"/>
      <c r="AM76" s="69"/>
      <c r="AN76" s="69"/>
    </row>
    <row r="77" spans="1:40" x14ac:dyDescent="0.25">
      <c r="A77" s="69"/>
      <c r="B77" s="86"/>
      <c r="C77" s="46"/>
      <c r="D77" s="46"/>
      <c r="E77" s="69"/>
      <c r="F77" s="69"/>
      <c r="G77" s="25"/>
      <c r="H77" s="69"/>
      <c r="I77" s="69"/>
      <c r="J77" s="69"/>
      <c r="AI77" s="69"/>
      <c r="AJ77" s="69"/>
      <c r="AK77" s="69"/>
      <c r="AL77" s="69"/>
      <c r="AM77" s="69"/>
      <c r="AN77" s="69"/>
    </row>
    <row r="78" spans="1:40" x14ac:dyDescent="0.25">
      <c r="A78" s="69"/>
      <c r="B78" s="86"/>
      <c r="C78" s="46"/>
      <c r="D78" s="46"/>
      <c r="E78" s="69"/>
      <c r="F78" s="69"/>
      <c r="G78" s="25"/>
      <c r="H78" s="69"/>
      <c r="I78" s="69"/>
      <c r="J78" s="69"/>
      <c r="AI78" s="69"/>
      <c r="AJ78" s="69"/>
      <c r="AK78" s="69"/>
      <c r="AL78" s="69"/>
      <c r="AM78" s="69"/>
      <c r="AN78" s="69"/>
    </row>
    <row r="79" spans="1:40" x14ac:dyDescent="0.25">
      <c r="A79" s="69"/>
      <c r="B79" s="86"/>
      <c r="C79" s="46"/>
      <c r="D79" s="46"/>
      <c r="E79" s="69"/>
      <c r="F79" s="69"/>
      <c r="G79" s="25"/>
      <c r="H79" s="69"/>
      <c r="I79" s="69"/>
      <c r="J79" s="69"/>
      <c r="AI79" s="69"/>
      <c r="AJ79" s="69"/>
      <c r="AK79" s="69"/>
      <c r="AL79" s="69"/>
      <c r="AM79" s="69"/>
      <c r="AN79" s="69"/>
    </row>
    <row r="80" spans="1:40" x14ac:dyDescent="0.25">
      <c r="A80" s="69"/>
      <c r="B80" s="86"/>
      <c r="C80" s="46"/>
      <c r="D80" s="46"/>
      <c r="E80" s="69"/>
      <c r="F80" s="69"/>
      <c r="G80" s="25"/>
      <c r="H80" s="69"/>
      <c r="I80" s="69"/>
      <c r="J80" s="71"/>
      <c r="AI80" s="69"/>
      <c r="AJ80" s="69"/>
      <c r="AK80" s="69"/>
      <c r="AL80" s="69"/>
      <c r="AM80" s="69"/>
      <c r="AN80" s="69"/>
    </row>
    <row r="81" spans="1:40" x14ac:dyDescent="0.25">
      <c r="A81" s="69"/>
      <c r="B81" s="86"/>
      <c r="C81" s="46"/>
      <c r="D81" s="46"/>
      <c r="E81" s="69"/>
      <c r="F81" s="69"/>
      <c r="G81" s="25"/>
      <c r="H81" s="69"/>
      <c r="I81" s="69"/>
      <c r="J81" s="69"/>
      <c r="AI81" s="69"/>
      <c r="AJ81" s="69"/>
      <c r="AK81" s="69"/>
      <c r="AL81" s="69"/>
      <c r="AM81" s="69"/>
      <c r="AN81" s="69"/>
    </row>
    <row r="82" spans="1:40" x14ac:dyDescent="0.25">
      <c r="A82" s="69"/>
      <c r="B82" s="86"/>
      <c r="C82" s="46"/>
      <c r="D82" s="46"/>
      <c r="E82" s="69"/>
      <c r="F82" s="69"/>
      <c r="G82" s="25"/>
      <c r="H82" s="69"/>
      <c r="I82" s="69"/>
      <c r="J82" s="69"/>
      <c r="AI82" s="69"/>
      <c r="AJ82" s="69"/>
      <c r="AK82" s="69"/>
      <c r="AL82" s="69"/>
      <c r="AM82" s="69"/>
      <c r="AN82" s="69"/>
    </row>
    <row r="83" spans="1:40" x14ac:dyDescent="0.25">
      <c r="A83" s="69"/>
      <c r="B83" s="86"/>
      <c r="C83" s="46"/>
      <c r="D83" s="46"/>
      <c r="E83" s="69"/>
      <c r="F83" s="69"/>
      <c r="G83" s="25"/>
      <c r="H83" s="69"/>
      <c r="I83" s="69"/>
      <c r="J83" s="69"/>
      <c r="AI83" s="69"/>
      <c r="AJ83" s="69"/>
      <c r="AK83" s="69"/>
      <c r="AL83" s="69"/>
      <c r="AM83" s="69"/>
      <c r="AN83" s="69"/>
    </row>
    <row r="84" spans="1:40" x14ac:dyDescent="0.25">
      <c r="A84" s="69"/>
      <c r="B84" s="86"/>
      <c r="C84" s="46"/>
      <c r="D84" s="46"/>
      <c r="E84" s="69"/>
      <c r="F84" s="69"/>
      <c r="G84" s="25"/>
      <c r="H84" s="69"/>
      <c r="I84" s="69"/>
      <c r="J84" s="69"/>
      <c r="AI84" s="69"/>
      <c r="AJ84" s="69"/>
      <c r="AK84" s="69"/>
      <c r="AL84" s="69"/>
      <c r="AM84" s="69"/>
      <c r="AN84" s="69"/>
    </row>
    <row r="85" spans="1:40" x14ac:dyDescent="0.25">
      <c r="A85" s="69"/>
      <c r="B85" s="86"/>
      <c r="C85" s="46"/>
      <c r="D85" s="46"/>
      <c r="E85" s="69"/>
      <c r="F85" s="69"/>
      <c r="G85" s="25"/>
      <c r="H85" s="69"/>
      <c r="I85" s="69"/>
      <c r="J85" s="69"/>
      <c r="AI85" s="69"/>
      <c r="AJ85" s="69"/>
      <c r="AK85" s="69"/>
      <c r="AL85" s="69"/>
      <c r="AM85" s="69"/>
      <c r="AN85" s="69"/>
    </row>
    <row r="86" spans="1:40" x14ac:dyDescent="0.25">
      <c r="A86" s="69"/>
      <c r="B86" s="86"/>
      <c r="C86" s="46"/>
      <c r="D86" s="46"/>
      <c r="E86" s="69"/>
      <c r="F86" s="69"/>
      <c r="G86" s="25"/>
      <c r="H86" s="69"/>
      <c r="I86" s="69"/>
      <c r="J86" s="69"/>
      <c r="AI86" s="69"/>
      <c r="AJ86" s="69"/>
      <c r="AK86" s="69"/>
      <c r="AL86" s="69"/>
      <c r="AM86" s="69"/>
      <c r="AN86" s="69"/>
    </row>
    <row r="87" spans="1:40" x14ac:dyDescent="0.25">
      <c r="A87" s="69"/>
      <c r="B87" s="86"/>
      <c r="C87" s="46"/>
      <c r="D87" s="46"/>
      <c r="E87" s="69"/>
      <c r="F87" s="69"/>
      <c r="G87" s="25"/>
      <c r="H87" s="69"/>
      <c r="I87" s="69"/>
      <c r="J87" s="69"/>
      <c r="AI87" s="69"/>
      <c r="AJ87" s="69"/>
      <c r="AK87" s="69"/>
      <c r="AL87" s="69"/>
      <c r="AM87" s="69"/>
      <c r="AN87" s="69"/>
    </row>
    <row r="88" spans="1:40" x14ac:dyDescent="0.25">
      <c r="A88" s="69"/>
      <c r="B88" s="69"/>
      <c r="C88" s="46"/>
      <c r="D88" s="46"/>
      <c r="E88" s="81"/>
      <c r="F88" s="69"/>
      <c r="G88" s="25"/>
      <c r="H88" s="69"/>
      <c r="I88" s="69"/>
      <c r="J88" s="69"/>
      <c r="AI88" s="69"/>
      <c r="AJ88" s="69"/>
      <c r="AK88" s="69"/>
      <c r="AL88" s="69"/>
      <c r="AM88" s="69"/>
      <c r="AN88" s="69"/>
    </row>
    <row r="89" spans="1:40" x14ac:dyDescent="0.25">
      <c r="A89" s="69"/>
      <c r="B89" s="69"/>
      <c r="C89" s="69"/>
      <c r="D89" s="69"/>
      <c r="E89" s="69"/>
      <c r="F89" s="69"/>
      <c r="G89" s="71"/>
      <c r="H89" s="69"/>
      <c r="I89" s="69"/>
      <c r="J89" s="69"/>
      <c r="AI89" s="69"/>
      <c r="AJ89" s="69"/>
      <c r="AK89" s="69"/>
      <c r="AL89" s="69"/>
      <c r="AM89" s="69"/>
      <c r="AN89" s="69"/>
    </row>
    <row r="90" spans="1:40" x14ac:dyDescent="0.25">
      <c r="A90" s="69"/>
      <c r="B90" s="69"/>
      <c r="C90" s="69"/>
      <c r="D90" s="69"/>
      <c r="E90" s="69"/>
      <c r="F90" s="69"/>
      <c r="G90" s="71"/>
      <c r="H90" s="69"/>
      <c r="I90" s="69"/>
      <c r="J90" s="69"/>
      <c r="AI90" s="69"/>
      <c r="AJ90" s="69"/>
      <c r="AK90" s="69"/>
      <c r="AL90" s="69"/>
      <c r="AM90" s="69"/>
      <c r="AN90" s="69"/>
    </row>
    <row r="91" spans="1:40" x14ac:dyDescent="0.25">
      <c r="A91" s="69"/>
      <c r="B91" s="76"/>
      <c r="C91" s="85"/>
      <c r="D91" s="85"/>
      <c r="E91" s="85"/>
      <c r="F91" s="69"/>
      <c r="G91" s="71"/>
      <c r="H91" s="69"/>
      <c r="I91" s="69"/>
      <c r="J91" s="69"/>
      <c r="AI91" s="69"/>
      <c r="AJ91" s="69"/>
      <c r="AK91" s="69"/>
      <c r="AL91" s="69"/>
      <c r="AM91" s="69"/>
      <c r="AN91" s="69"/>
    </row>
    <row r="92" spans="1:40" x14ac:dyDescent="0.25">
      <c r="A92" s="69"/>
      <c r="B92" s="74"/>
      <c r="C92" s="85"/>
      <c r="D92" s="85"/>
      <c r="E92" s="85"/>
      <c r="F92" s="69"/>
      <c r="G92" s="71"/>
      <c r="H92" s="69"/>
      <c r="I92" s="69"/>
      <c r="J92" s="69"/>
      <c r="AI92" s="69"/>
      <c r="AJ92" s="69"/>
      <c r="AK92" s="69"/>
      <c r="AL92" s="69"/>
      <c r="AM92" s="69"/>
      <c r="AN92" s="69"/>
    </row>
    <row r="93" spans="1:40" x14ac:dyDescent="0.25">
      <c r="A93" s="69"/>
      <c r="B93" s="84"/>
      <c r="C93" s="84"/>
      <c r="D93" s="84"/>
      <c r="E93" s="84"/>
      <c r="F93" s="69"/>
      <c r="G93" s="71"/>
      <c r="H93" s="69"/>
      <c r="I93" s="69"/>
      <c r="J93" s="69"/>
      <c r="AI93" s="69"/>
      <c r="AJ93" s="69"/>
      <c r="AK93" s="69"/>
      <c r="AL93" s="69"/>
      <c r="AM93" s="69"/>
      <c r="AN93" s="69"/>
    </row>
    <row r="94" spans="1:40" x14ac:dyDescent="0.25">
      <c r="A94" s="69"/>
      <c r="B94" s="86"/>
      <c r="C94" s="68"/>
      <c r="D94" s="68"/>
      <c r="E94" s="68"/>
      <c r="F94" s="69"/>
      <c r="G94" s="71"/>
      <c r="H94" s="69"/>
      <c r="I94" s="69"/>
      <c r="J94" s="69"/>
      <c r="AI94" s="69"/>
      <c r="AJ94" s="69"/>
      <c r="AK94" s="69"/>
      <c r="AL94" s="69"/>
      <c r="AM94" s="69"/>
      <c r="AN94" s="69"/>
    </row>
    <row r="95" spans="1:40" x14ac:dyDescent="0.25">
      <c r="A95" s="69"/>
      <c r="B95" s="86"/>
      <c r="C95" s="68"/>
      <c r="D95" s="68"/>
      <c r="E95" s="68"/>
      <c r="F95" s="69"/>
      <c r="G95" s="71"/>
      <c r="H95" s="69"/>
      <c r="I95" s="69"/>
      <c r="J95" s="69"/>
      <c r="AI95" s="69"/>
      <c r="AJ95" s="69"/>
      <c r="AK95" s="69"/>
      <c r="AL95" s="69"/>
      <c r="AM95" s="69"/>
      <c r="AN95" s="69"/>
    </row>
    <row r="96" spans="1:40" x14ac:dyDescent="0.25">
      <c r="A96" s="69"/>
      <c r="B96" s="86"/>
      <c r="C96" s="68"/>
      <c r="D96" s="68"/>
      <c r="E96" s="68"/>
      <c r="F96" s="69"/>
      <c r="G96" s="71"/>
      <c r="H96" s="69"/>
      <c r="I96" s="69"/>
      <c r="J96" s="69"/>
    </row>
    <row r="97" spans="1:10" x14ac:dyDescent="0.25">
      <c r="A97" s="69"/>
      <c r="B97" s="86"/>
      <c r="C97" s="68"/>
      <c r="D97" s="68"/>
      <c r="E97" s="68"/>
      <c r="F97" s="69"/>
      <c r="G97" s="71"/>
      <c r="H97" s="69"/>
      <c r="I97" s="69"/>
      <c r="J97" s="69"/>
    </row>
    <row r="98" spans="1:10" x14ac:dyDescent="0.25">
      <c r="A98" s="69"/>
      <c r="B98" s="86"/>
      <c r="C98" s="68"/>
      <c r="D98" s="68"/>
      <c r="E98" s="68"/>
      <c r="F98" s="69"/>
      <c r="G98" s="71"/>
      <c r="H98" s="69"/>
      <c r="I98" s="69"/>
      <c r="J98" s="69"/>
    </row>
    <row r="99" spans="1:10" x14ac:dyDescent="0.25">
      <c r="A99" s="69"/>
      <c r="B99" s="86"/>
      <c r="C99" s="68"/>
      <c r="D99" s="68"/>
      <c r="E99" s="68"/>
      <c r="F99" s="69"/>
      <c r="G99" s="71"/>
      <c r="H99" s="69"/>
      <c r="I99" s="69"/>
      <c r="J99" s="69"/>
    </row>
    <row r="100" spans="1:10" x14ac:dyDescent="0.25">
      <c r="A100" s="69"/>
      <c r="B100" s="86"/>
      <c r="C100" s="68"/>
      <c r="D100" s="68"/>
      <c r="E100" s="68"/>
      <c r="F100" s="69"/>
      <c r="G100" s="71"/>
      <c r="H100" s="69"/>
      <c r="I100" s="69"/>
      <c r="J100" s="69"/>
    </row>
    <row r="101" spans="1:10" x14ac:dyDescent="0.25">
      <c r="A101" s="69"/>
      <c r="B101" s="86"/>
      <c r="C101" s="68"/>
      <c r="D101" s="68"/>
      <c r="E101" s="68"/>
      <c r="F101" s="69"/>
      <c r="G101" s="71"/>
      <c r="H101" s="69"/>
      <c r="I101" s="69"/>
      <c r="J101" s="69"/>
    </row>
    <row r="102" spans="1:10" x14ac:dyDescent="0.25">
      <c r="A102" s="69"/>
      <c r="B102" s="86"/>
      <c r="C102" s="68"/>
      <c r="D102" s="68"/>
      <c r="E102" s="68"/>
      <c r="F102" s="69"/>
      <c r="G102" s="71"/>
      <c r="H102" s="69"/>
      <c r="I102" s="69"/>
      <c r="J102" s="69"/>
    </row>
    <row r="103" spans="1:10" x14ac:dyDescent="0.25">
      <c r="A103" s="69"/>
      <c r="B103" s="86"/>
      <c r="C103" s="68"/>
      <c r="D103" s="68"/>
      <c r="E103" s="68"/>
      <c r="F103" s="69"/>
      <c r="G103" s="71"/>
      <c r="H103" s="69"/>
      <c r="I103" s="69"/>
      <c r="J103" s="69"/>
    </row>
    <row r="104" spans="1:10" x14ac:dyDescent="0.25">
      <c r="A104" s="69"/>
      <c r="B104" s="86"/>
      <c r="C104" s="68"/>
      <c r="D104" s="68"/>
      <c r="E104" s="68"/>
      <c r="F104" s="69"/>
      <c r="G104" s="71"/>
      <c r="H104" s="69"/>
      <c r="I104" s="69"/>
      <c r="J104" s="69"/>
    </row>
    <row r="105" spans="1:10" x14ac:dyDescent="0.25">
      <c r="A105" s="69"/>
      <c r="B105" s="86"/>
      <c r="C105" s="68"/>
      <c r="D105" s="68"/>
      <c r="E105" s="68"/>
      <c r="F105" s="69"/>
      <c r="G105" s="71"/>
      <c r="H105" s="69"/>
      <c r="I105" s="69"/>
      <c r="J105" s="69"/>
    </row>
    <row r="106" spans="1:10" x14ac:dyDescent="0.25">
      <c r="A106" s="69"/>
      <c r="B106" s="69"/>
      <c r="C106" s="81"/>
      <c r="D106" s="81"/>
      <c r="E106" s="81"/>
      <c r="F106" s="69"/>
      <c r="G106" s="71"/>
      <c r="H106" s="69"/>
      <c r="I106" s="69"/>
      <c r="J106" s="69"/>
    </row>
    <row r="107" spans="1:10" x14ac:dyDescent="0.25">
      <c r="A107" s="69"/>
      <c r="B107" s="69"/>
      <c r="C107" s="69"/>
      <c r="D107" s="69"/>
      <c r="E107" s="69"/>
      <c r="F107" s="69"/>
      <c r="G107" s="71"/>
      <c r="H107" s="69"/>
      <c r="I107" s="69"/>
      <c r="J107" s="69"/>
    </row>
    <row r="108" spans="1:10" x14ac:dyDescent="0.25">
      <c r="A108" s="69"/>
      <c r="B108" s="69"/>
      <c r="C108" s="85"/>
      <c r="D108" s="85"/>
      <c r="E108" s="69"/>
      <c r="F108" s="69"/>
      <c r="G108" s="71"/>
      <c r="H108" s="69"/>
      <c r="I108" s="69"/>
      <c r="J108" s="69"/>
    </row>
    <row r="109" spans="1:10" x14ac:dyDescent="0.25">
      <c r="A109" s="69"/>
      <c r="B109" s="69"/>
      <c r="C109" s="85"/>
      <c r="D109" s="85"/>
      <c r="E109" s="84"/>
      <c r="F109" s="69"/>
      <c r="G109" s="71"/>
      <c r="H109" s="69"/>
      <c r="I109" s="69"/>
      <c r="J109" s="69"/>
    </row>
    <row r="110" spans="1:10" x14ac:dyDescent="0.25">
      <c r="A110" s="69"/>
      <c r="B110" s="84"/>
      <c r="C110" s="84"/>
      <c r="D110" s="84"/>
      <c r="E110" s="84"/>
      <c r="F110" s="69"/>
      <c r="G110" s="71"/>
      <c r="H110" s="69"/>
      <c r="I110" s="69"/>
      <c r="J110" s="69"/>
    </row>
    <row r="111" spans="1:10" x14ac:dyDescent="0.25">
      <c r="A111" s="69"/>
      <c r="B111" s="86"/>
      <c r="C111" s="46"/>
      <c r="D111" s="46"/>
      <c r="E111" s="69"/>
      <c r="F111" s="69"/>
      <c r="G111" s="71"/>
      <c r="H111" s="69"/>
      <c r="I111" s="69"/>
      <c r="J111" s="69"/>
    </row>
    <row r="112" spans="1:10" x14ac:dyDescent="0.25">
      <c r="A112" s="69"/>
      <c r="B112" s="86"/>
      <c r="C112" s="46"/>
      <c r="D112" s="46"/>
      <c r="E112" s="69"/>
      <c r="F112" s="69"/>
      <c r="G112" s="71"/>
      <c r="H112" s="69"/>
      <c r="I112" s="69"/>
      <c r="J112" s="69"/>
    </row>
    <row r="113" spans="1:10" x14ac:dyDescent="0.25">
      <c r="A113" s="69"/>
      <c r="B113" s="86"/>
      <c r="C113" s="46"/>
      <c r="D113" s="46"/>
      <c r="E113" s="69"/>
      <c r="F113" s="69"/>
      <c r="G113" s="71"/>
      <c r="H113" s="69"/>
      <c r="I113" s="69"/>
      <c r="J113" s="69"/>
    </row>
    <row r="114" spans="1:10" x14ac:dyDescent="0.25">
      <c r="A114" s="69"/>
      <c r="B114" s="86"/>
      <c r="C114" s="46"/>
      <c r="D114" s="46"/>
      <c r="E114" s="69"/>
      <c r="F114" s="69"/>
      <c r="G114" s="71"/>
      <c r="H114" s="69"/>
      <c r="I114" s="69"/>
      <c r="J114" s="69"/>
    </row>
    <row r="115" spans="1:10" x14ac:dyDescent="0.25">
      <c r="A115" s="69"/>
      <c r="B115" s="86"/>
      <c r="C115" s="46"/>
      <c r="D115" s="46"/>
      <c r="E115" s="69"/>
      <c r="F115" s="69"/>
      <c r="G115" s="71"/>
      <c r="H115" s="69"/>
      <c r="I115" s="69"/>
      <c r="J115" s="69"/>
    </row>
    <row r="116" spans="1:10" x14ac:dyDescent="0.25">
      <c r="A116" s="69"/>
      <c r="B116" s="86"/>
      <c r="C116" s="46"/>
      <c r="D116" s="46"/>
      <c r="E116" s="69"/>
      <c r="F116" s="69"/>
      <c r="G116" s="71"/>
      <c r="H116" s="69"/>
      <c r="I116" s="69"/>
      <c r="J116" s="69"/>
    </row>
    <row r="117" spans="1:10" x14ac:dyDescent="0.25">
      <c r="A117" s="69"/>
      <c r="B117" s="86"/>
      <c r="C117" s="46"/>
      <c r="D117" s="46"/>
      <c r="E117" s="69"/>
      <c r="F117" s="69"/>
      <c r="G117" s="71"/>
      <c r="H117" s="69"/>
      <c r="I117" s="69"/>
      <c r="J117" s="69"/>
    </row>
    <row r="118" spans="1:10" x14ac:dyDescent="0.25">
      <c r="A118" s="69"/>
      <c r="B118" s="86"/>
      <c r="C118" s="46"/>
      <c r="D118" s="46"/>
      <c r="E118" s="69"/>
      <c r="F118" s="69"/>
      <c r="G118" s="71"/>
      <c r="H118" s="69"/>
      <c r="I118" s="69"/>
      <c r="J118" s="69"/>
    </row>
    <row r="119" spans="1:10" x14ac:dyDescent="0.25">
      <c r="A119" s="69"/>
      <c r="B119" s="86"/>
      <c r="C119" s="46"/>
      <c r="D119" s="46"/>
      <c r="E119" s="69"/>
      <c r="F119" s="69"/>
      <c r="G119" s="71"/>
      <c r="H119" s="69"/>
      <c r="I119" s="69"/>
      <c r="J119" s="69"/>
    </row>
    <row r="120" spans="1:10" x14ac:dyDescent="0.25">
      <c r="A120" s="69"/>
      <c r="B120" s="86"/>
      <c r="C120" s="46"/>
      <c r="D120" s="46"/>
      <c r="E120" s="69"/>
      <c r="F120" s="69"/>
      <c r="G120" s="71"/>
      <c r="H120" s="69"/>
      <c r="I120" s="69"/>
      <c r="J120" s="69"/>
    </row>
    <row r="121" spans="1:10" x14ac:dyDescent="0.25">
      <c r="A121" s="69"/>
      <c r="B121" s="86"/>
      <c r="C121" s="46"/>
      <c r="D121" s="46"/>
      <c r="E121" s="69"/>
      <c r="F121" s="69"/>
      <c r="G121" s="71"/>
      <c r="H121" s="69"/>
      <c r="I121" s="69"/>
      <c r="J121" s="69"/>
    </row>
    <row r="122" spans="1:10" x14ac:dyDescent="0.25">
      <c r="A122" s="69"/>
      <c r="B122" s="86"/>
      <c r="C122" s="46"/>
      <c r="D122" s="46"/>
      <c r="E122" s="69"/>
      <c r="F122" s="69"/>
      <c r="G122" s="71"/>
      <c r="H122" s="69"/>
      <c r="I122" s="69"/>
      <c r="J122" s="69"/>
    </row>
    <row r="123" spans="1:10" x14ac:dyDescent="0.25">
      <c r="A123" s="69"/>
      <c r="B123" s="69"/>
      <c r="C123" s="46"/>
      <c r="D123" s="46"/>
      <c r="E123" s="69"/>
      <c r="F123" s="69"/>
      <c r="G123" s="71"/>
      <c r="H123" s="69"/>
      <c r="I123" s="69"/>
      <c r="J123" s="69"/>
    </row>
    <row r="124" spans="1:10" x14ac:dyDescent="0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x14ac:dyDescent="0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x14ac:dyDescent="0.25">
      <c r="A126" s="69"/>
      <c r="B126" s="86"/>
      <c r="C126" s="85"/>
      <c r="D126" s="84"/>
      <c r="E126" s="65"/>
      <c r="F126" s="69"/>
      <c r="G126" s="85"/>
      <c r="H126" s="69"/>
      <c r="I126" s="69"/>
      <c r="J126" s="69"/>
    </row>
    <row r="127" spans="1:10" x14ac:dyDescent="0.25">
      <c r="A127" s="69"/>
      <c r="B127" s="84"/>
      <c r="C127" s="85"/>
      <c r="D127" s="84"/>
      <c r="E127" s="65"/>
      <c r="F127" s="69"/>
      <c r="G127" s="85"/>
      <c r="H127" s="69"/>
      <c r="I127" s="69"/>
      <c r="J127" s="69"/>
    </row>
    <row r="128" spans="1:10" x14ac:dyDescent="0.25">
      <c r="A128" s="69"/>
      <c r="B128" s="86"/>
      <c r="C128" s="49"/>
      <c r="D128" s="49"/>
      <c r="E128" s="49"/>
      <c r="F128" s="69"/>
      <c r="G128" s="68"/>
      <c r="H128" s="69"/>
      <c r="I128" s="69"/>
      <c r="J128" s="69"/>
    </row>
    <row r="129" spans="1:10" x14ac:dyDescent="0.25">
      <c r="A129" s="69"/>
      <c r="B129" s="86"/>
      <c r="C129" s="49"/>
      <c r="D129" s="49"/>
      <c r="E129" s="49"/>
      <c r="F129" s="69"/>
      <c r="G129" s="68"/>
      <c r="H129" s="69"/>
      <c r="I129" s="69"/>
      <c r="J129" s="69"/>
    </row>
    <row r="130" spans="1:10" x14ac:dyDescent="0.25">
      <c r="A130" s="69"/>
      <c r="B130" s="86"/>
      <c r="C130" s="49"/>
      <c r="D130" s="49"/>
      <c r="E130" s="49"/>
      <c r="F130" s="69"/>
      <c r="G130" s="68"/>
      <c r="H130" s="69"/>
      <c r="I130" s="69"/>
      <c r="J130" s="69"/>
    </row>
    <row r="131" spans="1:10" x14ac:dyDescent="0.25">
      <c r="A131" s="69"/>
      <c r="B131" s="86"/>
      <c r="C131" s="49"/>
      <c r="D131" s="49"/>
      <c r="E131" s="49"/>
      <c r="F131" s="69"/>
      <c r="G131" s="68"/>
      <c r="H131" s="69"/>
      <c r="I131" s="69"/>
      <c r="J131" s="69"/>
    </row>
    <row r="132" spans="1:10" x14ac:dyDescent="0.25">
      <c r="A132" s="69"/>
      <c r="B132" s="86"/>
      <c r="C132" s="49"/>
      <c r="D132" s="49"/>
      <c r="E132" s="49"/>
      <c r="F132" s="69"/>
      <c r="G132" s="68"/>
      <c r="H132" s="69"/>
      <c r="I132" s="69"/>
      <c r="J132" s="69"/>
    </row>
    <row r="133" spans="1:10" x14ac:dyDescent="0.25">
      <c r="A133" s="69"/>
      <c r="B133" s="86"/>
      <c r="C133" s="49"/>
      <c r="D133" s="49"/>
      <c r="E133" s="49"/>
      <c r="F133" s="69"/>
      <c r="G133" s="68"/>
      <c r="H133" s="69"/>
      <c r="I133" s="69"/>
      <c r="J133" s="69"/>
    </row>
    <row r="134" spans="1:10" x14ac:dyDescent="0.25">
      <c r="A134" s="69"/>
      <c r="B134" s="86"/>
      <c r="C134" s="49"/>
      <c r="D134" s="49"/>
      <c r="E134" s="49"/>
      <c r="F134" s="69"/>
      <c r="G134" s="68"/>
      <c r="H134" s="69"/>
      <c r="I134" s="69"/>
      <c r="J134" s="69"/>
    </row>
    <row r="135" spans="1:10" x14ac:dyDescent="0.25">
      <c r="A135" s="69"/>
      <c r="B135" s="86"/>
      <c r="C135" s="49"/>
      <c r="D135" s="49"/>
      <c r="E135" s="49"/>
      <c r="F135" s="69"/>
      <c r="G135" s="68"/>
      <c r="H135" s="69"/>
      <c r="I135" s="69"/>
      <c r="J135" s="69"/>
    </row>
    <row r="136" spans="1:10" x14ac:dyDescent="0.25">
      <c r="A136" s="69"/>
      <c r="B136" s="86"/>
      <c r="C136" s="49"/>
      <c r="D136" s="49"/>
      <c r="E136" s="49"/>
      <c r="F136" s="69"/>
      <c r="G136" s="68"/>
      <c r="H136" s="69"/>
      <c r="I136" s="69"/>
      <c r="J136" s="69"/>
    </row>
    <row r="137" spans="1:10" x14ac:dyDescent="0.25">
      <c r="A137" s="69"/>
      <c r="B137" s="86"/>
      <c r="C137" s="49"/>
      <c r="D137" s="49"/>
      <c r="E137" s="49"/>
      <c r="F137" s="69"/>
      <c r="G137" s="68"/>
      <c r="H137" s="69"/>
      <c r="I137" s="69"/>
      <c r="J137" s="69"/>
    </row>
    <row r="138" spans="1:10" x14ac:dyDescent="0.25">
      <c r="A138" s="69"/>
      <c r="B138" s="86"/>
      <c r="C138" s="49"/>
      <c r="D138" s="49"/>
      <c r="E138" s="49"/>
      <c r="F138" s="69"/>
      <c r="G138" s="68"/>
      <c r="H138" s="69"/>
      <c r="I138" s="69"/>
      <c r="J138" s="69"/>
    </row>
    <row r="139" spans="1:10" x14ac:dyDescent="0.25">
      <c r="A139" s="69"/>
      <c r="B139" s="86"/>
      <c r="C139" s="49"/>
      <c r="D139" s="49"/>
      <c r="E139" s="49"/>
      <c r="F139" s="69"/>
      <c r="G139" s="68"/>
      <c r="H139" s="69"/>
      <c r="I139" s="69"/>
      <c r="J139" s="69"/>
    </row>
    <row r="140" spans="1:10" x14ac:dyDescent="0.25">
      <c r="A140" s="69"/>
      <c r="B140" s="69"/>
      <c r="C140" s="49"/>
      <c r="D140" s="74"/>
      <c r="E140" s="49"/>
      <c r="F140" s="69"/>
      <c r="G140" s="81"/>
      <c r="H140" s="69"/>
      <c r="I140" s="69"/>
      <c r="J140" s="69"/>
    </row>
    <row r="141" spans="1:10" x14ac:dyDescent="0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x14ac:dyDescent="0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x14ac:dyDescent="0.25">
      <c r="A143" s="69"/>
      <c r="B143" s="69"/>
      <c r="C143" s="65"/>
      <c r="D143" s="84"/>
      <c r="E143" s="69"/>
      <c r="F143" s="69"/>
      <c r="G143" s="69"/>
      <c r="H143" s="69"/>
      <c r="I143" s="69"/>
      <c r="J143" s="69"/>
    </row>
    <row r="144" spans="1:10" x14ac:dyDescent="0.25">
      <c r="A144" s="69"/>
      <c r="B144" s="84"/>
      <c r="C144" s="65"/>
      <c r="D144" s="84"/>
      <c r="E144" s="69"/>
      <c r="F144" s="69"/>
      <c r="G144" s="69"/>
      <c r="H144" s="69"/>
      <c r="I144" s="69"/>
      <c r="J144" s="69"/>
    </row>
    <row r="145" spans="1:10" x14ac:dyDescent="0.25">
      <c r="A145" s="69"/>
      <c r="B145" s="86"/>
      <c r="C145" s="49"/>
      <c r="D145" s="81"/>
      <c r="E145" s="69"/>
      <c r="F145" s="69"/>
      <c r="G145" s="69"/>
      <c r="H145" s="69"/>
      <c r="I145" s="69"/>
      <c r="J145" s="69"/>
    </row>
    <row r="146" spans="1:10" x14ac:dyDescent="0.25">
      <c r="A146" s="69"/>
      <c r="B146" s="86"/>
      <c r="C146" s="49"/>
      <c r="D146" s="81"/>
      <c r="E146" s="69"/>
      <c r="F146" s="69"/>
      <c r="G146" s="69"/>
      <c r="H146" s="69"/>
      <c r="I146" s="69"/>
      <c r="J146" s="69"/>
    </row>
    <row r="147" spans="1:10" x14ac:dyDescent="0.25">
      <c r="A147" s="69"/>
      <c r="B147" s="86"/>
      <c r="C147" s="49"/>
      <c r="D147" s="81"/>
      <c r="E147" s="69"/>
      <c r="F147" s="69"/>
      <c r="G147" s="69"/>
      <c r="H147" s="69"/>
      <c r="I147" s="69"/>
      <c r="J147" s="69"/>
    </row>
    <row r="148" spans="1:10" x14ac:dyDescent="0.25">
      <c r="A148" s="69"/>
      <c r="B148" s="86"/>
      <c r="C148" s="49"/>
      <c r="D148" s="81"/>
      <c r="E148" s="69"/>
      <c r="F148" s="69"/>
      <c r="G148" s="69"/>
      <c r="H148" s="69"/>
      <c r="I148" s="69"/>
      <c r="J148" s="69"/>
    </row>
    <row r="149" spans="1:10" x14ac:dyDescent="0.25">
      <c r="A149" s="69"/>
      <c r="B149" s="86"/>
      <c r="C149" s="49"/>
      <c r="D149" s="81"/>
      <c r="E149" s="69"/>
      <c r="F149" s="69"/>
      <c r="G149" s="69"/>
      <c r="H149" s="69"/>
      <c r="I149" s="69"/>
      <c r="J149" s="69"/>
    </row>
    <row r="150" spans="1:10" x14ac:dyDescent="0.25">
      <c r="A150" s="69"/>
      <c r="B150" s="86"/>
      <c r="C150" s="49"/>
      <c r="D150" s="81"/>
      <c r="E150" s="69"/>
      <c r="F150" s="69"/>
      <c r="G150" s="69"/>
      <c r="H150" s="69"/>
      <c r="I150" s="69"/>
      <c r="J150" s="69"/>
    </row>
    <row r="151" spans="1:10" x14ac:dyDescent="0.25">
      <c r="A151" s="69"/>
      <c r="B151" s="86"/>
      <c r="C151" s="49"/>
      <c r="D151" s="81"/>
      <c r="E151" s="69"/>
      <c r="F151" s="69"/>
      <c r="G151" s="69"/>
      <c r="H151" s="69"/>
      <c r="I151" s="69"/>
      <c r="J151" s="69"/>
    </row>
    <row r="152" spans="1:10" x14ac:dyDescent="0.25">
      <c r="A152" s="69"/>
      <c r="B152" s="86"/>
      <c r="C152" s="49"/>
      <c r="D152" s="81"/>
      <c r="E152" s="69"/>
      <c r="F152" s="69"/>
      <c r="G152" s="69"/>
      <c r="H152" s="69"/>
      <c r="I152" s="69"/>
      <c r="J152" s="69"/>
    </row>
    <row r="153" spans="1:10" x14ac:dyDescent="0.25">
      <c r="A153" s="69"/>
      <c r="B153" s="86"/>
      <c r="C153" s="49"/>
      <c r="D153" s="81"/>
      <c r="E153" s="69"/>
      <c r="F153" s="69"/>
      <c r="G153" s="69"/>
      <c r="H153" s="69"/>
      <c r="I153" s="69"/>
      <c r="J153" s="69"/>
    </row>
    <row r="154" spans="1:10" x14ac:dyDescent="0.25">
      <c r="A154" s="69"/>
      <c r="B154" s="86"/>
      <c r="C154" s="49"/>
      <c r="D154" s="81"/>
      <c r="E154" s="69"/>
      <c r="F154" s="69"/>
      <c r="G154" s="69"/>
      <c r="H154" s="69"/>
      <c r="I154" s="69"/>
      <c r="J154" s="69"/>
    </row>
    <row r="155" spans="1:10" x14ac:dyDescent="0.25">
      <c r="A155" s="69"/>
      <c r="B155" s="86"/>
      <c r="C155" s="49"/>
      <c r="D155" s="81"/>
      <c r="E155" s="69"/>
      <c r="F155" s="69"/>
      <c r="G155" s="69"/>
      <c r="H155" s="69"/>
      <c r="I155" s="69"/>
      <c r="J155" s="69"/>
    </row>
    <row r="156" spans="1:10" x14ac:dyDescent="0.25">
      <c r="A156" s="69"/>
      <c r="B156" s="86"/>
      <c r="C156" s="49"/>
      <c r="D156" s="81"/>
      <c r="E156" s="69"/>
      <c r="F156" s="69"/>
      <c r="G156" s="69"/>
      <c r="H156" s="69"/>
      <c r="I156" s="69"/>
      <c r="J156" s="69"/>
    </row>
    <row r="157" spans="1:10" x14ac:dyDescent="0.25">
      <c r="A157" s="69"/>
      <c r="B157" s="69"/>
      <c r="C157" s="49"/>
      <c r="D157" s="69"/>
      <c r="E157" s="69"/>
      <c r="F157" s="69"/>
      <c r="G157" s="69"/>
      <c r="H157" s="69"/>
      <c r="I157" s="69"/>
      <c r="J157" s="69"/>
    </row>
    <row r="158" spans="1:10" x14ac:dyDescent="0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1:10" x14ac:dyDescent="0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0" x14ac:dyDescent="0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x14ac:dyDescent="0.25">
      <c r="A161" s="69"/>
      <c r="B161" s="73"/>
      <c r="C161" s="69"/>
      <c r="D161" s="69"/>
      <c r="E161" s="69"/>
      <c r="F161" s="69"/>
      <c r="G161" s="69"/>
      <c r="H161" s="69"/>
      <c r="I161" s="69"/>
      <c r="J161" s="69"/>
    </row>
    <row r="162" spans="1:10" x14ac:dyDescent="0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x14ac:dyDescent="0.25">
      <c r="A163" s="69"/>
      <c r="B163" s="76"/>
      <c r="C163" s="85"/>
      <c r="D163" s="85"/>
      <c r="E163" s="85"/>
      <c r="F163" s="69"/>
      <c r="G163" s="71"/>
      <c r="H163" s="69"/>
      <c r="I163" s="69"/>
      <c r="J163" s="69"/>
    </row>
    <row r="164" spans="1:10" x14ac:dyDescent="0.25">
      <c r="A164" s="69"/>
      <c r="B164" s="74"/>
      <c r="C164" s="85"/>
      <c r="D164" s="85"/>
      <c r="E164" s="85"/>
      <c r="F164" s="69"/>
      <c r="G164" s="71"/>
      <c r="H164" s="69"/>
      <c r="I164" s="69"/>
      <c r="J164" s="69"/>
    </row>
    <row r="165" spans="1:10" x14ac:dyDescent="0.25">
      <c r="A165" s="69"/>
      <c r="B165" s="84"/>
      <c r="C165" s="84"/>
      <c r="D165" s="84"/>
      <c r="E165" s="84"/>
      <c r="F165" s="69"/>
      <c r="G165" s="71"/>
      <c r="H165" s="69"/>
      <c r="I165" s="69"/>
      <c r="J165" s="69"/>
    </row>
    <row r="166" spans="1:10" x14ac:dyDescent="0.25">
      <c r="A166" s="69"/>
      <c r="B166" s="86"/>
      <c r="C166" s="68"/>
      <c r="D166" s="68"/>
      <c r="E166" s="68"/>
      <c r="F166" s="69"/>
      <c r="G166" s="71"/>
      <c r="H166" s="69"/>
      <c r="I166" s="69"/>
      <c r="J166" s="69"/>
    </row>
    <row r="167" spans="1:10" x14ac:dyDescent="0.25">
      <c r="A167" s="69"/>
      <c r="B167" s="86"/>
      <c r="C167" s="68"/>
      <c r="D167" s="68"/>
      <c r="E167" s="68"/>
      <c r="F167" s="69"/>
      <c r="G167" s="71"/>
      <c r="H167" s="69"/>
      <c r="I167" s="69"/>
      <c r="J167" s="69"/>
    </row>
    <row r="168" spans="1:10" x14ac:dyDescent="0.25">
      <c r="A168" s="69"/>
      <c r="B168" s="86"/>
      <c r="C168" s="68"/>
      <c r="D168" s="68"/>
      <c r="E168" s="68"/>
      <c r="F168" s="69"/>
      <c r="G168" s="71"/>
      <c r="H168" s="69"/>
      <c r="I168" s="69"/>
      <c r="J168" s="69"/>
    </row>
    <row r="169" spans="1:10" x14ac:dyDescent="0.25">
      <c r="A169" s="69"/>
      <c r="B169" s="86"/>
      <c r="C169" s="68"/>
      <c r="D169" s="68"/>
      <c r="E169" s="68"/>
      <c r="F169" s="69"/>
      <c r="G169" s="71"/>
      <c r="H169" s="69"/>
      <c r="I169" s="69"/>
      <c r="J169" s="69"/>
    </row>
    <row r="170" spans="1:10" x14ac:dyDescent="0.25">
      <c r="A170" s="69"/>
      <c r="B170" s="86"/>
      <c r="C170" s="68"/>
      <c r="D170" s="68"/>
      <c r="E170" s="68"/>
      <c r="F170" s="69"/>
      <c r="G170" s="71"/>
      <c r="H170" s="69"/>
      <c r="I170" s="69"/>
      <c r="J170" s="69"/>
    </row>
    <row r="171" spans="1:10" x14ac:dyDescent="0.25">
      <c r="A171" s="69"/>
      <c r="B171" s="86"/>
      <c r="C171" s="68"/>
      <c r="D171" s="68"/>
      <c r="E171" s="68"/>
      <c r="F171" s="69"/>
      <c r="G171" s="71"/>
      <c r="H171" s="69"/>
      <c r="I171" s="69"/>
      <c r="J171" s="69"/>
    </row>
    <row r="172" spans="1:10" x14ac:dyDescent="0.25">
      <c r="A172" s="69"/>
      <c r="B172" s="86"/>
      <c r="C172" s="68"/>
      <c r="D172" s="68"/>
      <c r="E172" s="68"/>
      <c r="F172" s="69"/>
      <c r="G172" s="71"/>
      <c r="H172" s="69"/>
      <c r="I172" s="69"/>
      <c r="J172" s="69"/>
    </row>
    <row r="173" spans="1:10" x14ac:dyDescent="0.25">
      <c r="A173" s="69"/>
      <c r="B173" s="86"/>
      <c r="C173" s="68"/>
      <c r="D173" s="68"/>
      <c r="E173" s="68"/>
      <c r="F173" s="69"/>
      <c r="G173" s="71"/>
      <c r="H173" s="69"/>
      <c r="I173" s="69"/>
      <c r="J173" s="69"/>
    </row>
    <row r="174" spans="1:10" x14ac:dyDescent="0.25">
      <c r="A174" s="69"/>
      <c r="B174" s="86"/>
      <c r="C174" s="68"/>
      <c r="D174" s="68"/>
      <c r="E174" s="68"/>
      <c r="F174" s="69"/>
      <c r="G174" s="71"/>
      <c r="H174" s="69"/>
      <c r="I174" s="69"/>
      <c r="J174" s="69"/>
    </row>
    <row r="175" spans="1:10" x14ac:dyDescent="0.25">
      <c r="A175" s="69"/>
      <c r="B175" s="86"/>
      <c r="C175" s="68"/>
      <c r="D175" s="68"/>
      <c r="E175" s="68"/>
      <c r="F175" s="69"/>
      <c r="G175" s="71"/>
      <c r="H175" s="69"/>
      <c r="I175" s="69"/>
      <c r="J175" s="69"/>
    </row>
    <row r="176" spans="1:10" x14ac:dyDescent="0.25">
      <c r="A176" s="69"/>
      <c r="B176" s="86"/>
      <c r="C176" s="68"/>
      <c r="D176" s="68"/>
      <c r="E176" s="68"/>
      <c r="F176" s="69"/>
      <c r="G176" s="71"/>
      <c r="H176" s="69"/>
      <c r="I176" s="69"/>
      <c r="J176" s="69"/>
    </row>
    <row r="177" spans="1:10" x14ac:dyDescent="0.25">
      <c r="A177" s="69"/>
      <c r="B177" s="86"/>
      <c r="C177" s="68"/>
      <c r="D177" s="68"/>
      <c r="E177" s="68"/>
      <c r="F177" s="69"/>
      <c r="G177" s="71"/>
      <c r="H177" s="69"/>
      <c r="I177" s="69"/>
      <c r="J177" s="69"/>
    </row>
    <row r="178" spans="1:10" x14ac:dyDescent="0.25">
      <c r="A178" s="69"/>
      <c r="B178" s="69"/>
      <c r="C178" s="81"/>
      <c r="D178" s="81"/>
      <c r="E178" s="81"/>
      <c r="F178" s="69"/>
      <c r="G178" s="71"/>
      <c r="H178" s="69"/>
      <c r="I178" s="69"/>
      <c r="J178" s="69"/>
    </row>
    <row r="179" spans="1:10" x14ac:dyDescent="0.25">
      <c r="A179" s="69"/>
      <c r="B179" s="69"/>
      <c r="C179" s="69"/>
      <c r="D179" s="69"/>
      <c r="E179" s="69"/>
      <c r="F179" s="69"/>
      <c r="G179" s="71"/>
      <c r="H179" s="69"/>
      <c r="I179" s="69"/>
      <c r="J179" s="69"/>
    </row>
    <row r="180" spans="1:10" x14ac:dyDescent="0.25">
      <c r="A180" s="69"/>
      <c r="B180" s="69"/>
      <c r="C180" s="85"/>
      <c r="D180" s="85"/>
      <c r="E180" s="69"/>
      <c r="F180" s="69"/>
      <c r="G180" s="71"/>
      <c r="H180" s="69"/>
      <c r="I180" s="69"/>
      <c r="J180" s="69"/>
    </row>
    <row r="181" spans="1:10" x14ac:dyDescent="0.25">
      <c r="A181" s="69"/>
      <c r="B181" s="69"/>
      <c r="C181" s="85"/>
      <c r="D181" s="85"/>
      <c r="E181" s="84"/>
      <c r="F181" s="69"/>
      <c r="G181" s="71"/>
      <c r="H181" s="69"/>
      <c r="I181" s="69"/>
      <c r="J181" s="69"/>
    </row>
    <row r="182" spans="1:10" x14ac:dyDescent="0.25">
      <c r="A182" s="69"/>
      <c r="B182" s="84"/>
      <c r="C182" s="84"/>
      <c r="D182" s="84"/>
      <c r="E182" s="84"/>
      <c r="F182" s="69"/>
      <c r="G182" s="71"/>
      <c r="H182" s="69"/>
      <c r="I182" s="69"/>
      <c r="J182" s="69"/>
    </row>
    <row r="183" spans="1:10" x14ac:dyDescent="0.25">
      <c r="A183" s="69"/>
      <c r="B183" s="86"/>
      <c r="C183" s="46"/>
      <c r="D183" s="46"/>
      <c r="E183" s="69"/>
      <c r="F183" s="69"/>
      <c r="G183" s="71"/>
      <c r="H183" s="69"/>
      <c r="I183" s="69"/>
      <c r="J183" s="69"/>
    </row>
    <row r="184" spans="1:10" x14ac:dyDescent="0.25">
      <c r="A184" s="69"/>
      <c r="B184" s="86"/>
      <c r="C184" s="46"/>
      <c r="D184" s="46"/>
      <c r="E184" s="69"/>
      <c r="F184" s="69"/>
      <c r="G184" s="71"/>
      <c r="H184" s="69"/>
      <c r="I184" s="69"/>
      <c r="J184" s="69"/>
    </row>
    <row r="185" spans="1:10" x14ac:dyDescent="0.25">
      <c r="A185" s="69"/>
      <c r="B185" s="86"/>
      <c r="C185" s="46"/>
      <c r="D185" s="46"/>
      <c r="E185" s="69"/>
      <c r="F185" s="69"/>
      <c r="G185" s="71"/>
      <c r="H185" s="69"/>
      <c r="I185" s="69"/>
      <c r="J185" s="69"/>
    </row>
    <row r="186" spans="1:10" x14ac:dyDescent="0.25">
      <c r="A186" s="69"/>
      <c r="B186" s="86"/>
      <c r="C186" s="46"/>
      <c r="D186" s="46"/>
      <c r="E186" s="69"/>
      <c r="F186" s="69"/>
      <c r="G186" s="71"/>
      <c r="H186" s="69"/>
      <c r="I186" s="69"/>
      <c r="J186" s="69"/>
    </row>
    <row r="187" spans="1:10" x14ac:dyDescent="0.25">
      <c r="A187" s="69"/>
      <c r="B187" s="86"/>
      <c r="C187" s="46"/>
      <c r="D187" s="46"/>
      <c r="E187" s="69"/>
      <c r="F187" s="69"/>
      <c r="G187" s="71"/>
      <c r="H187" s="69"/>
      <c r="I187" s="69"/>
      <c r="J187" s="69"/>
    </row>
    <row r="188" spans="1:10" x14ac:dyDescent="0.25">
      <c r="A188" s="69"/>
      <c r="B188" s="86"/>
      <c r="C188" s="46"/>
      <c r="D188" s="46"/>
      <c r="E188" s="69"/>
      <c r="F188" s="69"/>
      <c r="G188" s="71"/>
      <c r="H188" s="69"/>
      <c r="I188" s="69"/>
      <c r="J188" s="69"/>
    </row>
    <row r="189" spans="1:10" x14ac:dyDescent="0.25">
      <c r="A189" s="69"/>
      <c r="B189" s="86"/>
      <c r="C189" s="46"/>
      <c r="D189" s="46"/>
      <c r="E189" s="69"/>
      <c r="F189" s="69"/>
      <c r="G189" s="71"/>
      <c r="H189" s="69"/>
      <c r="I189" s="69"/>
      <c r="J189" s="69"/>
    </row>
    <row r="190" spans="1:10" x14ac:dyDescent="0.25">
      <c r="A190" s="69"/>
      <c r="B190" s="86"/>
      <c r="C190" s="46"/>
      <c r="D190" s="46"/>
      <c r="E190" s="69"/>
      <c r="F190" s="69"/>
      <c r="G190" s="71"/>
      <c r="H190" s="69"/>
      <c r="I190" s="69"/>
      <c r="J190" s="69"/>
    </row>
    <row r="191" spans="1:10" x14ac:dyDescent="0.25">
      <c r="A191" s="69"/>
      <c r="B191" s="86"/>
      <c r="C191" s="46"/>
      <c r="D191" s="46"/>
      <c r="E191" s="69"/>
      <c r="F191" s="69"/>
      <c r="G191" s="71"/>
      <c r="H191" s="69"/>
      <c r="I191" s="69"/>
      <c r="J191" s="69"/>
    </row>
    <row r="192" spans="1:10" x14ac:dyDescent="0.25">
      <c r="A192" s="69"/>
      <c r="B192" s="86"/>
      <c r="C192" s="46"/>
      <c r="D192" s="46"/>
      <c r="E192" s="69"/>
      <c r="F192" s="69"/>
      <c r="G192" s="71"/>
      <c r="H192" s="69"/>
      <c r="I192" s="69"/>
      <c r="J192" s="69"/>
    </row>
    <row r="193" spans="1:10" x14ac:dyDescent="0.25">
      <c r="A193" s="69"/>
      <c r="B193" s="86"/>
      <c r="C193" s="46"/>
      <c r="D193" s="46"/>
      <c r="E193" s="69"/>
      <c r="F193" s="69"/>
      <c r="G193" s="71"/>
      <c r="H193" s="69"/>
      <c r="I193" s="69"/>
      <c r="J193" s="69"/>
    </row>
    <row r="194" spans="1:10" x14ac:dyDescent="0.25">
      <c r="A194" s="69"/>
      <c r="B194" s="86"/>
      <c r="C194" s="46"/>
      <c r="D194" s="46"/>
      <c r="E194" s="69"/>
      <c r="F194" s="69"/>
      <c r="G194" s="71"/>
      <c r="H194" s="69"/>
      <c r="I194" s="69"/>
      <c r="J194" s="69"/>
    </row>
    <row r="195" spans="1:10" x14ac:dyDescent="0.25">
      <c r="A195" s="69"/>
      <c r="B195" s="69"/>
      <c r="C195" s="46"/>
      <c r="D195" s="46"/>
      <c r="E195" s="69"/>
      <c r="F195" s="69"/>
      <c r="G195" s="71"/>
      <c r="H195" s="69"/>
      <c r="I195" s="69"/>
      <c r="J195" s="69"/>
    </row>
    <row r="196" spans="1:10" x14ac:dyDescent="0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x14ac:dyDescent="0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1:10" x14ac:dyDescent="0.25">
      <c r="A198" s="69"/>
      <c r="B198" s="86"/>
      <c r="C198" s="85"/>
      <c r="D198" s="84"/>
      <c r="E198" s="65"/>
      <c r="F198" s="69"/>
      <c r="G198" s="85"/>
      <c r="H198" s="69"/>
      <c r="I198" s="69"/>
      <c r="J198" s="69"/>
    </row>
    <row r="199" spans="1:10" x14ac:dyDescent="0.25">
      <c r="A199" s="69"/>
      <c r="B199" s="84"/>
      <c r="C199" s="85"/>
      <c r="D199" s="84"/>
      <c r="E199" s="65"/>
      <c r="F199" s="69"/>
      <c r="G199" s="85"/>
      <c r="H199" s="69"/>
      <c r="I199" s="69"/>
      <c r="J199" s="69"/>
    </row>
    <row r="200" spans="1:10" x14ac:dyDescent="0.25">
      <c r="A200" s="69"/>
      <c r="B200" s="86"/>
      <c r="C200" s="49"/>
      <c r="D200" s="49"/>
      <c r="E200" s="49"/>
      <c r="F200" s="69"/>
      <c r="G200" s="68"/>
      <c r="H200" s="69"/>
      <c r="I200" s="69"/>
      <c r="J200" s="69"/>
    </row>
    <row r="201" spans="1:10" x14ac:dyDescent="0.25">
      <c r="A201" s="69"/>
      <c r="B201" s="86"/>
      <c r="C201" s="49"/>
      <c r="D201" s="49"/>
      <c r="E201" s="49"/>
      <c r="F201" s="69"/>
      <c r="G201" s="68"/>
      <c r="H201" s="69"/>
      <c r="I201" s="69"/>
      <c r="J201" s="69"/>
    </row>
    <row r="202" spans="1:10" x14ac:dyDescent="0.25">
      <c r="A202" s="69"/>
      <c r="B202" s="86"/>
      <c r="C202" s="49"/>
      <c r="D202" s="49"/>
      <c r="E202" s="49"/>
      <c r="F202" s="69"/>
      <c r="G202" s="68"/>
      <c r="H202" s="69"/>
      <c r="I202" s="69"/>
      <c r="J202" s="69"/>
    </row>
    <row r="203" spans="1:10" x14ac:dyDescent="0.25">
      <c r="A203" s="69"/>
      <c r="B203" s="86"/>
      <c r="C203" s="49"/>
      <c r="D203" s="49"/>
      <c r="E203" s="49"/>
      <c r="F203" s="69"/>
      <c r="G203" s="68"/>
      <c r="H203" s="69"/>
      <c r="I203" s="69"/>
      <c r="J203" s="69"/>
    </row>
    <row r="204" spans="1:10" x14ac:dyDescent="0.25">
      <c r="A204" s="69"/>
      <c r="B204" s="86"/>
      <c r="C204" s="49"/>
      <c r="D204" s="49"/>
      <c r="E204" s="49"/>
      <c r="F204" s="69"/>
      <c r="G204" s="68"/>
      <c r="H204" s="69"/>
      <c r="I204" s="69"/>
      <c r="J204" s="69"/>
    </row>
    <row r="205" spans="1:10" x14ac:dyDescent="0.25">
      <c r="A205" s="69"/>
      <c r="B205" s="86"/>
      <c r="C205" s="49"/>
      <c r="D205" s="49"/>
      <c r="E205" s="49"/>
      <c r="F205" s="69"/>
      <c r="G205" s="68"/>
      <c r="H205" s="69"/>
      <c r="I205" s="69"/>
      <c r="J205" s="69"/>
    </row>
    <row r="206" spans="1:10" x14ac:dyDescent="0.25">
      <c r="A206" s="69"/>
      <c r="B206" s="86"/>
      <c r="C206" s="49"/>
      <c r="D206" s="49"/>
      <c r="E206" s="49"/>
      <c r="F206" s="69"/>
      <c r="G206" s="68"/>
      <c r="H206" s="69"/>
      <c r="I206" s="69"/>
      <c r="J206" s="69"/>
    </row>
    <row r="207" spans="1:10" x14ac:dyDescent="0.25">
      <c r="A207" s="69"/>
      <c r="B207" s="86"/>
      <c r="C207" s="49"/>
      <c r="D207" s="49"/>
      <c r="E207" s="49"/>
      <c r="F207" s="69"/>
      <c r="G207" s="68"/>
      <c r="H207" s="69"/>
      <c r="I207" s="69"/>
      <c r="J207" s="69"/>
    </row>
    <row r="208" spans="1:10" x14ac:dyDescent="0.25">
      <c r="A208" s="69"/>
      <c r="B208" s="86"/>
      <c r="C208" s="49"/>
      <c r="D208" s="49"/>
      <c r="E208" s="49"/>
      <c r="F208" s="69"/>
      <c r="G208" s="68"/>
      <c r="H208" s="69"/>
      <c r="I208" s="69"/>
      <c r="J208" s="69"/>
    </row>
    <row r="209" spans="1:10" x14ac:dyDescent="0.25">
      <c r="A209" s="69"/>
      <c r="B209" s="86"/>
      <c r="C209" s="49"/>
      <c r="D209" s="49"/>
      <c r="E209" s="49"/>
      <c r="F209" s="69"/>
      <c r="G209" s="68"/>
      <c r="H209" s="69"/>
      <c r="I209" s="69"/>
      <c r="J209" s="69"/>
    </row>
    <row r="210" spans="1:10" x14ac:dyDescent="0.25">
      <c r="A210" s="69"/>
      <c r="B210" s="86"/>
      <c r="C210" s="49"/>
      <c r="D210" s="49"/>
      <c r="E210" s="49"/>
      <c r="F210" s="69"/>
      <c r="G210" s="68"/>
      <c r="H210" s="69"/>
      <c r="I210" s="69"/>
      <c r="J210" s="69"/>
    </row>
    <row r="211" spans="1:10" x14ac:dyDescent="0.25">
      <c r="A211" s="69"/>
      <c r="B211" s="86"/>
      <c r="C211" s="49"/>
      <c r="D211" s="49"/>
      <c r="E211" s="49"/>
      <c r="F211" s="69"/>
      <c r="G211" s="68"/>
      <c r="H211" s="69"/>
      <c r="I211" s="69"/>
      <c r="J211" s="69"/>
    </row>
    <row r="212" spans="1:10" x14ac:dyDescent="0.25">
      <c r="A212" s="69"/>
      <c r="B212" s="69"/>
      <c r="C212" s="49"/>
      <c r="D212" s="74"/>
      <c r="E212" s="49"/>
      <c r="F212" s="69"/>
      <c r="G212" s="81"/>
      <c r="H212" s="69"/>
      <c r="I212" s="69"/>
      <c r="J212" s="69"/>
    </row>
    <row r="213" spans="1:10" x14ac:dyDescent="0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0" x14ac:dyDescent="0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0" x14ac:dyDescent="0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1:10" x14ac:dyDescent="0.25">
      <c r="A216" s="69"/>
      <c r="B216" s="84"/>
      <c r="C216" s="69"/>
      <c r="D216" s="69"/>
      <c r="E216" s="69"/>
      <c r="F216" s="69"/>
      <c r="G216" s="69"/>
      <c r="H216" s="69"/>
      <c r="I216" s="69"/>
      <c r="J216" s="69"/>
    </row>
    <row r="217" spans="1:10" x14ac:dyDescent="0.25">
      <c r="A217" s="69"/>
      <c r="B217" s="86"/>
      <c r="C217" s="74"/>
      <c r="D217" s="76"/>
      <c r="E217" s="25"/>
      <c r="F217" s="69"/>
      <c r="G217" s="76"/>
      <c r="H217" s="69"/>
      <c r="I217" s="69"/>
      <c r="J217" s="71"/>
    </row>
    <row r="218" spans="1:10" x14ac:dyDescent="0.25">
      <c r="A218" s="69"/>
      <c r="B218" s="86"/>
      <c r="C218" s="74"/>
      <c r="D218" s="76"/>
      <c r="E218" s="25"/>
      <c r="F218" s="69"/>
      <c r="G218" s="76"/>
      <c r="H218" s="69"/>
      <c r="I218" s="69"/>
      <c r="J218" s="71"/>
    </row>
    <row r="219" spans="1:10" x14ac:dyDescent="0.25">
      <c r="A219" s="69"/>
      <c r="B219" s="86"/>
      <c r="C219" s="74"/>
      <c r="D219" s="76"/>
      <c r="E219" s="25"/>
      <c r="F219" s="69"/>
      <c r="G219" s="76"/>
      <c r="H219" s="69"/>
      <c r="I219" s="69"/>
      <c r="J219" s="71"/>
    </row>
    <row r="220" spans="1:10" x14ac:dyDescent="0.25">
      <c r="A220" s="69"/>
      <c r="B220" s="86"/>
      <c r="C220" s="74"/>
      <c r="D220" s="76"/>
      <c r="E220" s="25"/>
      <c r="F220" s="69"/>
      <c r="G220" s="76"/>
      <c r="H220" s="69"/>
      <c r="I220" s="69"/>
      <c r="J220" s="71"/>
    </row>
    <row r="221" spans="1:10" x14ac:dyDescent="0.25">
      <c r="A221" s="69"/>
      <c r="B221" s="86"/>
      <c r="C221" s="74"/>
      <c r="D221" s="76"/>
      <c r="E221" s="25"/>
      <c r="F221" s="69"/>
      <c r="G221" s="76"/>
      <c r="H221" s="69"/>
      <c r="I221" s="69"/>
      <c r="J221" s="71"/>
    </row>
    <row r="222" spans="1:10" x14ac:dyDescent="0.25">
      <c r="A222" s="69"/>
      <c r="B222" s="86"/>
      <c r="C222" s="74"/>
      <c r="D222" s="76"/>
      <c r="E222" s="25"/>
      <c r="F222" s="69"/>
      <c r="G222" s="76"/>
      <c r="H222" s="69"/>
      <c r="I222" s="69"/>
      <c r="J222" s="71"/>
    </row>
    <row r="223" spans="1:10" x14ac:dyDescent="0.25">
      <c r="A223" s="69"/>
      <c r="B223" s="86"/>
      <c r="C223" s="74"/>
      <c r="D223" s="76"/>
      <c r="E223" s="25"/>
      <c r="F223" s="69"/>
      <c r="G223" s="76"/>
      <c r="H223" s="69"/>
      <c r="I223" s="69"/>
      <c r="J223" s="71"/>
    </row>
    <row r="224" spans="1:10" x14ac:dyDescent="0.25">
      <c r="A224" s="69"/>
      <c r="B224" s="86"/>
      <c r="C224" s="74"/>
      <c r="D224" s="76"/>
      <c r="E224" s="25"/>
      <c r="F224" s="69"/>
      <c r="G224" s="76"/>
      <c r="H224" s="69"/>
      <c r="I224" s="69"/>
      <c r="J224" s="71"/>
    </row>
    <row r="225" spans="1:10" x14ac:dyDescent="0.25">
      <c r="A225" s="69"/>
      <c r="B225" s="86"/>
      <c r="C225" s="74"/>
      <c r="D225" s="76"/>
      <c r="E225" s="25"/>
      <c r="F225" s="69"/>
      <c r="G225" s="76"/>
      <c r="H225" s="69"/>
      <c r="I225" s="69"/>
      <c r="J225" s="71"/>
    </row>
    <row r="226" spans="1:10" x14ac:dyDescent="0.25">
      <c r="A226" s="69"/>
      <c r="B226" s="86"/>
      <c r="C226" s="74"/>
      <c r="D226" s="76"/>
      <c r="E226" s="25"/>
      <c r="F226" s="69"/>
      <c r="G226" s="76"/>
      <c r="H226" s="69"/>
      <c r="I226" s="69"/>
      <c r="J226" s="71"/>
    </row>
    <row r="227" spans="1:10" x14ac:dyDescent="0.25">
      <c r="A227" s="69"/>
      <c r="B227" s="86"/>
      <c r="C227" s="74"/>
      <c r="D227" s="76"/>
      <c r="E227" s="25"/>
      <c r="F227" s="69"/>
      <c r="G227" s="76"/>
      <c r="H227" s="69"/>
      <c r="I227" s="69"/>
      <c r="J227" s="71"/>
    </row>
    <row r="228" spans="1:10" x14ac:dyDescent="0.25">
      <c r="A228" s="69"/>
      <c r="B228" s="86"/>
      <c r="C228" s="74"/>
      <c r="D228" s="76"/>
      <c r="E228" s="25"/>
      <c r="F228" s="69"/>
      <c r="G228" s="76"/>
      <c r="H228" s="69"/>
      <c r="I228" s="69"/>
      <c r="J228" s="71"/>
    </row>
    <row r="229" spans="1:10" x14ac:dyDescent="0.25">
      <c r="A229" s="69"/>
      <c r="B229" s="69"/>
      <c r="C229" s="74"/>
      <c r="D229" s="69"/>
      <c r="E229" s="69"/>
      <c r="F229" s="69"/>
      <c r="G229" s="76"/>
      <c r="H229" s="69"/>
      <c r="I229" s="69"/>
      <c r="J229" s="71"/>
    </row>
    <row r="230" spans="1:10" x14ac:dyDescent="0.25">
      <c r="A230" s="69"/>
      <c r="B230" s="69"/>
      <c r="C230" s="69"/>
      <c r="D230" s="69"/>
      <c r="E230" s="69"/>
      <c r="F230" s="69"/>
      <c r="G230" s="76"/>
      <c r="H230" s="69"/>
      <c r="I230" s="69"/>
      <c r="J230" s="69"/>
    </row>
    <row r="231" spans="1:10" x14ac:dyDescent="0.25">
      <c r="A231" s="69"/>
      <c r="B231" s="69"/>
      <c r="C231" s="69"/>
      <c r="D231" s="69"/>
      <c r="E231" s="69"/>
      <c r="F231" s="69"/>
      <c r="G231" s="69"/>
      <c r="H231" s="69"/>
      <c r="I231" s="69"/>
      <c r="J231" s="69"/>
    </row>
    <row r="232" spans="1:10" x14ac:dyDescent="0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</row>
    <row r="233" spans="1:10" x14ac:dyDescent="0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</row>
    <row r="234" spans="1:10" x14ac:dyDescent="0.25">
      <c r="A234" s="69"/>
      <c r="B234" s="69"/>
      <c r="C234" s="69"/>
      <c r="D234" s="69"/>
      <c r="E234" s="69"/>
      <c r="F234" s="69"/>
      <c r="G234" s="69"/>
      <c r="H234" s="69"/>
      <c r="I234" s="69"/>
      <c r="J234" s="69"/>
    </row>
    <row r="235" spans="1:10" x14ac:dyDescent="0.25">
      <c r="A235" s="69"/>
      <c r="B235" s="69"/>
      <c r="C235" s="69"/>
      <c r="D235" s="69"/>
      <c r="E235" s="69"/>
      <c r="F235" s="69"/>
      <c r="G235" s="69"/>
      <c r="H235" s="69"/>
      <c r="I235" s="69"/>
      <c r="J235" s="69"/>
    </row>
  </sheetData>
  <mergeCells count="8">
    <mergeCell ref="D10:G11"/>
    <mergeCell ref="L10:O11"/>
    <mergeCell ref="T10:W11"/>
    <mergeCell ref="AB10:AE11"/>
    <mergeCell ref="E13:F13"/>
    <mergeCell ref="M13:N13"/>
    <mergeCell ref="U13:V13"/>
    <mergeCell ref="AC13:AD13"/>
  </mergeCell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894BB-C86D-43EC-8F93-BF0F1691CFA1}">
  <sheetPr>
    <pageSetUpPr fitToPage="1"/>
  </sheetPr>
  <dimension ref="A1:AE122"/>
  <sheetViews>
    <sheetView workbookViewId="0">
      <selection activeCell="R23" sqref="R23:R26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33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29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7109375" style="1" customWidth="1"/>
    <col min="18" max="18" width="3.7109375" style="1" customWidth="1"/>
    <col min="19" max="19" width="22.5703125" style="1" customWidth="1"/>
    <col min="20" max="20" width="18.28515625" style="1" customWidth="1"/>
    <col min="21" max="21" width="17.42578125" style="1" customWidth="1"/>
    <col min="22" max="22" width="3.140625" style="1" customWidth="1"/>
    <col min="23" max="23" width="18.28515625" style="1" customWidth="1"/>
    <col min="24" max="24" width="6.28515625" style="1" customWidth="1"/>
    <col min="25" max="26" width="9.140625" style="1"/>
    <col min="27" max="27" width="23.85546875" style="1" customWidth="1"/>
    <col min="28" max="28" width="3.5703125" style="1" customWidth="1"/>
    <col min="29" max="29" width="13.5703125" style="1" customWidth="1"/>
    <col min="30" max="30" width="3.5703125" style="1" customWidth="1"/>
    <col min="31" max="31" width="13.5703125" style="1" customWidth="1"/>
    <col min="32" max="16384" width="9.140625" style="1"/>
  </cols>
  <sheetData>
    <row r="1" spans="1:23" x14ac:dyDescent="0.25">
      <c r="I1" s="102" t="s">
        <v>108</v>
      </c>
    </row>
    <row r="2" spans="1:23" x14ac:dyDescent="0.25">
      <c r="I2" s="102" t="s">
        <v>109</v>
      </c>
    </row>
    <row r="3" spans="1:23" x14ac:dyDescent="0.25">
      <c r="I3" s="102" t="s">
        <v>110</v>
      </c>
    </row>
    <row r="4" spans="1:23" x14ac:dyDescent="0.25">
      <c r="A4" s="8"/>
      <c r="I4" s="102" t="s">
        <v>15</v>
      </c>
      <c r="Q4" s="8"/>
    </row>
    <row r="5" spans="1:23" x14ac:dyDescent="0.25">
      <c r="A5" s="8"/>
      <c r="Q5" s="8"/>
      <c r="W5" s="5" t="s">
        <v>46</v>
      </c>
    </row>
    <row r="6" spans="1:23" x14ac:dyDescent="0.25">
      <c r="A6" s="8"/>
      <c r="I6" s="100" t="s">
        <v>103</v>
      </c>
      <c r="Q6" s="8"/>
      <c r="W6" s="5" t="s">
        <v>13</v>
      </c>
    </row>
    <row r="7" spans="1:23" x14ac:dyDescent="0.25">
      <c r="I7" s="101" t="s">
        <v>104</v>
      </c>
      <c r="W7" s="5" t="s">
        <v>97</v>
      </c>
    </row>
    <row r="8" spans="1:23" x14ac:dyDescent="0.25">
      <c r="I8" s="101" t="s">
        <v>105</v>
      </c>
    </row>
    <row r="9" spans="1:23" ht="16.5" thickBot="1" x14ac:dyDescent="0.3"/>
    <row r="10" spans="1:23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50</v>
      </c>
      <c r="U10" s="108"/>
      <c r="V10" s="108"/>
      <c r="W10" s="109"/>
    </row>
    <row r="11" spans="1:23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20"/>
      <c r="R11" s="20"/>
      <c r="S11" s="20"/>
      <c r="T11" s="110"/>
      <c r="U11" s="111"/>
      <c r="V11" s="111"/>
      <c r="W11" s="112"/>
    </row>
    <row r="12" spans="1:23" x14ac:dyDescent="0.25">
      <c r="A12" s="89" t="s">
        <v>4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4</v>
      </c>
      <c r="J12" s="21"/>
      <c r="K12" s="21"/>
      <c r="L12" s="21" t="s">
        <v>51</v>
      </c>
      <c r="M12" s="21"/>
      <c r="N12" s="21"/>
      <c r="O12" s="21" t="s">
        <v>52</v>
      </c>
      <c r="Q12" s="21"/>
      <c r="R12" s="21"/>
      <c r="S12" s="21"/>
      <c r="T12" s="21" t="s">
        <v>51</v>
      </c>
      <c r="U12" s="21"/>
      <c r="V12" s="21"/>
      <c r="W12" s="21" t="s">
        <v>52</v>
      </c>
    </row>
    <row r="13" spans="1:23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</row>
    <row r="16" spans="1:23" x14ac:dyDescent="0.25">
      <c r="A16" s="8" t="s">
        <v>56</v>
      </c>
      <c r="I16" s="8" t="s">
        <v>56</v>
      </c>
      <c r="Q16" s="8" t="s">
        <v>56</v>
      </c>
    </row>
    <row r="17" spans="1:31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</row>
    <row r="18" spans="1:31" x14ac:dyDescent="0.25">
      <c r="B18" s="1" t="s">
        <v>59</v>
      </c>
      <c r="D18" s="24">
        <v>36</v>
      </c>
      <c r="E18" s="25">
        <v>0</v>
      </c>
      <c r="G18" s="26">
        <f>D18*E18</f>
        <v>0</v>
      </c>
      <c r="J18" s="1" t="s">
        <v>59</v>
      </c>
      <c r="L18" s="24">
        <f>D18</f>
        <v>36</v>
      </c>
      <c r="M18" s="25">
        <v>0</v>
      </c>
      <c r="O18" s="26">
        <f>L18*M18</f>
        <v>0</v>
      </c>
      <c r="R18" s="1" t="s">
        <v>59</v>
      </c>
      <c r="T18" s="24">
        <f>L18</f>
        <v>36</v>
      </c>
      <c r="U18" s="25">
        <v>0</v>
      </c>
      <c r="W18" s="32">
        <f>T18*U18</f>
        <v>0</v>
      </c>
      <c r="AC18" s="21"/>
      <c r="AD18" s="21"/>
      <c r="AE18" s="21"/>
    </row>
    <row r="19" spans="1:31" x14ac:dyDescent="0.25">
      <c r="D19" s="24"/>
      <c r="E19" s="25"/>
      <c r="G19" s="26"/>
      <c r="L19" s="24"/>
      <c r="M19" s="25"/>
      <c r="O19" s="26"/>
      <c r="T19" s="24"/>
      <c r="U19" s="25"/>
      <c r="W19" s="32"/>
      <c r="AC19" s="21"/>
      <c r="AD19" s="21"/>
      <c r="AE19" s="21"/>
    </row>
    <row r="20" spans="1:31" x14ac:dyDescent="0.25">
      <c r="D20" s="24"/>
      <c r="E20" s="25"/>
      <c r="G20" s="26"/>
      <c r="H20" s="32"/>
      <c r="L20" s="24"/>
      <c r="M20" s="38"/>
      <c r="O20" s="26"/>
      <c r="T20" s="24"/>
      <c r="U20" s="25"/>
      <c r="W20" s="32"/>
      <c r="AC20" s="32"/>
      <c r="AE20" s="32"/>
    </row>
    <row r="21" spans="1:31" x14ac:dyDescent="0.25">
      <c r="A21" s="8" t="s">
        <v>62</v>
      </c>
      <c r="D21" s="24"/>
      <c r="G21" s="26"/>
      <c r="H21" s="32"/>
      <c r="I21" s="8" t="s">
        <v>62</v>
      </c>
      <c r="L21" s="24"/>
      <c r="O21" s="26"/>
      <c r="P21" s="32"/>
      <c r="Q21" s="8" t="s">
        <v>62</v>
      </c>
      <c r="T21" s="24"/>
      <c r="W21" s="32"/>
    </row>
    <row r="22" spans="1:31" x14ac:dyDescent="0.25">
      <c r="D22" s="34" t="s">
        <v>63</v>
      </c>
      <c r="E22" s="35" t="s">
        <v>64</v>
      </c>
      <c r="G22" s="26"/>
      <c r="H22" s="32"/>
      <c r="L22" s="34" t="s">
        <v>63</v>
      </c>
      <c r="M22" s="35" t="s">
        <v>64</v>
      </c>
      <c r="O22" s="26"/>
      <c r="P22" s="32"/>
      <c r="T22" s="34" t="s">
        <v>63</v>
      </c>
      <c r="U22" s="35" t="s">
        <v>66</v>
      </c>
      <c r="W22" s="32"/>
      <c r="AA22" s="8"/>
      <c r="AC22" s="33"/>
      <c r="AE22" s="33"/>
    </row>
    <row r="23" spans="1:31" x14ac:dyDescent="0.25">
      <c r="B23" s="1" t="s">
        <v>111</v>
      </c>
      <c r="D23" s="24">
        <v>1111843</v>
      </c>
      <c r="E23" s="37">
        <v>0.11</v>
      </c>
      <c r="G23" s="26">
        <f>D23*E23</f>
        <v>122302.73</v>
      </c>
      <c r="H23" s="32"/>
      <c r="J23" s="1" t="s">
        <v>111</v>
      </c>
      <c r="L23" s="24">
        <f t="shared" ref="L23:M26" si="0">D23</f>
        <v>1111843</v>
      </c>
      <c r="M23" s="37">
        <f t="shared" si="0"/>
        <v>0.11</v>
      </c>
      <c r="O23" s="26">
        <f>L23*M23</f>
        <v>122302.73</v>
      </c>
      <c r="P23" s="32"/>
      <c r="R23" s="1" t="s">
        <v>111</v>
      </c>
      <c r="T23" s="24">
        <f t="shared" ref="T23:T26" si="1">L23</f>
        <v>1111843</v>
      </c>
      <c r="U23" s="37">
        <v>0.14649999999999999</v>
      </c>
      <c r="W23" s="26">
        <f>T23*U23</f>
        <v>162884.99949999998</v>
      </c>
      <c r="Y23" s="53"/>
      <c r="AC23" s="43"/>
      <c r="AE23" s="43"/>
    </row>
    <row r="24" spans="1:31" x14ac:dyDescent="0.25">
      <c r="B24" s="1" t="s">
        <v>112</v>
      </c>
      <c r="D24" s="24">
        <v>275432.8</v>
      </c>
      <c r="E24" s="37">
        <v>0.48</v>
      </c>
      <c r="G24" s="26">
        <f t="shared" ref="G24:G26" si="2">D24*E24</f>
        <v>132207.74399999998</v>
      </c>
      <c r="H24" s="32"/>
      <c r="J24" s="1" t="s">
        <v>112</v>
      </c>
      <c r="L24" s="24">
        <f t="shared" si="0"/>
        <v>275432.8</v>
      </c>
      <c r="M24" s="37">
        <f t="shared" si="0"/>
        <v>0.48</v>
      </c>
      <c r="O24" s="26">
        <f t="shared" ref="O24:O26" si="3">L24*M24</f>
        <v>132207.74399999998</v>
      </c>
      <c r="P24" s="32"/>
      <c r="R24" s="1" t="s">
        <v>112</v>
      </c>
      <c r="T24" s="24">
        <f t="shared" si="1"/>
        <v>275432.8</v>
      </c>
      <c r="U24" s="37">
        <v>0.63919999999999999</v>
      </c>
      <c r="W24" s="26">
        <f t="shared" ref="W24:W26" si="4">T24*U24</f>
        <v>176056.64575999998</v>
      </c>
      <c r="Y24" s="53"/>
      <c r="AC24" s="43"/>
      <c r="AE24" s="43"/>
    </row>
    <row r="25" spans="1:31" x14ac:dyDescent="0.25">
      <c r="B25" s="1" t="s">
        <v>113</v>
      </c>
      <c r="D25" s="24">
        <v>180000</v>
      </c>
      <c r="E25" s="37">
        <v>0.24</v>
      </c>
      <c r="G25" s="26">
        <f t="shared" si="2"/>
        <v>43200</v>
      </c>
      <c r="H25" s="32"/>
      <c r="J25" s="1" t="s">
        <v>113</v>
      </c>
      <c r="L25" s="24">
        <f t="shared" si="0"/>
        <v>180000</v>
      </c>
      <c r="M25" s="37">
        <f t="shared" si="0"/>
        <v>0.24</v>
      </c>
      <c r="O25" s="26">
        <f t="shared" si="3"/>
        <v>43200</v>
      </c>
      <c r="P25" s="32"/>
      <c r="R25" s="1" t="s">
        <v>113</v>
      </c>
      <c r="T25" s="24">
        <f t="shared" si="1"/>
        <v>180000</v>
      </c>
      <c r="U25" s="37">
        <v>0.3196</v>
      </c>
      <c r="W25" s="26">
        <f t="shared" si="4"/>
        <v>57528</v>
      </c>
      <c r="Y25" s="53"/>
      <c r="AC25" s="43"/>
      <c r="AE25" s="43"/>
    </row>
    <row r="26" spans="1:31" x14ac:dyDescent="0.25">
      <c r="B26" s="1" t="s">
        <v>114</v>
      </c>
      <c r="D26" s="24">
        <v>715145.6</v>
      </c>
      <c r="E26" s="37">
        <v>0.08</v>
      </c>
      <c r="G26" s="26">
        <f t="shared" si="2"/>
        <v>57211.648000000001</v>
      </c>
      <c r="J26" s="1" t="s">
        <v>114</v>
      </c>
      <c r="L26" s="24">
        <f t="shared" si="0"/>
        <v>715145.6</v>
      </c>
      <c r="M26" s="37">
        <f t="shared" si="0"/>
        <v>0.08</v>
      </c>
      <c r="O26" s="26">
        <f t="shared" si="3"/>
        <v>57211.648000000001</v>
      </c>
      <c r="P26" s="32"/>
      <c r="R26" s="1" t="s">
        <v>114</v>
      </c>
      <c r="T26" s="24">
        <f t="shared" si="1"/>
        <v>715145.6</v>
      </c>
      <c r="U26" s="37">
        <v>0.1065</v>
      </c>
      <c r="W26" s="26">
        <f t="shared" si="4"/>
        <v>76163.006399999998</v>
      </c>
      <c r="Y26" s="53"/>
      <c r="AC26" s="43"/>
      <c r="AE26" s="43"/>
    </row>
    <row r="27" spans="1:31" x14ac:dyDescent="0.25">
      <c r="B27" s="27" t="s">
        <v>68</v>
      </c>
      <c r="C27" s="27"/>
      <c r="D27" s="27"/>
      <c r="E27" s="27"/>
      <c r="F27" s="27"/>
      <c r="G27" s="30">
        <f>E118</f>
        <v>0</v>
      </c>
      <c r="H27" s="26"/>
      <c r="J27" s="27" t="s">
        <v>68</v>
      </c>
      <c r="K27" s="27"/>
      <c r="L27" s="27"/>
      <c r="M27" s="27"/>
      <c r="N27" s="27"/>
      <c r="O27" s="30">
        <f>M122</f>
        <v>0</v>
      </c>
      <c r="P27" s="32"/>
      <c r="R27" s="27" t="s">
        <v>68</v>
      </c>
      <c r="S27" s="27"/>
      <c r="T27" s="27"/>
      <c r="U27" s="27"/>
      <c r="V27" s="27"/>
      <c r="W27" s="30">
        <f>U122</f>
        <v>0</v>
      </c>
    </row>
    <row r="28" spans="1:31" x14ac:dyDescent="0.25">
      <c r="D28" s="24">
        <f>SUM(D23:D26)</f>
        <v>2282421.4</v>
      </c>
      <c r="E28" s="39"/>
      <c r="G28" s="26">
        <f>SUM(G23:G27)</f>
        <v>354922.12199999997</v>
      </c>
      <c r="H28" s="26"/>
      <c r="O28" s="26">
        <f>SUM(O23:O27)</f>
        <v>354922.12199999997</v>
      </c>
      <c r="P28" s="32"/>
      <c r="Q28" s="8"/>
      <c r="T28" s="24">
        <f>SUM(T23:T27)</f>
        <v>2282421.4</v>
      </c>
      <c r="W28" s="26">
        <f>SUM(W23:W27)</f>
        <v>472632.65165999997</v>
      </c>
      <c r="AA28" s="36"/>
      <c r="AE28" s="26"/>
    </row>
    <row r="29" spans="1:31" x14ac:dyDescent="0.25">
      <c r="G29" s="26"/>
      <c r="H29" s="26"/>
      <c r="I29" s="8"/>
      <c r="L29" s="24"/>
      <c r="M29" s="41"/>
      <c r="O29" s="26"/>
      <c r="P29" s="32"/>
      <c r="Q29" s="8"/>
      <c r="T29" s="24"/>
      <c r="U29" s="41"/>
      <c r="W29" s="32"/>
    </row>
    <row r="30" spans="1:31" ht="16.5" thickBot="1" x14ac:dyDescent="0.3">
      <c r="A30" s="8" t="s">
        <v>69</v>
      </c>
      <c r="G30" s="42">
        <f>G18+G28</f>
        <v>354922.12199999997</v>
      </c>
      <c r="H30" s="26"/>
      <c r="I30" s="8" t="s">
        <v>70</v>
      </c>
      <c r="L30" s="24"/>
      <c r="M30" s="41"/>
      <c r="O30" s="26">
        <f>O18+O28</f>
        <v>354922.12199999997</v>
      </c>
      <c r="P30" s="32"/>
      <c r="Q30" s="8" t="s">
        <v>70</v>
      </c>
      <c r="T30" s="24"/>
      <c r="U30" s="41"/>
      <c r="W30" s="26">
        <f>W18+W28</f>
        <v>472632.65165999997</v>
      </c>
      <c r="AE30" s="38"/>
    </row>
    <row r="31" spans="1:31" ht="16.5" thickTop="1" x14ac:dyDescent="0.25">
      <c r="A31" s="8"/>
      <c r="D31" s="24"/>
      <c r="E31" s="41"/>
      <c r="G31" s="26"/>
      <c r="H31" s="26"/>
      <c r="I31" s="8"/>
      <c r="P31" s="32"/>
      <c r="Q31" s="8"/>
    </row>
    <row r="32" spans="1:31" x14ac:dyDescent="0.25">
      <c r="A32" s="8" t="s">
        <v>71</v>
      </c>
      <c r="G32" s="26">
        <v>354922.1</v>
      </c>
      <c r="H32" s="26"/>
      <c r="I32" s="8" t="s">
        <v>72</v>
      </c>
      <c r="O32" s="44">
        <f>G36</f>
        <v>0.99999993801457099</v>
      </c>
      <c r="P32" s="32"/>
      <c r="Q32" s="8" t="s">
        <v>72</v>
      </c>
      <c r="W32" s="44">
        <f>O32</f>
        <v>0.99999993801457099</v>
      </c>
      <c r="AE32" s="40"/>
    </row>
    <row r="33" spans="1:23" x14ac:dyDescent="0.25">
      <c r="H33" s="43"/>
      <c r="P33" s="32"/>
    </row>
    <row r="34" spans="1:23" x14ac:dyDescent="0.25">
      <c r="A34" s="8" t="s">
        <v>73</v>
      </c>
      <c r="G34" s="26">
        <f>G32-G30</f>
        <v>-2.1999999997206032E-2</v>
      </c>
      <c r="I34" s="8" t="s">
        <v>74</v>
      </c>
      <c r="O34" s="26">
        <f>O30*O32</f>
        <v>354922.1</v>
      </c>
      <c r="P34" s="43"/>
      <c r="Q34" s="8" t="s">
        <v>74</v>
      </c>
      <c r="W34" s="26">
        <f>W30*W32</f>
        <v>472632.62236366229</v>
      </c>
    </row>
    <row r="35" spans="1:23" x14ac:dyDescent="0.25">
      <c r="Q35" s="8"/>
      <c r="T35" s="46"/>
      <c r="U35" s="33"/>
      <c r="W35" s="25"/>
    </row>
    <row r="36" spans="1:23" x14ac:dyDescent="0.25">
      <c r="A36" s="8" t="s">
        <v>72</v>
      </c>
      <c r="G36" s="45">
        <f>G32/G30</f>
        <v>0.99999993801457099</v>
      </c>
      <c r="I36" s="8"/>
      <c r="L36" s="46"/>
      <c r="M36" s="37"/>
      <c r="O36" s="26"/>
      <c r="Q36" s="8" t="s">
        <v>45</v>
      </c>
      <c r="S36" s="50"/>
      <c r="U36" s="51"/>
      <c r="W36" s="26">
        <f>W34-O34</f>
        <v>117710.52236366231</v>
      </c>
    </row>
    <row r="37" spans="1:23" x14ac:dyDescent="0.25">
      <c r="O37" s="26"/>
      <c r="S37" s="50"/>
      <c r="U37" s="51"/>
    </row>
    <row r="38" spans="1:23" x14ac:dyDescent="0.25">
      <c r="A38" s="8" t="s">
        <v>77</v>
      </c>
      <c r="D38" s="24"/>
      <c r="E38" s="41"/>
      <c r="G38" s="26">
        <f>D118</f>
        <v>0</v>
      </c>
      <c r="I38" s="8"/>
      <c r="Q38" s="8" t="s">
        <v>79</v>
      </c>
      <c r="S38" s="50"/>
      <c r="U38" s="51"/>
      <c r="W38" s="53">
        <f>W36/O34</f>
        <v>0.33165171276644179</v>
      </c>
    </row>
    <row r="39" spans="1:23" x14ac:dyDescent="0.25">
      <c r="G39" s="26"/>
      <c r="Q39" s="8"/>
      <c r="W39" s="25"/>
    </row>
    <row r="40" spans="1:23" x14ac:dyDescent="0.25">
      <c r="A40" s="8" t="s">
        <v>78</v>
      </c>
      <c r="B40" s="8"/>
      <c r="G40" s="26">
        <f>G30+G38</f>
        <v>354922.12199999997</v>
      </c>
      <c r="I40" s="8"/>
      <c r="O40" s="26"/>
      <c r="Q40" s="8"/>
      <c r="R40" s="8"/>
      <c r="W40" s="43"/>
    </row>
    <row r="41" spans="1:23" x14ac:dyDescent="0.25">
      <c r="Q41" s="8"/>
      <c r="T41" s="24"/>
      <c r="U41" s="41"/>
      <c r="W41" s="32"/>
    </row>
    <row r="42" spans="1:23" x14ac:dyDescent="0.25">
      <c r="A42" s="8"/>
      <c r="D42" s="24"/>
      <c r="E42" s="41"/>
      <c r="G42" s="49"/>
      <c r="I42" s="8"/>
      <c r="O42" s="26"/>
      <c r="Q42" s="32"/>
      <c r="R42" s="32"/>
      <c r="W42" s="26"/>
    </row>
    <row r="43" spans="1:23" x14ac:dyDescent="0.25">
      <c r="A43" s="32"/>
      <c r="B43" s="32"/>
      <c r="G43" s="26"/>
      <c r="O43" s="26"/>
      <c r="Q43" s="8"/>
      <c r="T43" s="24"/>
      <c r="W43" s="52"/>
    </row>
    <row r="44" spans="1:23" x14ac:dyDescent="0.25">
      <c r="A44" s="8"/>
      <c r="D44" s="24"/>
      <c r="E44" s="41"/>
      <c r="G44" s="26"/>
      <c r="I44" s="8"/>
      <c r="L44" s="46"/>
      <c r="M44" s="33"/>
      <c r="O44" s="49"/>
    </row>
    <row r="45" spans="1:23" x14ac:dyDescent="0.25">
      <c r="Q45" s="8"/>
      <c r="T45" s="61"/>
      <c r="U45" s="33"/>
      <c r="W45" s="38"/>
    </row>
    <row r="46" spans="1:23" x14ac:dyDescent="0.25">
      <c r="A46" s="32"/>
      <c r="B46" s="32"/>
      <c r="G46" s="51"/>
    </row>
    <row r="47" spans="1:23" x14ac:dyDescent="0.25">
      <c r="A47" s="8"/>
      <c r="D47" s="24"/>
      <c r="G47" s="52"/>
      <c r="Q47" s="8"/>
      <c r="T47" s="61"/>
      <c r="U47" s="51"/>
      <c r="W47" s="38"/>
    </row>
    <row r="48" spans="1:23" x14ac:dyDescent="0.25">
      <c r="S48" s="50"/>
      <c r="U48" s="51"/>
    </row>
    <row r="49" spans="1:21" x14ac:dyDescent="0.25">
      <c r="H49" s="26"/>
      <c r="S49" s="50"/>
      <c r="U49" s="51"/>
    </row>
    <row r="50" spans="1:21" x14ac:dyDescent="0.25">
      <c r="A50" s="32"/>
      <c r="B50" s="32"/>
      <c r="G50" s="54"/>
      <c r="S50" s="50"/>
      <c r="U50" s="51"/>
    </row>
    <row r="51" spans="1:21" x14ac:dyDescent="0.25">
      <c r="A51" s="76"/>
      <c r="B51" s="76"/>
      <c r="C51" s="85"/>
      <c r="D51" s="85"/>
      <c r="E51" s="85"/>
      <c r="F51" s="69"/>
      <c r="G51" s="74"/>
      <c r="H51" s="26"/>
      <c r="S51" s="50"/>
      <c r="U51" s="51"/>
    </row>
    <row r="52" spans="1:21" x14ac:dyDescent="0.25">
      <c r="A52" s="74"/>
      <c r="B52" s="74"/>
      <c r="C52" s="85"/>
      <c r="D52" s="85"/>
      <c r="E52" s="85"/>
      <c r="F52" s="69"/>
      <c r="G52" s="69"/>
      <c r="H52" s="26"/>
      <c r="O52" s="26"/>
      <c r="S52" s="50"/>
      <c r="U52" s="51"/>
    </row>
    <row r="53" spans="1:21" x14ac:dyDescent="0.25">
      <c r="A53" s="76"/>
      <c r="B53" s="84"/>
      <c r="C53" s="84"/>
      <c r="D53" s="84"/>
      <c r="E53" s="84"/>
      <c r="F53" s="69"/>
      <c r="G53" s="69"/>
      <c r="H53" s="26"/>
      <c r="I53" s="8"/>
      <c r="O53" s="49"/>
      <c r="S53" s="50"/>
      <c r="U53" s="51"/>
    </row>
    <row r="54" spans="1:21" x14ac:dyDescent="0.25">
      <c r="A54" s="92"/>
      <c r="B54" s="86"/>
      <c r="C54" s="68"/>
      <c r="D54" s="68"/>
      <c r="E54" s="68"/>
      <c r="F54" s="69"/>
      <c r="G54" s="69"/>
      <c r="H54" s="26"/>
      <c r="I54" s="8"/>
      <c r="J54" s="8"/>
      <c r="O54" s="26"/>
      <c r="S54" s="50"/>
      <c r="U54" s="51"/>
    </row>
    <row r="55" spans="1:21" x14ac:dyDescent="0.25">
      <c r="A55" s="74"/>
      <c r="B55" s="86"/>
      <c r="C55" s="68"/>
      <c r="D55" s="68"/>
      <c r="E55" s="68"/>
      <c r="F55" s="69"/>
      <c r="G55" s="69"/>
      <c r="H55" s="26"/>
      <c r="I55" s="8"/>
      <c r="L55" s="24"/>
      <c r="M55" s="41"/>
      <c r="O55" s="26"/>
      <c r="S55" s="50"/>
      <c r="U55" s="51"/>
    </row>
    <row r="56" spans="1:21" x14ac:dyDescent="0.25">
      <c r="A56" s="69"/>
      <c r="B56" s="86"/>
      <c r="C56" s="68"/>
      <c r="D56" s="68"/>
      <c r="E56" s="68"/>
      <c r="F56" s="69"/>
      <c r="G56" s="69"/>
      <c r="I56" s="32"/>
      <c r="J56" s="32"/>
      <c r="O56" s="32"/>
      <c r="S56" s="50"/>
      <c r="U56" s="51"/>
    </row>
    <row r="57" spans="1:21" x14ac:dyDescent="0.25">
      <c r="A57" s="69"/>
      <c r="B57" s="86"/>
      <c r="C57" s="68"/>
      <c r="D57" s="68"/>
      <c r="E57" s="68"/>
      <c r="F57" s="69"/>
      <c r="G57" s="69"/>
      <c r="I57" s="8"/>
      <c r="L57" s="24"/>
      <c r="O57" s="52"/>
      <c r="S57" s="50"/>
      <c r="U57" s="51"/>
    </row>
    <row r="58" spans="1:21" x14ac:dyDescent="0.25">
      <c r="A58" s="69"/>
      <c r="B58" s="86"/>
      <c r="C58" s="68"/>
      <c r="D58" s="68"/>
      <c r="E58" s="68"/>
      <c r="F58" s="69"/>
      <c r="G58" s="69"/>
      <c r="M58" s="51"/>
      <c r="S58" s="50"/>
      <c r="U58" s="51"/>
    </row>
    <row r="59" spans="1:21" x14ac:dyDescent="0.25">
      <c r="A59" s="69"/>
      <c r="B59" s="86"/>
      <c r="C59" s="68"/>
      <c r="D59" s="68"/>
      <c r="E59" s="68"/>
      <c r="F59" s="69"/>
      <c r="G59" s="69"/>
      <c r="O59" s="26"/>
      <c r="S59" s="51"/>
    </row>
    <row r="60" spans="1:21" x14ac:dyDescent="0.25">
      <c r="A60" s="69"/>
      <c r="B60" s="86"/>
      <c r="C60" s="68"/>
      <c r="D60" s="68"/>
      <c r="E60" s="68"/>
      <c r="F60" s="69"/>
      <c r="G60" s="69"/>
    </row>
    <row r="61" spans="1:21" x14ac:dyDescent="0.25">
      <c r="A61" s="69"/>
      <c r="B61" s="86"/>
      <c r="C61" s="68"/>
      <c r="D61" s="68"/>
      <c r="E61" s="68"/>
      <c r="F61" s="69"/>
      <c r="G61" s="69"/>
    </row>
    <row r="62" spans="1:21" x14ac:dyDescent="0.25">
      <c r="A62" s="69"/>
      <c r="B62" s="86"/>
      <c r="C62" s="68"/>
      <c r="D62" s="68"/>
      <c r="E62" s="68"/>
      <c r="F62" s="69"/>
      <c r="G62" s="69"/>
      <c r="L62" s="56"/>
      <c r="M62" s="56"/>
    </row>
    <row r="63" spans="1:21" x14ac:dyDescent="0.25">
      <c r="A63" s="69"/>
      <c r="B63" s="86"/>
      <c r="C63" s="68"/>
      <c r="D63" s="68"/>
      <c r="E63" s="68"/>
      <c r="F63" s="69"/>
      <c r="G63" s="69"/>
      <c r="J63" s="56"/>
      <c r="K63" s="56"/>
      <c r="L63" s="56"/>
      <c r="M63" s="56"/>
    </row>
    <row r="64" spans="1:21" x14ac:dyDescent="0.25">
      <c r="A64" s="69"/>
      <c r="B64" s="86"/>
      <c r="C64" s="68"/>
      <c r="D64" s="68"/>
      <c r="E64" s="68"/>
      <c r="F64" s="69"/>
      <c r="G64" s="69"/>
      <c r="J64" s="59"/>
      <c r="K64" s="63"/>
      <c r="L64" s="64"/>
      <c r="M64" s="50"/>
    </row>
    <row r="65" spans="1:13" x14ac:dyDescent="0.25">
      <c r="A65" s="69"/>
      <c r="B65" s="86"/>
      <c r="C65" s="68"/>
      <c r="D65" s="68"/>
      <c r="E65" s="68"/>
      <c r="F65" s="69"/>
      <c r="G65" s="69"/>
      <c r="J65" s="59"/>
      <c r="K65" s="63"/>
      <c r="L65" s="64"/>
      <c r="M65" s="50"/>
    </row>
    <row r="66" spans="1:13" x14ac:dyDescent="0.25">
      <c r="A66" s="69"/>
      <c r="B66" s="69"/>
      <c r="C66" s="81"/>
      <c r="D66" s="81"/>
      <c r="E66" s="81"/>
      <c r="F66" s="69"/>
      <c r="G66" s="69"/>
      <c r="J66" s="59"/>
      <c r="K66" s="63"/>
      <c r="L66" s="64"/>
      <c r="M66" s="50"/>
    </row>
    <row r="67" spans="1:13" x14ac:dyDescent="0.25">
      <c r="A67" s="69"/>
      <c r="B67" s="69"/>
      <c r="C67" s="69"/>
      <c r="D67" s="69"/>
      <c r="E67" s="69"/>
      <c r="F67" s="69"/>
      <c r="G67" s="71"/>
      <c r="J67" s="59"/>
      <c r="K67" s="63"/>
      <c r="L67" s="64"/>
      <c r="M67" s="50"/>
    </row>
    <row r="68" spans="1:13" x14ac:dyDescent="0.25">
      <c r="A68" s="69"/>
      <c r="B68" s="69"/>
      <c r="C68" s="69"/>
      <c r="D68" s="69"/>
      <c r="E68" s="69"/>
      <c r="F68" s="69"/>
      <c r="G68" s="71"/>
      <c r="J68" s="59"/>
      <c r="K68" s="63"/>
      <c r="L68" s="64"/>
      <c r="M68" s="50"/>
    </row>
    <row r="69" spans="1:13" x14ac:dyDescent="0.25">
      <c r="A69" s="69"/>
      <c r="B69" s="76"/>
      <c r="C69" s="85"/>
      <c r="D69" s="85"/>
      <c r="E69" s="85"/>
      <c r="F69" s="69"/>
      <c r="G69" s="71"/>
      <c r="J69" s="59"/>
      <c r="K69" s="63"/>
      <c r="L69" s="64"/>
      <c r="M69" s="50"/>
    </row>
    <row r="70" spans="1:13" x14ac:dyDescent="0.25">
      <c r="A70" s="69"/>
      <c r="B70" s="74"/>
      <c r="C70" s="85"/>
      <c r="D70" s="85"/>
      <c r="E70" s="85"/>
      <c r="F70" s="69"/>
      <c r="G70" s="71"/>
      <c r="J70" s="59"/>
      <c r="K70" s="63"/>
      <c r="L70" s="64"/>
      <c r="M70" s="50"/>
    </row>
    <row r="71" spans="1:13" x14ac:dyDescent="0.25">
      <c r="A71" s="69"/>
      <c r="B71" s="84"/>
      <c r="C71" s="84"/>
      <c r="D71" s="84"/>
      <c r="E71" s="84"/>
      <c r="F71" s="69"/>
      <c r="G71" s="71"/>
      <c r="J71" s="59"/>
      <c r="K71" s="63"/>
      <c r="L71" s="64"/>
      <c r="M71" s="50"/>
    </row>
    <row r="72" spans="1:13" x14ac:dyDescent="0.25">
      <c r="A72" s="69"/>
      <c r="B72" s="86"/>
      <c r="C72" s="68"/>
      <c r="D72" s="68"/>
      <c r="E72" s="68"/>
      <c r="F72" s="69"/>
      <c r="G72" s="71"/>
      <c r="J72" s="59"/>
      <c r="K72" s="63"/>
      <c r="L72" s="64"/>
      <c r="M72" s="50"/>
    </row>
    <row r="73" spans="1:13" x14ac:dyDescent="0.25">
      <c r="A73" s="69"/>
      <c r="B73" s="86"/>
      <c r="C73" s="68"/>
      <c r="D73" s="68"/>
      <c r="E73" s="68"/>
      <c r="F73" s="69"/>
      <c r="G73" s="71"/>
    </row>
    <row r="74" spans="1:13" x14ac:dyDescent="0.25">
      <c r="A74" s="69"/>
      <c r="B74" s="86"/>
      <c r="C74" s="68"/>
      <c r="D74" s="68"/>
      <c r="E74" s="68"/>
      <c r="F74" s="69"/>
      <c r="G74" s="71"/>
    </row>
    <row r="75" spans="1:13" x14ac:dyDescent="0.25">
      <c r="A75" s="69"/>
      <c r="B75" s="86"/>
      <c r="C75" s="68"/>
      <c r="D75" s="68"/>
      <c r="E75" s="68"/>
      <c r="F75" s="69"/>
      <c r="G75" s="71"/>
    </row>
    <row r="76" spans="1:13" x14ac:dyDescent="0.25">
      <c r="A76" s="69"/>
      <c r="B76" s="86"/>
      <c r="C76" s="68"/>
      <c r="D76" s="68"/>
      <c r="E76" s="68"/>
      <c r="F76" s="69"/>
      <c r="G76" s="71"/>
    </row>
    <row r="77" spans="1:13" x14ac:dyDescent="0.25">
      <c r="A77" s="69"/>
      <c r="B77" s="86"/>
      <c r="C77" s="68"/>
      <c r="D77" s="68"/>
      <c r="E77" s="68"/>
      <c r="F77" s="69"/>
      <c r="G77" s="71"/>
    </row>
    <row r="78" spans="1:13" x14ac:dyDescent="0.25">
      <c r="A78" s="69"/>
      <c r="B78" s="86"/>
      <c r="C78" s="68"/>
      <c r="D78" s="68"/>
      <c r="E78" s="68"/>
      <c r="F78" s="69"/>
      <c r="G78" s="71"/>
    </row>
    <row r="79" spans="1:13" x14ac:dyDescent="0.25">
      <c r="A79" s="69"/>
      <c r="B79" s="86"/>
      <c r="C79" s="68"/>
      <c r="D79" s="68"/>
      <c r="E79" s="68"/>
      <c r="F79" s="69"/>
      <c r="G79" s="71"/>
    </row>
    <row r="80" spans="1:13" x14ac:dyDescent="0.25">
      <c r="A80" s="69"/>
      <c r="B80" s="86"/>
      <c r="C80" s="68"/>
      <c r="D80" s="68"/>
      <c r="E80" s="68"/>
      <c r="F80" s="69"/>
      <c r="G80" s="71"/>
    </row>
    <row r="81" spans="1:7" x14ac:dyDescent="0.25">
      <c r="A81" s="69"/>
      <c r="B81" s="86"/>
      <c r="C81" s="68"/>
      <c r="D81" s="68"/>
      <c r="E81" s="68"/>
      <c r="F81" s="69"/>
      <c r="G81" s="71"/>
    </row>
    <row r="82" spans="1:7" x14ac:dyDescent="0.25">
      <c r="A82" s="69"/>
      <c r="B82" s="86"/>
      <c r="C82" s="68"/>
      <c r="D82" s="68"/>
      <c r="E82" s="68"/>
      <c r="F82" s="69"/>
      <c r="G82" s="71"/>
    </row>
    <row r="83" spans="1:7" x14ac:dyDescent="0.25">
      <c r="A83" s="69"/>
      <c r="B83" s="86"/>
      <c r="C83" s="68"/>
      <c r="D83" s="68"/>
      <c r="E83" s="68"/>
      <c r="F83" s="69"/>
      <c r="G83" s="71"/>
    </row>
    <row r="84" spans="1:7" x14ac:dyDescent="0.25">
      <c r="A84" s="69"/>
      <c r="B84" s="69"/>
      <c r="C84" s="81"/>
      <c r="D84" s="81"/>
      <c r="E84" s="81"/>
      <c r="F84" s="69"/>
      <c r="G84" s="71"/>
    </row>
    <row r="85" spans="1:7" x14ac:dyDescent="0.25">
      <c r="A85" s="69"/>
      <c r="B85" s="69"/>
      <c r="C85" s="69"/>
      <c r="D85" s="69"/>
      <c r="E85" s="69"/>
      <c r="F85" s="69"/>
      <c r="G85" s="71"/>
    </row>
    <row r="86" spans="1:7" x14ac:dyDescent="0.25">
      <c r="A86" s="69"/>
      <c r="B86" s="69"/>
      <c r="C86" s="85"/>
      <c r="D86" s="85"/>
      <c r="E86" s="69"/>
      <c r="F86" s="69"/>
      <c r="G86" s="71"/>
    </row>
    <row r="87" spans="1:7" x14ac:dyDescent="0.25">
      <c r="A87" s="69"/>
      <c r="B87" s="69"/>
      <c r="C87" s="85"/>
      <c r="D87" s="85"/>
      <c r="E87" s="84"/>
      <c r="F87" s="69"/>
      <c r="G87" s="71"/>
    </row>
    <row r="88" spans="1:7" x14ac:dyDescent="0.25">
      <c r="A88" s="69"/>
      <c r="B88" s="84"/>
      <c r="C88" s="84"/>
      <c r="D88" s="84"/>
      <c r="E88" s="84"/>
      <c r="F88" s="69"/>
      <c r="G88" s="71"/>
    </row>
    <row r="89" spans="1:7" x14ac:dyDescent="0.25">
      <c r="A89" s="69"/>
      <c r="B89" s="86"/>
      <c r="C89" s="46"/>
      <c r="D89" s="46"/>
      <c r="E89" s="69"/>
      <c r="F89" s="69"/>
      <c r="G89" s="71"/>
    </row>
    <row r="90" spans="1:7" x14ac:dyDescent="0.25">
      <c r="A90" s="69"/>
      <c r="B90" s="86"/>
      <c r="C90" s="46"/>
      <c r="D90" s="46"/>
      <c r="E90" s="69"/>
      <c r="F90" s="69"/>
      <c r="G90" s="71"/>
    </row>
    <row r="91" spans="1:7" x14ac:dyDescent="0.25">
      <c r="A91" s="69"/>
      <c r="B91" s="86"/>
      <c r="C91" s="46"/>
      <c r="D91" s="46"/>
      <c r="E91" s="69"/>
      <c r="F91" s="69"/>
      <c r="G91" s="71"/>
    </row>
    <row r="92" spans="1:7" x14ac:dyDescent="0.25">
      <c r="A92" s="69"/>
      <c r="B92" s="86"/>
      <c r="C92" s="46"/>
      <c r="D92" s="46"/>
      <c r="E92" s="69"/>
      <c r="F92" s="69"/>
      <c r="G92" s="71"/>
    </row>
    <row r="93" spans="1:7" x14ac:dyDescent="0.25">
      <c r="A93" s="69"/>
      <c r="B93" s="86"/>
      <c r="C93" s="46"/>
      <c r="D93" s="46"/>
      <c r="E93" s="69"/>
      <c r="F93" s="69"/>
      <c r="G93" s="71"/>
    </row>
    <row r="94" spans="1:7" x14ac:dyDescent="0.25">
      <c r="A94" s="69"/>
      <c r="B94" s="86"/>
      <c r="C94" s="46"/>
      <c r="D94" s="46"/>
      <c r="E94" s="69"/>
      <c r="F94" s="69"/>
      <c r="G94" s="71"/>
    </row>
    <row r="95" spans="1:7" x14ac:dyDescent="0.25">
      <c r="A95" s="69"/>
      <c r="B95" s="86"/>
      <c r="C95" s="46"/>
      <c r="D95" s="46"/>
      <c r="E95" s="69"/>
      <c r="F95" s="69"/>
      <c r="G95" s="71"/>
    </row>
    <row r="96" spans="1:7" x14ac:dyDescent="0.25">
      <c r="A96" s="69"/>
      <c r="B96" s="86"/>
      <c r="C96" s="46"/>
      <c r="D96" s="46"/>
      <c r="E96" s="69"/>
      <c r="F96" s="69"/>
      <c r="G96" s="71"/>
    </row>
    <row r="97" spans="1:7" x14ac:dyDescent="0.25">
      <c r="A97" s="69"/>
      <c r="B97" s="86"/>
      <c r="C97" s="46"/>
      <c r="D97" s="46"/>
      <c r="E97" s="69"/>
      <c r="F97" s="69"/>
      <c r="G97" s="71"/>
    </row>
    <row r="98" spans="1:7" x14ac:dyDescent="0.25">
      <c r="A98" s="69"/>
      <c r="B98" s="86"/>
      <c r="C98" s="46"/>
      <c r="D98" s="46"/>
      <c r="E98" s="69"/>
      <c r="F98" s="69"/>
      <c r="G98" s="71"/>
    </row>
    <row r="99" spans="1:7" x14ac:dyDescent="0.25">
      <c r="A99" s="69"/>
      <c r="B99" s="86"/>
      <c r="C99" s="46"/>
      <c r="D99" s="46"/>
      <c r="E99" s="69"/>
      <c r="F99" s="69"/>
      <c r="G99" s="71"/>
    </row>
    <row r="100" spans="1:7" x14ac:dyDescent="0.25">
      <c r="A100" s="69"/>
      <c r="B100" s="86"/>
      <c r="C100" s="46"/>
      <c r="D100" s="46"/>
      <c r="E100" s="69"/>
      <c r="F100" s="69"/>
      <c r="G100" s="71"/>
    </row>
    <row r="101" spans="1:7" x14ac:dyDescent="0.25">
      <c r="A101" s="69"/>
      <c r="B101" s="69"/>
      <c r="C101" s="46"/>
      <c r="D101" s="46"/>
      <c r="E101" s="69"/>
      <c r="F101" s="69"/>
      <c r="G101" s="71"/>
    </row>
    <row r="102" spans="1:7" x14ac:dyDescent="0.25">
      <c r="A102" s="69"/>
      <c r="B102" s="69"/>
      <c r="C102" s="69"/>
      <c r="D102" s="69"/>
      <c r="E102" s="69"/>
      <c r="F102" s="69"/>
      <c r="G102" s="69"/>
    </row>
    <row r="103" spans="1:7" x14ac:dyDescent="0.25">
      <c r="A103" s="69"/>
      <c r="B103" s="69"/>
      <c r="C103" s="69"/>
      <c r="D103" s="69"/>
      <c r="E103" s="69"/>
      <c r="F103" s="69"/>
      <c r="G103" s="69"/>
    </row>
    <row r="104" spans="1:7" x14ac:dyDescent="0.25">
      <c r="A104" s="69"/>
      <c r="B104" s="86"/>
      <c r="C104" s="85"/>
      <c r="D104" s="84"/>
      <c r="E104" s="65"/>
      <c r="F104" s="69"/>
      <c r="G104" s="85"/>
    </row>
    <row r="105" spans="1:7" x14ac:dyDescent="0.25">
      <c r="A105" s="69"/>
      <c r="B105" s="84"/>
      <c r="C105" s="85"/>
      <c r="D105" s="84"/>
      <c r="E105" s="65"/>
      <c r="F105" s="69"/>
      <c r="G105" s="85"/>
    </row>
    <row r="106" spans="1:7" x14ac:dyDescent="0.25">
      <c r="A106" s="69"/>
      <c r="B106" s="86"/>
      <c r="C106" s="49"/>
      <c r="D106" s="49"/>
      <c r="E106" s="49"/>
      <c r="F106" s="69"/>
      <c r="G106" s="68"/>
    </row>
    <row r="107" spans="1:7" x14ac:dyDescent="0.25">
      <c r="A107" s="69"/>
      <c r="B107" s="86"/>
      <c r="C107" s="49"/>
      <c r="D107" s="49"/>
      <c r="E107" s="49"/>
      <c r="F107" s="69"/>
      <c r="G107" s="68"/>
    </row>
    <row r="108" spans="1:7" x14ac:dyDescent="0.25">
      <c r="A108" s="69"/>
      <c r="B108" s="86"/>
      <c r="C108" s="49"/>
      <c r="D108" s="49"/>
      <c r="E108" s="49"/>
      <c r="F108" s="69"/>
      <c r="G108" s="68"/>
    </row>
    <row r="109" spans="1:7" x14ac:dyDescent="0.25">
      <c r="A109" s="69"/>
      <c r="B109" s="86"/>
      <c r="C109" s="49"/>
      <c r="D109" s="49"/>
      <c r="E109" s="49"/>
      <c r="F109" s="69"/>
      <c r="G109" s="68"/>
    </row>
    <row r="110" spans="1:7" x14ac:dyDescent="0.25">
      <c r="A110" s="69"/>
      <c r="B110" s="86"/>
      <c r="C110" s="49"/>
      <c r="D110" s="49"/>
      <c r="E110" s="49"/>
      <c r="F110" s="69"/>
      <c r="G110" s="68"/>
    </row>
    <row r="111" spans="1:7" x14ac:dyDescent="0.25">
      <c r="A111" s="69"/>
      <c r="B111" s="86"/>
      <c r="C111" s="49"/>
      <c r="D111" s="49"/>
      <c r="E111" s="49"/>
      <c r="F111" s="69"/>
      <c r="G111" s="68"/>
    </row>
    <row r="112" spans="1:7" x14ac:dyDescent="0.25">
      <c r="A112" s="69"/>
      <c r="B112" s="86"/>
      <c r="C112" s="49"/>
      <c r="D112" s="49"/>
      <c r="E112" s="49"/>
      <c r="F112" s="69"/>
      <c r="G112" s="68"/>
    </row>
    <row r="113" spans="1:7" x14ac:dyDescent="0.25">
      <c r="A113" s="69"/>
      <c r="B113" s="86"/>
      <c r="C113" s="49"/>
      <c r="D113" s="49"/>
      <c r="E113" s="49"/>
      <c r="F113" s="69"/>
      <c r="G113" s="68"/>
    </row>
    <row r="114" spans="1:7" x14ac:dyDescent="0.25">
      <c r="A114" s="69"/>
      <c r="B114" s="86"/>
      <c r="C114" s="49"/>
      <c r="D114" s="49"/>
      <c r="E114" s="49"/>
      <c r="F114" s="69"/>
      <c r="G114" s="68"/>
    </row>
    <row r="115" spans="1:7" x14ac:dyDescent="0.25">
      <c r="A115" s="69"/>
      <c r="B115" s="86"/>
      <c r="C115" s="49"/>
      <c r="D115" s="49"/>
      <c r="E115" s="49"/>
      <c r="F115" s="69"/>
      <c r="G115" s="68"/>
    </row>
    <row r="116" spans="1:7" x14ac:dyDescent="0.25">
      <c r="A116" s="69"/>
      <c r="B116" s="86"/>
      <c r="C116" s="49"/>
      <c r="D116" s="49"/>
      <c r="E116" s="49"/>
      <c r="F116" s="69"/>
      <c r="G116" s="68"/>
    </row>
    <row r="117" spans="1:7" x14ac:dyDescent="0.25">
      <c r="A117" s="69"/>
      <c r="B117" s="86"/>
      <c r="C117" s="49"/>
      <c r="D117" s="49"/>
      <c r="E117" s="49"/>
      <c r="F117" s="69"/>
      <c r="G117" s="68"/>
    </row>
    <row r="118" spans="1:7" x14ac:dyDescent="0.25">
      <c r="A118" s="69"/>
      <c r="B118" s="69"/>
      <c r="C118" s="49"/>
      <c r="D118" s="74"/>
      <c r="E118" s="49"/>
      <c r="F118" s="69"/>
      <c r="G118" s="81"/>
    </row>
    <row r="119" spans="1:7" x14ac:dyDescent="0.25">
      <c r="A119" s="69"/>
      <c r="B119" s="69"/>
      <c r="C119" s="69"/>
      <c r="D119" s="69"/>
      <c r="E119" s="69"/>
      <c r="F119" s="69"/>
      <c r="G119" s="69"/>
    </row>
    <row r="120" spans="1:7" x14ac:dyDescent="0.25">
      <c r="A120" s="69"/>
      <c r="B120" s="69"/>
      <c r="C120" s="69"/>
      <c r="D120" s="69"/>
      <c r="E120" s="69"/>
      <c r="F120" s="69"/>
      <c r="G120" s="69"/>
    </row>
    <row r="121" spans="1:7" x14ac:dyDescent="0.25">
      <c r="A121" s="69"/>
      <c r="B121" s="69"/>
      <c r="C121" s="69"/>
      <c r="D121" s="69"/>
      <c r="E121" s="69"/>
      <c r="F121" s="69"/>
      <c r="G121" s="69"/>
    </row>
    <row r="122" spans="1:7" x14ac:dyDescent="0.25">
      <c r="A122" s="69"/>
      <c r="B122" s="69"/>
      <c r="C122" s="69"/>
      <c r="D122" s="69"/>
      <c r="E122" s="69"/>
      <c r="F122" s="69"/>
      <c r="G122" s="69"/>
    </row>
  </sheetData>
  <mergeCells count="6"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B8103-53D8-48A8-941F-53DC22A1E52E}">
  <sheetPr>
    <pageSetUpPr fitToPage="1"/>
  </sheetPr>
  <dimension ref="A1:AN128"/>
  <sheetViews>
    <sheetView workbookViewId="0">
      <selection activeCell="D10" sqref="D10:G11"/>
    </sheetView>
  </sheetViews>
  <sheetFormatPr defaultRowHeight="15.75" x14ac:dyDescent="0.25"/>
  <cols>
    <col min="1" max="1" width="4.7109375" style="1" customWidth="1"/>
    <col min="2" max="2" width="18.42578125" style="1" customWidth="1"/>
    <col min="3" max="3" width="21" style="1" customWidth="1"/>
    <col min="4" max="4" width="19.28515625" style="1" customWidth="1"/>
    <col min="5" max="5" width="18.7109375" style="1" customWidth="1"/>
    <col min="6" max="6" width="2.7109375" style="1" customWidth="1"/>
    <col min="7" max="7" width="21.5703125" style="1" customWidth="1"/>
    <col min="8" max="8" width="6.28515625" style="1" customWidth="1"/>
    <col min="9" max="9" width="4.42578125" style="1" customWidth="1"/>
    <col min="10" max="10" width="18.7109375" style="1" customWidth="1"/>
    <col min="11" max="11" width="19.42578125" style="1" customWidth="1"/>
    <col min="12" max="12" width="18" style="1" customWidth="1"/>
    <col min="13" max="13" width="16.7109375" style="1" customWidth="1"/>
    <col min="14" max="14" width="3" style="1" customWidth="1"/>
    <col min="15" max="15" width="20.85546875" style="1" customWidth="1"/>
    <col min="16" max="16" width="5.5703125" style="1" customWidth="1"/>
    <col min="17" max="17" width="4.42578125" style="1" customWidth="1"/>
    <col min="18" max="18" width="18.7109375" style="1" customWidth="1"/>
    <col min="19" max="19" width="19.42578125" style="1" customWidth="1"/>
    <col min="20" max="20" width="18" style="1" customWidth="1"/>
    <col min="21" max="21" width="16.7109375" style="1" customWidth="1"/>
    <col min="22" max="22" width="3" style="1" customWidth="1"/>
    <col min="23" max="23" width="20.85546875" style="1" customWidth="1"/>
    <col min="24" max="24" width="5.28515625" style="1" customWidth="1"/>
    <col min="25" max="25" width="4.7109375" style="1" customWidth="1"/>
    <col min="26" max="26" width="3.7109375" style="1" customWidth="1"/>
    <col min="27" max="27" width="22.5703125" style="1" customWidth="1"/>
    <col min="28" max="28" width="18.28515625" style="1" customWidth="1"/>
    <col min="29" max="29" width="17.42578125" style="1" customWidth="1"/>
    <col min="30" max="30" width="3.140625" style="1" customWidth="1"/>
    <col min="31" max="31" width="18.28515625" style="1" customWidth="1"/>
    <col min="32" max="32" width="6.28515625" style="1" customWidth="1"/>
    <col min="33" max="34" width="9.140625" style="1"/>
    <col min="35" max="35" width="23.42578125" style="1" customWidth="1"/>
    <col min="36" max="36" width="9.140625" style="1"/>
    <col min="37" max="37" width="13.5703125" style="1" customWidth="1"/>
    <col min="38" max="38" width="3.5703125" style="1" customWidth="1"/>
    <col min="39" max="39" width="13.5703125" style="1" customWidth="1"/>
    <col min="40" max="16384" width="9.140625" style="1"/>
  </cols>
  <sheetData>
    <row r="1" spans="1:31" x14ac:dyDescent="0.25">
      <c r="Q1" s="102" t="s">
        <v>108</v>
      </c>
    </row>
    <row r="2" spans="1:31" x14ac:dyDescent="0.25">
      <c r="Q2" s="102" t="s">
        <v>109</v>
      </c>
    </row>
    <row r="3" spans="1:31" x14ac:dyDescent="0.25">
      <c r="Q3" s="102" t="s">
        <v>110</v>
      </c>
    </row>
    <row r="4" spans="1:31" x14ac:dyDescent="0.25">
      <c r="A4" s="8"/>
      <c r="I4" s="8" t="s">
        <v>106</v>
      </c>
      <c r="Q4" s="102" t="s">
        <v>15</v>
      </c>
      <c r="Y4" s="8"/>
    </row>
    <row r="5" spans="1:31" x14ac:dyDescent="0.25">
      <c r="A5" s="8"/>
      <c r="I5" s="8"/>
      <c r="Y5" s="8"/>
      <c r="AE5" s="5" t="s">
        <v>46</v>
      </c>
    </row>
    <row r="6" spans="1:31" x14ac:dyDescent="0.25">
      <c r="A6" s="8"/>
      <c r="I6" s="8"/>
      <c r="Q6" s="100" t="s">
        <v>103</v>
      </c>
      <c r="Y6" s="8"/>
      <c r="AE6" s="5" t="s">
        <v>13</v>
      </c>
    </row>
    <row r="7" spans="1:31" x14ac:dyDescent="0.25">
      <c r="Q7" s="101" t="s">
        <v>104</v>
      </c>
      <c r="AE7" s="5" t="s">
        <v>96</v>
      </c>
    </row>
    <row r="8" spans="1:31" x14ac:dyDescent="0.25">
      <c r="Q8" s="101" t="s">
        <v>105</v>
      </c>
    </row>
    <row r="9" spans="1:31" ht="16.5" thickBot="1" x14ac:dyDescent="0.3"/>
    <row r="10" spans="1:31" x14ac:dyDescent="0.25">
      <c r="D10" s="107" t="s">
        <v>80</v>
      </c>
      <c r="E10" s="108"/>
      <c r="F10" s="108"/>
      <c r="G10" s="109"/>
      <c r="L10" s="107" t="s">
        <v>48</v>
      </c>
      <c r="M10" s="108"/>
      <c r="N10" s="108"/>
      <c r="O10" s="109"/>
      <c r="T10" s="107" t="s">
        <v>92</v>
      </c>
      <c r="U10" s="108"/>
      <c r="V10" s="108"/>
      <c r="W10" s="109"/>
      <c r="AB10" s="107" t="s">
        <v>50</v>
      </c>
      <c r="AC10" s="108"/>
      <c r="AD10" s="108"/>
      <c r="AE10" s="109"/>
    </row>
    <row r="11" spans="1:31" ht="16.5" thickBot="1" x14ac:dyDescent="0.3">
      <c r="A11" s="20"/>
      <c r="B11" s="20"/>
      <c r="C11" s="20"/>
      <c r="D11" s="110"/>
      <c r="E11" s="111"/>
      <c r="F11" s="111"/>
      <c r="G11" s="112"/>
      <c r="I11" s="20"/>
      <c r="J11" s="20"/>
      <c r="K11" s="20"/>
      <c r="L11" s="110"/>
      <c r="M11" s="111"/>
      <c r="N11" s="111"/>
      <c r="O11" s="112"/>
      <c r="Q11" s="99"/>
      <c r="R11" s="20"/>
      <c r="S11" s="20"/>
      <c r="T11" s="110"/>
      <c r="U11" s="111"/>
      <c r="V11" s="111"/>
      <c r="W11" s="112"/>
      <c r="Y11" s="20"/>
      <c r="Z11" s="20"/>
      <c r="AA11" s="20"/>
      <c r="AB11" s="110"/>
      <c r="AC11" s="111"/>
      <c r="AD11" s="111"/>
      <c r="AE11" s="112"/>
    </row>
    <row r="12" spans="1:31" x14ac:dyDescent="0.25">
      <c r="A12" s="89" t="s">
        <v>5</v>
      </c>
      <c r="B12" s="21"/>
      <c r="C12" s="21"/>
      <c r="D12" s="21" t="s">
        <v>51</v>
      </c>
      <c r="E12" s="21"/>
      <c r="F12" s="21"/>
      <c r="G12" s="21" t="s">
        <v>52</v>
      </c>
      <c r="I12" s="89" t="s">
        <v>5</v>
      </c>
      <c r="J12" s="21"/>
      <c r="K12" s="21"/>
      <c r="L12" s="21" t="s">
        <v>51</v>
      </c>
      <c r="M12" s="21"/>
      <c r="N12" s="21"/>
      <c r="O12" s="21" t="s">
        <v>52</v>
      </c>
      <c r="Q12" s="89" t="s">
        <v>5</v>
      </c>
      <c r="R12" s="21"/>
      <c r="S12" s="21"/>
      <c r="T12" s="21" t="s">
        <v>51</v>
      </c>
      <c r="U12" s="21"/>
      <c r="V12" s="21"/>
      <c r="W12" s="21" t="s">
        <v>52</v>
      </c>
      <c r="Y12" s="21"/>
      <c r="Z12" s="21"/>
      <c r="AA12" s="21"/>
      <c r="AB12" s="21" t="s">
        <v>51</v>
      </c>
      <c r="AC12" s="21"/>
      <c r="AD12" s="21"/>
      <c r="AE12" s="21" t="s">
        <v>52</v>
      </c>
    </row>
    <row r="13" spans="1:31" ht="16.5" thickBot="1" x14ac:dyDescent="0.3">
      <c r="A13" s="22"/>
      <c r="B13" s="22"/>
      <c r="C13" s="22"/>
      <c r="D13" s="22" t="s">
        <v>53</v>
      </c>
      <c r="E13" s="111" t="s">
        <v>54</v>
      </c>
      <c r="F13" s="111"/>
      <c r="G13" s="22" t="s">
        <v>55</v>
      </c>
      <c r="I13" s="22"/>
      <c r="J13" s="22"/>
      <c r="K13" s="22"/>
      <c r="L13" s="22" t="s">
        <v>53</v>
      </c>
      <c r="M13" s="111" t="s">
        <v>54</v>
      </c>
      <c r="N13" s="111"/>
      <c r="O13" s="22" t="s">
        <v>55</v>
      </c>
      <c r="Q13" s="22"/>
      <c r="R13" s="22"/>
      <c r="S13" s="22"/>
      <c r="T13" s="22" t="s">
        <v>53</v>
      </c>
      <c r="U13" s="111" t="s">
        <v>54</v>
      </c>
      <c r="V13" s="111"/>
      <c r="W13" s="22" t="s">
        <v>55</v>
      </c>
      <c r="Y13" s="22"/>
      <c r="Z13" s="22"/>
      <c r="AA13" s="22"/>
      <c r="AB13" s="22" t="s">
        <v>53</v>
      </c>
      <c r="AC13" s="111" t="s">
        <v>54</v>
      </c>
      <c r="AD13" s="111"/>
      <c r="AE13" s="22" t="s">
        <v>55</v>
      </c>
    </row>
    <row r="16" spans="1:31" x14ac:dyDescent="0.25">
      <c r="A16" s="8" t="s">
        <v>56</v>
      </c>
      <c r="I16" s="8" t="s">
        <v>56</v>
      </c>
      <c r="Q16" s="8" t="s">
        <v>56</v>
      </c>
      <c r="Y16" s="8" t="s">
        <v>56</v>
      </c>
    </row>
    <row r="17" spans="1:40" ht="31.5" x14ac:dyDescent="0.25">
      <c r="D17" s="23" t="s">
        <v>57</v>
      </c>
      <c r="E17" s="23" t="s">
        <v>58</v>
      </c>
      <c r="L17" s="23" t="s">
        <v>57</v>
      </c>
      <c r="M17" s="23" t="s">
        <v>58</v>
      </c>
      <c r="T17" s="23" t="s">
        <v>57</v>
      </c>
      <c r="U17" s="23" t="s">
        <v>58</v>
      </c>
      <c r="AB17" s="23" t="s">
        <v>57</v>
      </c>
      <c r="AC17" s="23" t="s">
        <v>58</v>
      </c>
    </row>
    <row r="18" spans="1:40" x14ac:dyDescent="0.25">
      <c r="B18" s="1" t="s">
        <v>59</v>
      </c>
      <c r="D18" s="24">
        <v>35140</v>
      </c>
      <c r="E18" s="25">
        <v>7.5</v>
      </c>
      <c r="G18" s="26">
        <f>D18*E18</f>
        <v>263550</v>
      </c>
      <c r="J18" s="1" t="s">
        <v>59</v>
      </c>
      <c r="L18" s="24">
        <f>D18</f>
        <v>35140</v>
      </c>
      <c r="M18" s="25">
        <v>20.7</v>
      </c>
      <c r="O18" s="26">
        <f>L18*M18</f>
        <v>727398</v>
      </c>
      <c r="R18" s="1" t="s">
        <v>59</v>
      </c>
      <c r="T18" s="24">
        <v>39400</v>
      </c>
      <c r="U18" s="25">
        <v>20.7</v>
      </c>
      <c r="W18" s="26">
        <f>T18*U18</f>
        <v>815580</v>
      </c>
      <c r="Z18" s="1" t="s">
        <v>93</v>
      </c>
      <c r="AB18" s="24">
        <f>T18</f>
        <v>39400</v>
      </c>
      <c r="AC18" s="25">
        <v>29.03</v>
      </c>
      <c r="AE18" s="26">
        <f>AB18*AC18</f>
        <v>1143782</v>
      </c>
      <c r="AG18" s="69"/>
      <c r="AH18" s="69"/>
      <c r="AI18" s="69"/>
      <c r="AJ18" s="69"/>
      <c r="AK18" s="75"/>
      <c r="AL18" s="75"/>
      <c r="AM18" s="75"/>
      <c r="AN18" s="69"/>
    </row>
    <row r="19" spans="1:40" x14ac:dyDescent="0.25">
      <c r="D19" s="24"/>
      <c r="E19" s="25"/>
      <c r="G19" s="26"/>
      <c r="L19" s="24"/>
      <c r="M19" s="25"/>
      <c r="O19" s="26"/>
      <c r="R19" s="27" t="s">
        <v>61</v>
      </c>
      <c r="S19" s="27"/>
      <c r="T19" s="31">
        <f>T18</f>
        <v>39400</v>
      </c>
      <c r="U19" s="29">
        <v>-3.83</v>
      </c>
      <c r="V19" s="27"/>
      <c r="W19" s="30">
        <f>T19*U19</f>
        <v>-150902</v>
      </c>
      <c r="Z19" s="27" t="s">
        <v>94</v>
      </c>
      <c r="AA19" s="27"/>
      <c r="AB19" s="31">
        <f>AB18</f>
        <v>39400</v>
      </c>
      <c r="AC19" s="29">
        <v>0</v>
      </c>
      <c r="AD19" s="27"/>
      <c r="AE19" s="30">
        <f>AB19*AC19</f>
        <v>0</v>
      </c>
      <c r="AG19" s="69"/>
      <c r="AH19" s="69"/>
      <c r="AI19" s="69"/>
      <c r="AJ19" s="69"/>
      <c r="AK19" s="75"/>
      <c r="AL19" s="75"/>
      <c r="AM19" s="75"/>
      <c r="AN19" s="69"/>
    </row>
    <row r="20" spans="1:40" x14ac:dyDescent="0.25">
      <c r="D20" s="24"/>
      <c r="E20" s="25"/>
      <c r="G20" s="26"/>
      <c r="L20" s="24"/>
      <c r="M20" s="25"/>
      <c r="O20" s="26"/>
      <c r="R20" s="1" t="s">
        <v>12</v>
      </c>
      <c r="T20" s="24"/>
      <c r="U20" s="25"/>
      <c r="W20" s="26">
        <f>SUM(W18:W19)</f>
        <v>664678</v>
      </c>
      <c r="Z20" s="1" t="s">
        <v>12</v>
      </c>
      <c r="AB20" s="24"/>
      <c r="AC20" s="25">
        <f>SUM(AC18:AC19)</f>
        <v>29.03</v>
      </c>
      <c r="AE20" s="26">
        <f>SUM(AE18:AE19)</f>
        <v>1143782</v>
      </c>
      <c r="AG20" s="69"/>
      <c r="AH20" s="69"/>
      <c r="AI20" s="69"/>
      <c r="AJ20" s="69"/>
      <c r="AK20" s="76"/>
      <c r="AL20" s="69"/>
      <c r="AM20" s="76"/>
      <c r="AN20" s="69"/>
    </row>
    <row r="21" spans="1:40" x14ac:dyDescent="0.25">
      <c r="A21" s="8" t="s">
        <v>62</v>
      </c>
      <c r="D21" s="24"/>
      <c r="G21" s="26"/>
      <c r="H21" s="32"/>
      <c r="I21" s="8" t="s">
        <v>62</v>
      </c>
      <c r="L21" s="24"/>
      <c r="O21" s="26"/>
      <c r="P21" s="32"/>
      <c r="W21" s="26"/>
      <c r="AB21" s="24"/>
      <c r="AE21" s="32"/>
      <c r="AG21" s="69"/>
      <c r="AH21" s="69"/>
      <c r="AI21" s="69"/>
      <c r="AJ21" s="69"/>
      <c r="AK21" s="69"/>
      <c r="AL21" s="69"/>
      <c r="AM21" s="69"/>
      <c r="AN21" s="69"/>
    </row>
    <row r="22" spans="1:40" x14ac:dyDescent="0.25">
      <c r="D22" s="34" t="s">
        <v>63</v>
      </c>
      <c r="E22" s="35" t="s">
        <v>64</v>
      </c>
      <c r="G22" s="26"/>
      <c r="H22" s="32"/>
      <c r="L22" s="34" t="s">
        <v>63</v>
      </c>
      <c r="M22" s="35" t="s">
        <v>64</v>
      </c>
      <c r="O22" s="26"/>
      <c r="P22" s="32"/>
      <c r="Q22" s="8" t="s">
        <v>62</v>
      </c>
      <c r="T22" s="24"/>
      <c r="W22" s="26"/>
      <c r="Y22" s="8" t="s">
        <v>62</v>
      </c>
      <c r="AE22" s="32"/>
      <c r="AG22" s="69"/>
      <c r="AH22" s="69"/>
      <c r="AI22" s="69"/>
      <c r="AJ22" s="69"/>
      <c r="AK22" s="78"/>
      <c r="AL22" s="69"/>
      <c r="AM22" s="78"/>
      <c r="AN22" s="69"/>
    </row>
    <row r="23" spans="1:40" x14ac:dyDescent="0.25">
      <c r="B23" s="1" t="s">
        <v>65</v>
      </c>
      <c r="D23" s="24">
        <v>192918.69999999984</v>
      </c>
      <c r="E23" s="37">
        <v>2.1322000000000001</v>
      </c>
      <c r="G23" s="26">
        <f>D23*E23</f>
        <v>411341.25213999965</v>
      </c>
      <c r="H23" s="32"/>
      <c r="J23" s="1" t="s">
        <v>65</v>
      </c>
      <c r="L23" s="24">
        <f>D23</f>
        <v>192918.69999999984</v>
      </c>
      <c r="M23" s="37">
        <v>4.3185000000000002</v>
      </c>
      <c r="O23" s="26">
        <f>L23*M23</f>
        <v>833119.40594999935</v>
      </c>
      <c r="P23" s="32"/>
      <c r="T23" s="34" t="s">
        <v>63</v>
      </c>
      <c r="U23" s="35" t="s">
        <v>64</v>
      </c>
      <c r="W23" s="26"/>
      <c r="AB23" s="34" t="s">
        <v>63</v>
      </c>
      <c r="AC23" s="35" t="s">
        <v>66</v>
      </c>
      <c r="AE23" s="32"/>
      <c r="AG23" s="69"/>
      <c r="AH23" s="69"/>
      <c r="AI23" s="69"/>
      <c r="AJ23" s="69"/>
      <c r="AK23" s="69"/>
      <c r="AL23" s="69"/>
      <c r="AM23" s="69"/>
      <c r="AN23" s="69"/>
    </row>
    <row r="24" spans="1:40" x14ac:dyDescent="0.25">
      <c r="B24" s="1" t="s">
        <v>67</v>
      </c>
      <c r="D24" s="24">
        <v>0</v>
      </c>
      <c r="E24" s="37">
        <v>2.1322000000000001</v>
      </c>
      <c r="G24" s="26">
        <f>D24*E24</f>
        <v>0</v>
      </c>
      <c r="H24" s="32"/>
      <c r="J24" s="1" t="s">
        <v>67</v>
      </c>
      <c r="L24" s="24">
        <f>D24</f>
        <v>0</v>
      </c>
      <c r="M24" s="37">
        <v>4.3185000000000002</v>
      </c>
      <c r="O24" s="26">
        <f>L24*M24</f>
        <v>0</v>
      </c>
      <c r="P24" s="32"/>
      <c r="R24" s="1" t="s">
        <v>65</v>
      </c>
      <c r="T24" s="24">
        <v>212047.39999999985</v>
      </c>
      <c r="U24" s="37">
        <v>4.3185000000000002</v>
      </c>
      <c r="W24" s="26">
        <f>T24*U24</f>
        <v>915726.6968999994</v>
      </c>
      <c r="Z24" s="1" t="s">
        <v>65</v>
      </c>
      <c r="AB24" s="24">
        <f>T24</f>
        <v>212047.39999999985</v>
      </c>
      <c r="AC24" s="37">
        <v>2.3570000000000002</v>
      </c>
      <c r="AE24" s="26">
        <f>AB24*AC24</f>
        <v>499795.72179999971</v>
      </c>
      <c r="AG24" s="69"/>
      <c r="AH24" s="69"/>
      <c r="AI24" s="16"/>
      <c r="AJ24" s="69"/>
      <c r="AK24" s="69"/>
      <c r="AL24" s="69"/>
      <c r="AM24" s="80"/>
      <c r="AN24" s="69"/>
    </row>
    <row r="25" spans="1:40" x14ac:dyDescent="0.25">
      <c r="B25" s="27" t="s">
        <v>68</v>
      </c>
      <c r="C25" s="27"/>
      <c r="D25" s="27"/>
      <c r="E25" s="27"/>
      <c r="F25" s="27"/>
      <c r="G25" s="30">
        <f>E87</f>
        <v>0</v>
      </c>
      <c r="H25" s="32"/>
      <c r="J25" s="27" t="s">
        <v>68</v>
      </c>
      <c r="K25" s="27"/>
      <c r="L25" s="27"/>
      <c r="M25" s="27"/>
      <c r="N25" s="27"/>
      <c r="O25" s="30">
        <f>G25</f>
        <v>0</v>
      </c>
      <c r="P25" s="32"/>
      <c r="R25" s="1" t="s">
        <v>67</v>
      </c>
      <c r="T25" s="24">
        <v>0</v>
      </c>
      <c r="U25" s="37">
        <v>4.3185000000000002</v>
      </c>
      <c r="W25" s="26">
        <f>T25*U25</f>
        <v>0</v>
      </c>
      <c r="Z25" s="1" t="s">
        <v>67</v>
      </c>
      <c r="AB25" s="24">
        <f>T25</f>
        <v>0</v>
      </c>
      <c r="AC25" s="37">
        <v>2.3570000000000002</v>
      </c>
      <c r="AE25" s="26">
        <f>AB25*AC25</f>
        <v>0</v>
      </c>
      <c r="AG25" s="69"/>
      <c r="AH25" s="69"/>
      <c r="AI25" s="69"/>
      <c r="AJ25" s="69"/>
      <c r="AK25" s="69"/>
      <c r="AL25" s="69"/>
      <c r="AM25" s="69"/>
      <c r="AN25" s="69"/>
    </row>
    <row r="26" spans="1:40" x14ac:dyDescent="0.25">
      <c r="D26" s="24">
        <f>SUM(D23:D24)</f>
        <v>192918.69999999984</v>
      </c>
      <c r="E26" s="39"/>
      <c r="G26" s="26">
        <f>SUM(G23:G25)</f>
        <v>411341.25213999965</v>
      </c>
      <c r="H26" s="32"/>
      <c r="O26" s="26">
        <f>SUM(O23:O25)</f>
        <v>833119.40594999935</v>
      </c>
      <c r="P26" s="32"/>
      <c r="R26" s="27" t="s">
        <v>68</v>
      </c>
      <c r="S26" s="27"/>
      <c r="T26" s="27"/>
      <c r="U26" s="27"/>
      <c r="V26" s="27"/>
      <c r="W26" s="30">
        <v>0</v>
      </c>
      <c r="Z26" s="27" t="s">
        <v>68</v>
      </c>
      <c r="AA26" s="27"/>
      <c r="AB26" s="31"/>
      <c r="AC26" s="96">
        <v>0</v>
      </c>
      <c r="AD26" s="27"/>
      <c r="AE26" s="55">
        <v>0</v>
      </c>
      <c r="AG26" s="69"/>
      <c r="AH26" s="69"/>
      <c r="AI26" s="69"/>
      <c r="AJ26" s="69"/>
      <c r="AK26" s="69"/>
      <c r="AL26" s="69"/>
      <c r="AM26" s="25"/>
      <c r="AN26" s="69"/>
    </row>
    <row r="27" spans="1:40" x14ac:dyDescent="0.25">
      <c r="G27" s="26"/>
      <c r="I27" s="8"/>
      <c r="L27" s="24"/>
      <c r="M27" s="41"/>
      <c r="O27" s="26"/>
      <c r="P27" s="32"/>
      <c r="W27" s="26">
        <f>SUM(W24:W26)</f>
        <v>915726.6968999994</v>
      </c>
      <c r="AE27" s="26">
        <f>SUM(AE24:AE26)</f>
        <v>499795.72179999971</v>
      </c>
      <c r="AG27" s="69"/>
      <c r="AH27" s="69"/>
      <c r="AI27" s="69"/>
      <c r="AJ27" s="69"/>
      <c r="AK27" s="69"/>
      <c r="AL27" s="69"/>
      <c r="AM27" s="69"/>
      <c r="AN27" s="69"/>
    </row>
    <row r="28" spans="1:40" ht="16.5" thickBot="1" x14ac:dyDescent="0.3">
      <c r="A28" s="8" t="s">
        <v>69</v>
      </c>
      <c r="G28" s="42">
        <f>G18+G26</f>
        <v>674891.25213999965</v>
      </c>
      <c r="H28" s="26"/>
      <c r="I28" s="8" t="s">
        <v>70</v>
      </c>
      <c r="L28" s="24"/>
      <c r="M28" s="41"/>
      <c r="O28" s="26">
        <f>O18+O26</f>
        <v>1560517.4059499993</v>
      </c>
      <c r="P28" s="32"/>
      <c r="Q28" s="8"/>
      <c r="T28" s="24"/>
      <c r="U28" s="41"/>
      <c r="W28" s="26"/>
      <c r="Y28" s="8"/>
      <c r="AB28" s="24"/>
      <c r="AC28" s="41"/>
      <c r="AE28" s="32"/>
      <c r="AG28" s="69"/>
      <c r="AH28" s="69"/>
      <c r="AI28" s="69"/>
      <c r="AJ28" s="69"/>
      <c r="AK28" s="69"/>
      <c r="AL28" s="69"/>
      <c r="AM28" s="81"/>
      <c r="AN28" s="69"/>
    </row>
    <row r="29" spans="1:40" ht="16.5" thickTop="1" x14ac:dyDescent="0.25">
      <c r="A29" s="8"/>
      <c r="D29" s="24"/>
      <c r="E29" s="41"/>
      <c r="G29" s="26"/>
      <c r="H29" s="26"/>
      <c r="I29" s="8"/>
      <c r="P29" s="32"/>
      <c r="Q29" s="8" t="s">
        <v>70</v>
      </c>
      <c r="T29" s="24"/>
      <c r="U29" s="41"/>
      <c r="W29" s="26">
        <f>W20+W27</f>
        <v>1580404.6968999994</v>
      </c>
      <c r="Y29" s="8" t="s">
        <v>70</v>
      </c>
      <c r="AB29" s="24"/>
      <c r="AC29" s="41"/>
      <c r="AE29" s="26">
        <f>AE20+AE27</f>
        <v>1643577.7217999997</v>
      </c>
      <c r="AG29" s="69"/>
      <c r="AH29" s="69"/>
      <c r="AI29" s="69"/>
      <c r="AJ29" s="69"/>
      <c r="AK29" s="69"/>
      <c r="AL29" s="69"/>
      <c r="AM29" s="69"/>
      <c r="AN29" s="69"/>
    </row>
    <row r="30" spans="1:40" x14ac:dyDescent="0.25">
      <c r="A30" s="8" t="s">
        <v>71</v>
      </c>
      <c r="G30" s="26">
        <v>673081.76077200205</v>
      </c>
      <c r="H30" s="26"/>
      <c r="I30" s="8" t="s">
        <v>72</v>
      </c>
      <c r="O30" s="44">
        <f>G34</f>
        <v>0.99731884009125926</v>
      </c>
      <c r="P30" s="32"/>
      <c r="Q30" s="8"/>
      <c r="Y30" s="8"/>
      <c r="AG30" s="69"/>
      <c r="AH30" s="69"/>
      <c r="AI30" s="69"/>
      <c r="AJ30" s="69"/>
      <c r="AK30" s="69"/>
      <c r="AL30" s="69"/>
      <c r="AM30" s="69"/>
      <c r="AN30" s="69"/>
    </row>
    <row r="31" spans="1:40" x14ac:dyDescent="0.25">
      <c r="H31" s="43"/>
      <c r="P31" s="43"/>
      <c r="Q31" s="8" t="s">
        <v>72</v>
      </c>
      <c r="W31" s="44">
        <f>O30</f>
        <v>0.99731884009125926</v>
      </c>
      <c r="Y31" s="8" t="s">
        <v>72</v>
      </c>
      <c r="AE31" s="44">
        <f>W31</f>
        <v>0.99731884009125926</v>
      </c>
      <c r="AG31" s="69"/>
      <c r="AH31" s="69"/>
      <c r="AI31" s="69"/>
      <c r="AJ31" s="69"/>
      <c r="AK31" s="69"/>
      <c r="AL31" s="69"/>
      <c r="AM31" s="69"/>
      <c r="AN31" s="69"/>
    </row>
    <row r="32" spans="1:40" x14ac:dyDescent="0.25">
      <c r="A32" s="8" t="s">
        <v>73</v>
      </c>
      <c r="G32" s="26">
        <f>G30-G28</f>
        <v>-1809.4913679976016</v>
      </c>
      <c r="I32" s="8" t="s">
        <v>74</v>
      </c>
      <c r="O32" s="26">
        <f>O28*O30</f>
        <v>1556333.409244274</v>
      </c>
      <c r="AG32" s="69"/>
      <c r="AH32" s="69"/>
      <c r="AI32" s="69"/>
      <c r="AJ32" s="69"/>
      <c r="AK32" s="69"/>
      <c r="AL32" s="69"/>
      <c r="AM32" s="69"/>
      <c r="AN32" s="69"/>
    </row>
    <row r="33" spans="1:40" x14ac:dyDescent="0.25">
      <c r="Q33" s="8" t="s">
        <v>74</v>
      </c>
      <c r="W33" s="26">
        <f>W29*W31</f>
        <v>1576167.3791870857</v>
      </c>
      <c r="Y33" s="8" t="s">
        <v>74</v>
      </c>
      <c r="AE33" s="26">
        <f>AE29*AE31</f>
        <v>1639171.0271054101</v>
      </c>
      <c r="AG33" s="69"/>
      <c r="AH33" s="69"/>
      <c r="AI33" s="69"/>
      <c r="AJ33" s="69"/>
      <c r="AK33" s="69"/>
      <c r="AL33" s="69"/>
      <c r="AM33" s="69"/>
      <c r="AN33" s="69"/>
    </row>
    <row r="34" spans="1:40" x14ac:dyDescent="0.25">
      <c r="A34" s="8" t="s">
        <v>72</v>
      </c>
      <c r="G34" s="45">
        <f>G30/G28</f>
        <v>0.99731884009125926</v>
      </c>
      <c r="I34" s="8" t="s">
        <v>77</v>
      </c>
      <c r="L34" s="24">
        <f>L23</f>
        <v>192918.69999999984</v>
      </c>
      <c r="M34" s="48">
        <v>5.5532000000000004</v>
      </c>
      <c r="O34" s="26">
        <f>L34*M34</f>
        <v>1071316.1248399992</v>
      </c>
      <c r="AG34" s="69"/>
      <c r="AH34" s="69"/>
      <c r="AI34" s="69"/>
      <c r="AJ34" s="69"/>
      <c r="AK34" s="69"/>
      <c r="AL34" s="69"/>
      <c r="AM34" s="69"/>
      <c r="AN34" s="69"/>
    </row>
    <row r="35" spans="1:40" x14ac:dyDescent="0.25">
      <c r="O35" s="26"/>
      <c r="Q35" s="8" t="s">
        <v>77</v>
      </c>
      <c r="T35" s="24">
        <f>T24</f>
        <v>212047.39999999985</v>
      </c>
      <c r="U35" s="43">
        <f>M34</f>
        <v>5.5532000000000004</v>
      </c>
      <c r="W35" s="26">
        <f>T35*U35</f>
        <v>1177541.6216799992</v>
      </c>
      <c r="Y35" s="8" t="s">
        <v>77</v>
      </c>
      <c r="AB35" s="24">
        <f>T35</f>
        <v>212047.39999999985</v>
      </c>
      <c r="AC35" s="43">
        <f>U35</f>
        <v>5.5532000000000004</v>
      </c>
      <c r="AE35" s="26">
        <f>AB35*AC35</f>
        <v>1177541.6216799992</v>
      </c>
      <c r="AG35" s="69"/>
      <c r="AH35" s="69"/>
      <c r="AI35" s="69"/>
      <c r="AJ35" s="69"/>
      <c r="AK35" s="69"/>
      <c r="AL35" s="69"/>
      <c r="AM35" s="69"/>
      <c r="AN35" s="69"/>
    </row>
    <row r="36" spans="1:40" x14ac:dyDescent="0.25">
      <c r="A36" s="8" t="s">
        <v>77</v>
      </c>
      <c r="D36" s="24"/>
      <c r="E36" s="41"/>
      <c r="G36" s="26">
        <v>614030.76922799938</v>
      </c>
      <c r="I36" s="8" t="s">
        <v>7</v>
      </c>
      <c r="L36" s="46"/>
      <c r="M36" s="33"/>
      <c r="O36" s="49">
        <f>O32+O34</f>
        <v>2627649.5340842735</v>
      </c>
      <c r="W36" s="26"/>
      <c r="AE36" s="26"/>
      <c r="AG36" s="69"/>
      <c r="AH36" s="69"/>
      <c r="AI36" s="69"/>
      <c r="AJ36" s="69"/>
      <c r="AK36" s="69"/>
      <c r="AL36" s="69"/>
      <c r="AM36" s="69"/>
      <c r="AN36" s="69"/>
    </row>
    <row r="37" spans="1:40" x14ac:dyDescent="0.25">
      <c r="G37" s="26"/>
      <c r="Q37" s="8" t="s">
        <v>7</v>
      </c>
      <c r="T37" s="46"/>
      <c r="U37" s="33"/>
      <c r="W37" s="49">
        <f>W33+W35</f>
        <v>2753709.0008670846</v>
      </c>
      <c r="Y37" s="8" t="s">
        <v>7</v>
      </c>
      <c r="AB37" s="46"/>
      <c r="AC37" s="33"/>
      <c r="AE37" s="49">
        <f>AE33+AE35</f>
        <v>2816712.6487854095</v>
      </c>
      <c r="AG37" s="69"/>
      <c r="AH37" s="69"/>
      <c r="AI37" s="69"/>
      <c r="AJ37" s="69"/>
      <c r="AK37" s="69"/>
      <c r="AL37" s="69"/>
      <c r="AM37" s="69"/>
      <c r="AN37" s="69"/>
    </row>
    <row r="38" spans="1:40" x14ac:dyDescent="0.25">
      <c r="A38" s="8" t="s">
        <v>78</v>
      </c>
      <c r="B38" s="8"/>
      <c r="G38" s="26">
        <f>G28+G36</f>
        <v>1288922.021367999</v>
      </c>
      <c r="Y38" s="8"/>
      <c r="AB38" s="61"/>
      <c r="AC38" s="33"/>
      <c r="AE38" s="38"/>
      <c r="AG38" s="69"/>
      <c r="AH38" s="69"/>
      <c r="AI38" s="69"/>
      <c r="AJ38" s="69"/>
      <c r="AK38" s="69"/>
      <c r="AL38" s="69"/>
      <c r="AM38" s="69"/>
      <c r="AN38" s="69"/>
    </row>
    <row r="39" spans="1:40" x14ac:dyDescent="0.25">
      <c r="Y39" s="8" t="s">
        <v>45</v>
      </c>
      <c r="AA39" s="50"/>
      <c r="AC39" s="51"/>
      <c r="AE39" s="26">
        <f>AE37-W37</f>
        <v>63003.647918324918</v>
      </c>
      <c r="AG39" s="69"/>
      <c r="AH39" s="69"/>
      <c r="AI39" s="73"/>
      <c r="AJ39" s="69"/>
      <c r="AK39" s="75"/>
      <c r="AL39" s="75"/>
      <c r="AM39" s="75"/>
      <c r="AN39" s="69"/>
    </row>
    <row r="40" spans="1:40" x14ac:dyDescent="0.25">
      <c r="AA40" s="50"/>
      <c r="AC40" s="51"/>
      <c r="AG40" s="69"/>
      <c r="AH40" s="69"/>
      <c r="AI40" s="69"/>
      <c r="AJ40" s="69"/>
      <c r="AK40" s="75"/>
      <c r="AL40" s="75"/>
      <c r="AM40" s="75"/>
      <c r="AN40" s="69"/>
    </row>
    <row r="41" spans="1:40" x14ac:dyDescent="0.25">
      <c r="Y41" s="8" t="s">
        <v>79</v>
      </c>
      <c r="AA41" s="50"/>
      <c r="AC41" s="51"/>
      <c r="AE41" s="53">
        <f>AE39/W37</f>
        <v>2.2879559132241788E-2</v>
      </c>
      <c r="AG41" s="69"/>
      <c r="AH41" s="69"/>
      <c r="AI41" s="69"/>
      <c r="AJ41" s="69"/>
      <c r="AK41" s="69"/>
      <c r="AL41" s="69"/>
      <c r="AM41" s="69"/>
      <c r="AN41" s="69"/>
    </row>
    <row r="42" spans="1:40" x14ac:dyDescent="0.25">
      <c r="AG42" s="69"/>
      <c r="AH42" s="69"/>
      <c r="AI42" s="69"/>
      <c r="AJ42" s="69"/>
      <c r="AK42" s="76"/>
      <c r="AL42" s="69"/>
      <c r="AM42" s="76"/>
      <c r="AN42" s="69"/>
    </row>
    <row r="43" spans="1:40" x14ac:dyDescent="0.25">
      <c r="AG43" s="69"/>
      <c r="AH43" s="69"/>
      <c r="AI43" s="69"/>
      <c r="AJ43" s="69"/>
      <c r="AK43" s="76"/>
      <c r="AL43" s="69"/>
      <c r="AM43" s="76"/>
      <c r="AN43" s="69"/>
    </row>
    <row r="44" spans="1:40" x14ac:dyDescent="0.25">
      <c r="G44" s="26"/>
      <c r="AG44" s="69"/>
      <c r="AH44" s="69"/>
      <c r="AI44" s="69"/>
      <c r="AJ44" s="69"/>
      <c r="AK44" s="76"/>
      <c r="AL44" s="69"/>
      <c r="AM44" s="76"/>
      <c r="AN44" s="69"/>
    </row>
    <row r="45" spans="1:40" x14ac:dyDescent="0.25">
      <c r="A45" s="8"/>
      <c r="D45" s="24"/>
      <c r="E45" s="41"/>
      <c r="G45" s="49"/>
      <c r="AG45" s="69"/>
      <c r="AH45" s="69"/>
      <c r="AI45" s="69"/>
      <c r="AJ45" s="69"/>
      <c r="AK45" s="76"/>
      <c r="AL45" s="69"/>
      <c r="AM45" s="76"/>
      <c r="AN45" s="69"/>
    </row>
    <row r="46" spans="1:40" x14ac:dyDescent="0.25">
      <c r="A46" s="32"/>
      <c r="B46" s="32"/>
      <c r="G46" s="26"/>
      <c r="AA46" s="50"/>
      <c r="AC46" s="51"/>
      <c r="AG46" s="69"/>
      <c r="AH46" s="69"/>
      <c r="AI46" s="69"/>
      <c r="AJ46" s="69"/>
      <c r="AK46" s="69"/>
      <c r="AL46" s="69"/>
      <c r="AM46" s="69"/>
      <c r="AN46" s="69"/>
    </row>
    <row r="47" spans="1:40" x14ac:dyDescent="0.25">
      <c r="A47" s="8"/>
      <c r="D47" s="24"/>
      <c r="E47" s="41"/>
      <c r="G47" s="26"/>
      <c r="H47" s="26"/>
      <c r="O47" s="26"/>
      <c r="W47" s="26"/>
      <c r="AA47" s="50"/>
      <c r="AC47" s="51"/>
      <c r="AG47" s="69"/>
      <c r="AH47" s="69"/>
      <c r="AI47" s="69"/>
      <c r="AJ47" s="64"/>
      <c r="AK47" s="83"/>
      <c r="AL47" s="69"/>
      <c r="AM47" s="83"/>
      <c r="AN47" s="69"/>
    </row>
    <row r="48" spans="1:40" x14ac:dyDescent="0.25">
      <c r="A48" s="32"/>
      <c r="B48" s="32"/>
      <c r="G48" s="51"/>
      <c r="H48" s="26"/>
      <c r="I48" s="8"/>
      <c r="L48" s="46"/>
      <c r="M48" s="51"/>
      <c r="O48" s="49"/>
      <c r="Q48" s="8"/>
      <c r="T48" s="46"/>
      <c r="U48" s="51"/>
      <c r="W48" s="49"/>
      <c r="AA48" s="50"/>
      <c r="AC48" s="51"/>
      <c r="AE48" s="38"/>
      <c r="AG48" s="69"/>
      <c r="AH48" s="69"/>
      <c r="AI48" s="69"/>
      <c r="AJ48" s="69"/>
      <c r="AK48" s="25"/>
      <c r="AL48" s="25"/>
      <c r="AM48" s="25"/>
      <c r="AN48" s="69"/>
    </row>
    <row r="49" spans="1:40" x14ac:dyDescent="0.25">
      <c r="A49" s="8"/>
      <c r="D49" s="24"/>
      <c r="G49" s="52"/>
      <c r="H49" s="26"/>
      <c r="O49" s="26"/>
      <c r="W49" s="26"/>
      <c r="AA49" s="50"/>
      <c r="AC49" s="51"/>
      <c r="AG49" s="69"/>
      <c r="AH49" s="69"/>
      <c r="AI49" s="69"/>
      <c r="AJ49" s="69"/>
      <c r="AK49" s="69"/>
      <c r="AL49" s="69"/>
      <c r="AM49" s="69"/>
      <c r="AN49" s="69"/>
    </row>
    <row r="50" spans="1:40" x14ac:dyDescent="0.25">
      <c r="H50" s="26"/>
      <c r="I50" s="8"/>
      <c r="O50" s="49"/>
      <c r="Q50" s="8"/>
      <c r="W50" s="49"/>
      <c r="AA50" s="50"/>
      <c r="AC50" s="51"/>
      <c r="AG50" s="69"/>
      <c r="AH50" s="69"/>
      <c r="AI50" s="69"/>
      <c r="AJ50" s="64"/>
      <c r="AK50" s="83"/>
      <c r="AL50" s="69"/>
      <c r="AM50" s="83"/>
      <c r="AN50" s="69"/>
    </row>
    <row r="51" spans="1:40" x14ac:dyDescent="0.25">
      <c r="H51" s="26"/>
      <c r="I51" s="8"/>
      <c r="J51" s="8"/>
      <c r="O51" s="26"/>
      <c r="Q51" s="8"/>
      <c r="R51" s="8"/>
      <c r="W51" s="26"/>
      <c r="AA51" s="50"/>
      <c r="AC51" s="51"/>
      <c r="AG51" s="69"/>
      <c r="AH51" s="69"/>
      <c r="AI51" s="69"/>
      <c r="AJ51" s="69"/>
      <c r="AK51" s="25"/>
      <c r="AL51" s="69"/>
      <c r="AM51" s="25"/>
      <c r="AN51" s="69"/>
    </row>
    <row r="52" spans="1:40" x14ac:dyDescent="0.25">
      <c r="A52" s="76"/>
      <c r="B52" s="76"/>
      <c r="C52" s="69"/>
      <c r="D52" s="69"/>
      <c r="E52" s="69"/>
      <c r="F52" s="69"/>
      <c r="G52" s="54"/>
      <c r="H52" s="26"/>
      <c r="I52" s="8"/>
      <c r="L52" s="24"/>
      <c r="M52" s="41"/>
      <c r="O52" s="26"/>
      <c r="Q52" s="8"/>
      <c r="T52" s="24"/>
      <c r="U52" s="41"/>
      <c r="W52" s="26"/>
      <c r="AA52" s="50"/>
      <c r="AC52" s="51"/>
      <c r="AG52" s="69"/>
      <c r="AH52" s="69"/>
      <c r="AI52" s="69"/>
      <c r="AJ52" s="69"/>
      <c r="AK52" s="69"/>
      <c r="AL52" s="69"/>
      <c r="AM52" s="69"/>
      <c r="AN52" s="69"/>
    </row>
    <row r="53" spans="1:40" x14ac:dyDescent="0.25">
      <c r="A53" s="97"/>
      <c r="B53" s="76"/>
      <c r="C53" s="69"/>
      <c r="D53" s="84"/>
      <c r="E53" s="84"/>
      <c r="F53" s="69"/>
      <c r="G53" s="74"/>
      <c r="I53" s="32"/>
      <c r="J53" s="32"/>
      <c r="O53" s="32"/>
      <c r="Q53" s="32"/>
      <c r="R53" s="32"/>
      <c r="W53" s="32"/>
      <c r="AA53" s="50"/>
      <c r="AC53" s="51"/>
      <c r="AG53" s="69"/>
      <c r="AH53" s="69"/>
      <c r="AI53" s="69"/>
      <c r="AJ53" s="69"/>
      <c r="AK53" s="76"/>
      <c r="AL53" s="69"/>
      <c r="AM53" s="76"/>
      <c r="AN53" s="69"/>
    </row>
    <row r="54" spans="1:40" x14ac:dyDescent="0.25">
      <c r="A54" s="74"/>
      <c r="B54" s="74"/>
      <c r="C54" s="85"/>
      <c r="D54" s="84"/>
      <c r="E54" s="84"/>
      <c r="F54" s="69"/>
      <c r="G54" s="85"/>
      <c r="I54" s="8"/>
      <c r="L54" s="24"/>
      <c r="O54" s="52"/>
      <c r="Q54" s="8"/>
      <c r="T54" s="24"/>
      <c r="W54" s="52"/>
      <c r="AA54" s="50"/>
      <c r="AC54" s="51"/>
      <c r="AG54" s="69"/>
      <c r="AH54" s="69"/>
      <c r="AI54" s="69"/>
      <c r="AJ54" s="69"/>
      <c r="AK54" s="69"/>
      <c r="AL54" s="69"/>
      <c r="AM54" s="69"/>
      <c r="AN54" s="69"/>
    </row>
    <row r="55" spans="1:40" x14ac:dyDescent="0.25">
      <c r="A55" s="76"/>
      <c r="B55" s="84"/>
      <c r="C55" s="85"/>
      <c r="D55" s="85"/>
      <c r="E55" s="85"/>
      <c r="F55" s="69"/>
      <c r="G55" s="85"/>
      <c r="M55" s="51"/>
      <c r="U55" s="51"/>
      <c r="AA55" s="50"/>
      <c r="AC55" s="51"/>
      <c r="AG55" s="69"/>
      <c r="AH55" s="69"/>
      <c r="AI55" s="69"/>
      <c r="AJ55" s="69"/>
      <c r="AK55" s="76"/>
      <c r="AL55" s="69"/>
      <c r="AM55" s="69"/>
      <c r="AN55" s="69"/>
    </row>
    <row r="56" spans="1:40" x14ac:dyDescent="0.25">
      <c r="A56" s="92"/>
      <c r="B56" s="86"/>
      <c r="C56" s="68"/>
      <c r="D56" s="68"/>
      <c r="E56" s="68"/>
      <c r="F56" s="69"/>
      <c r="G56" s="68"/>
      <c r="O56" s="26"/>
      <c r="W56" s="26"/>
      <c r="AA56" s="51"/>
      <c r="AG56" s="69"/>
      <c r="AH56" s="69"/>
      <c r="AI56" s="69"/>
      <c r="AJ56" s="69"/>
      <c r="AK56" s="69"/>
      <c r="AL56" s="69"/>
      <c r="AM56" s="69"/>
      <c r="AN56" s="69"/>
    </row>
    <row r="57" spans="1:40" x14ac:dyDescent="0.25">
      <c r="A57" s="74"/>
      <c r="B57" s="86"/>
      <c r="C57" s="68"/>
      <c r="D57" s="68"/>
      <c r="E57" s="68"/>
      <c r="F57" s="69"/>
      <c r="G57" s="68"/>
      <c r="AG57" s="69"/>
      <c r="AH57" s="69"/>
      <c r="AI57" s="69"/>
      <c r="AJ57" s="69"/>
      <c r="AK57" s="60"/>
      <c r="AL57" s="69"/>
      <c r="AM57" s="69"/>
      <c r="AN57" s="69"/>
    </row>
    <row r="58" spans="1:40" x14ac:dyDescent="0.25">
      <c r="A58" s="69"/>
      <c r="B58" s="86"/>
      <c r="C58" s="68"/>
      <c r="D58" s="68"/>
      <c r="E58" s="68"/>
      <c r="F58" s="69"/>
      <c r="G58" s="68"/>
      <c r="AG58" s="69"/>
      <c r="AH58" s="69"/>
      <c r="AI58" s="69"/>
      <c r="AJ58" s="69"/>
      <c r="AK58" s="69"/>
      <c r="AL58" s="69"/>
      <c r="AM58" s="69"/>
      <c r="AN58" s="69"/>
    </row>
    <row r="59" spans="1:40" x14ac:dyDescent="0.25">
      <c r="A59" s="69"/>
      <c r="B59" s="86"/>
      <c r="C59" s="68"/>
      <c r="D59" s="68"/>
      <c r="E59" s="68"/>
      <c r="F59" s="69"/>
      <c r="G59" s="68"/>
      <c r="L59" s="56"/>
      <c r="M59" s="56"/>
      <c r="T59" s="56"/>
      <c r="U59" s="56"/>
      <c r="AG59" s="69"/>
      <c r="AH59" s="69"/>
      <c r="AI59" s="69"/>
      <c r="AJ59" s="69"/>
      <c r="AK59" s="69"/>
      <c r="AL59" s="69"/>
      <c r="AM59" s="69"/>
      <c r="AN59" s="69"/>
    </row>
    <row r="60" spans="1:40" x14ac:dyDescent="0.25">
      <c r="A60" s="69"/>
      <c r="B60" s="86"/>
      <c r="C60" s="68"/>
      <c r="D60" s="68"/>
      <c r="E60" s="68"/>
      <c r="F60" s="69"/>
      <c r="G60" s="68"/>
      <c r="J60" s="56"/>
      <c r="K60" s="56"/>
      <c r="L60" s="56"/>
      <c r="M60" s="56"/>
      <c r="R60" s="56"/>
      <c r="S60" s="56"/>
      <c r="T60" s="56"/>
      <c r="U60" s="56"/>
      <c r="AG60" s="69"/>
      <c r="AH60" s="69"/>
      <c r="AI60" s="69"/>
      <c r="AJ60" s="69"/>
      <c r="AK60" s="69"/>
      <c r="AL60" s="69"/>
      <c r="AM60" s="69"/>
      <c r="AN60" s="69"/>
    </row>
    <row r="61" spans="1:40" x14ac:dyDescent="0.25">
      <c r="A61" s="69"/>
      <c r="B61" s="86"/>
      <c r="C61" s="68"/>
      <c r="D61" s="68"/>
      <c r="E61" s="68"/>
      <c r="F61" s="69"/>
      <c r="G61" s="68"/>
      <c r="J61" s="59"/>
      <c r="K61" s="63"/>
      <c r="L61" s="64"/>
      <c r="M61" s="50"/>
      <c r="R61" s="59"/>
      <c r="S61" s="63"/>
      <c r="T61" s="64"/>
      <c r="U61" s="50"/>
      <c r="AG61" s="69"/>
      <c r="AH61" s="69"/>
      <c r="AI61" s="69"/>
      <c r="AJ61" s="69"/>
      <c r="AK61" s="69"/>
      <c r="AL61" s="69"/>
      <c r="AM61" s="69"/>
      <c r="AN61" s="69"/>
    </row>
    <row r="62" spans="1:40" x14ac:dyDescent="0.25">
      <c r="A62" s="69"/>
      <c r="B62" s="86"/>
      <c r="C62" s="68"/>
      <c r="D62" s="68"/>
      <c r="E62" s="68"/>
      <c r="F62" s="69"/>
      <c r="G62" s="68"/>
      <c r="J62" s="59"/>
      <c r="K62" s="63"/>
      <c r="L62" s="64"/>
      <c r="M62" s="50"/>
      <c r="R62" s="59"/>
      <c r="S62" s="63"/>
      <c r="T62" s="64"/>
      <c r="U62" s="50"/>
      <c r="AG62" s="69"/>
      <c r="AH62" s="69"/>
      <c r="AI62" s="69"/>
      <c r="AJ62" s="69"/>
      <c r="AK62" s="69"/>
      <c r="AL62" s="69"/>
      <c r="AM62" s="69"/>
      <c r="AN62" s="69"/>
    </row>
    <row r="63" spans="1:40" x14ac:dyDescent="0.25">
      <c r="A63" s="69"/>
      <c r="B63" s="86"/>
      <c r="C63" s="68"/>
      <c r="D63" s="68"/>
      <c r="E63" s="68"/>
      <c r="F63" s="69"/>
      <c r="G63" s="68"/>
      <c r="J63" s="59"/>
      <c r="K63" s="63"/>
      <c r="L63" s="64"/>
      <c r="M63" s="50"/>
      <c r="R63" s="59"/>
      <c r="S63" s="63"/>
      <c r="T63" s="64"/>
      <c r="U63" s="50"/>
      <c r="AG63" s="69"/>
      <c r="AH63" s="69"/>
      <c r="AI63" s="69"/>
      <c r="AJ63" s="69"/>
      <c r="AK63" s="69"/>
      <c r="AL63" s="69"/>
      <c r="AM63" s="69"/>
      <c r="AN63" s="69"/>
    </row>
    <row r="64" spans="1:40" x14ac:dyDescent="0.25">
      <c r="A64" s="69"/>
      <c r="B64" s="86"/>
      <c r="C64" s="68"/>
      <c r="D64" s="68"/>
      <c r="E64" s="68"/>
      <c r="F64" s="69"/>
      <c r="G64" s="68"/>
      <c r="J64" s="59"/>
      <c r="K64" s="63"/>
      <c r="L64" s="64"/>
      <c r="M64" s="50"/>
      <c r="R64" s="59"/>
      <c r="S64" s="63"/>
      <c r="T64" s="64"/>
      <c r="U64" s="50"/>
      <c r="AG64" s="69"/>
      <c r="AH64" s="69"/>
      <c r="AI64" s="69"/>
      <c r="AJ64" s="69"/>
      <c r="AK64" s="69"/>
      <c r="AL64" s="69"/>
      <c r="AM64" s="69"/>
      <c r="AN64" s="69"/>
    </row>
    <row r="65" spans="1:40" x14ac:dyDescent="0.25">
      <c r="A65" s="69"/>
      <c r="B65" s="86"/>
      <c r="C65" s="68"/>
      <c r="D65" s="68"/>
      <c r="E65" s="68"/>
      <c r="F65" s="69"/>
      <c r="G65" s="68"/>
      <c r="J65" s="59"/>
      <c r="K65" s="63"/>
      <c r="L65" s="64"/>
      <c r="M65" s="50"/>
      <c r="R65" s="59"/>
      <c r="S65" s="63"/>
      <c r="T65" s="64"/>
      <c r="U65" s="50"/>
      <c r="AG65" s="69"/>
      <c r="AH65" s="69"/>
      <c r="AI65" s="69"/>
      <c r="AJ65" s="69"/>
      <c r="AK65" s="69"/>
      <c r="AL65" s="69"/>
      <c r="AM65" s="69"/>
      <c r="AN65" s="69"/>
    </row>
    <row r="66" spans="1:40" x14ac:dyDescent="0.25">
      <c r="A66" s="69"/>
      <c r="B66" s="86"/>
      <c r="C66" s="68"/>
      <c r="D66" s="68"/>
      <c r="E66" s="68"/>
      <c r="F66" s="69"/>
      <c r="G66" s="68"/>
      <c r="J66" s="59"/>
      <c r="K66" s="63"/>
      <c r="L66" s="64"/>
      <c r="M66" s="50"/>
      <c r="R66" s="59"/>
      <c r="S66" s="63"/>
      <c r="T66" s="64"/>
      <c r="U66" s="50"/>
      <c r="AG66" s="69"/>
      <c r="AH66" s="69"/>
      <c r="AI66" s="69"/>
      <c r="AJ66" s="69"/>
      <c r="AK66" s="69"/>
      <c r="AL66" s="69"/>
      <c r="AM66" s="69"/>
      <c r="AN66" s="69"/>
    </row>
    <row r="67" spans="1:40" x14ac:dyDescent="0.25">
      <c r="A67" s="69"/>
      <c r="B67" s="86"/>
      <c r="C67" s="68"/>
      <c r="D67" s="68"/>
      <c r="E67" s="68"/>
      <c r="F67" s="69"/>
      <c r="G67" s="68"/>
      <c r="J67" s="59"/>
      <c r="K67" s="63"/>
      <c r="L67" s="64"/>
      <c r="M67" s="50"/>
      <c r="R67" s="59"/>
      <c r="S67" s="63"/>
      <c r="T67" s="64"/>
      <c r="U67" s="50"/>
      <c r="AG67" s="69"/>
      <c r="AH67" s="69"/>
      <c r="AI67" s="69"/>
      <c r="AJ67" s="69"/>
      <c r="AK67" s="69"/>
      <c r="AL67" s="69"/>
      <c r="AM67" s="69"/>
      <c r="AN67" s="69"/>
    </row>
    <row r="68" spans="1:40" x14ac:dyDescent="0.25">
      <c r="A68" s="69"/>
      <c r="B68" s="69"/>
      <c r="C68" s="81"/>
      <c r="D68" s="81"/>
      <c r="E68" s="81"/>
      <c r="F68" s="69"/>
      <c r="G68" s="81"/>
      <c r="J68" s="59"/>
      <c r="K68" s="63"/>
      <c r="L68" s="64"/>
      <c r="M68" s="50"/>
      <c r="R68" s="59"/>
      <c r="S68" s="63"/>
      <c r="T68" s="64"/>
      <c r="U68" s="50"/>
      <c r="AG68" s="69"/>
      <c r="AH68" s="69"/>
      <c r="AI68" s="69"/>
      <c r="AJ68" s="69"/>
      <c r="AK68" s="69"/>
      <c r="AL68" s="69"/>
      <c r="AM68" s="69"/>
      <c r="AN68" s="69"/>
    </row>
    <row r="69" spans="1:40" x14ac:dyDescent="0.25">
      <c r="A69" s="69"/>
      <c r="B69" s="69"/>
      <c r="C69" s="69"/>
      <c r="D69" s="69"/>
      <c r="E69" s="69"/>
      <c r="F69" s="69"/>
      <c r="G69" s="71"/>
      <c r="J69" s="59"/>
      <c r="K69" s="63"/>
      <c r="L69" s="64"/>
      <c r="M69" s="50"/>
      <c r="R69" s="59"/>
      <c r="S69" s="63"/>
      <c r="T69" s="64"/>
      <c r="U69" s="50"/>
      <c r="AG69" s="69"/>
      <c r="AH69" s="69"/>
      <c r="AI69" s="69"/>
      <c r="AJ69" s="69"/>
      <c r="AK69" s="69"/>
      <c r="AL69" s="69"/>
      <c r="AM69" s="69"/>
      <c r="AN69" s="69"/>
    </row>
    <row r="70" spans="1:40" x14ac:dyDescent="0.25">
      <c r="A70" s="69"/>
      <c r="B70" s="69"/>
      <c r="C70" s="69"/>
      <c r="D70" s="69"/>
      <c r="E70" s="69"/>
      <c r="F70" s="69"/>
      <c r="G70" s="71"/>
      <c r="J70" s="59"/>
      <c r="K70" s="63"/>
      <c r="L70" s="64"/>
      <c r="M70" s="50"/>
      <c r="R70" s="59"/>
      <c r="S70" s="63"/>
      <c r="T70" s="64"/>
      <c r="U70" s="50"/>
      <c r="AG70" s="69"/>
      <c r="AH70" s="69"/>
      <c r="AI70" s="69"/>
      <c r="AJ70" s="69"/>
      <c r="AK70" s="69"/>
      <c r="AL70" s="69"/>
      <c r="AM70" s="69"/>
      <c r="AN70" s="69"/>
    </row>
    <row r="71" spans="1:40" x14ac:dyDescent="0.25">
      <c r="A71" s="69"/>
      <c r="B71" s="69"/>
      <c r="C71" s="69"/>
      <c r="D71" s="84"/>
      <c r="E71" s="84"/>
      <c r="F71" s="69"/>
      <c r="G71" s="69"/>
      <c r="J71" s="59"/>
      <c r="K71" s="63"/>
      <c r="L71" s="64"/>
      <c r="M71" s="50"/>
      <c r="R71" s="59"/>
      <c r="S71" s="63"/>
      <c r="T71" s="64"/>
      <c r="U71" s="50"/>
    </row>
    <row r="72" spans="1:40" x14ac:dyDescent="0.25">
      <c r="A72" s="69"/>
      <c r="B72" s="84"/>
      <c r="C72" s="84"/>
      <c r="D72" s="84"/>
      <c r="E72" s="84"/>
      <c r="F72" s="69"/>
      <c r="G72" s="69"/>
      <c r="J72" s="59"/>
      <c r="K72" s="63"/>
      <c r="L72" s="64"/>
      <c r="M72" s="64"/>
      <c r="R72" s="59"/>
      <c r="S72" s="63"/>
      <c r="T72" s="64"/>
      <c r="U72" s="64"/>
    </row>
    <row r="73" spans="1:40" x14ac:dyDescent="0.25">
      <c r="A73" s="69"/>
      <c r="B73" s="86"/>
      <c r="C73" s="85"/>
      <c r="D73" s="84"/>
      <c r="E73" s="65"/>
      <c r="F73" s="69"/>
      <c r="G73" s="25"/>
      <c r="L73" s="64"/>
      <c r="M73" s="50"/>
      <c r="T73" s="64"/>
      <c r="U73" s="50"/>
    </row>
    <row r="74" spans="1:40" x14ac:dyDescent="0.25">
      <c r="A74" s="69"/>
      <c r="B74" s="84"/>
      <c r="C74" s="85"/>
      <c r="D74" s="84"/>
      <c r="E74" s="65"/>
      <c r="F74" s="69"/>
      <c r="G74" s="25"/>
    </row>
    <row r="75" spans="1:40" x14ac:dyDescent="0.25">
      <c r="A75" s="69"/>
      <c r="B75" s="86"/>
      <c r="C75" s="49"/>
      <c r="D75" s="49"/>
      <c r="E75" s="49"/>
      <c r="F75" s="69"/>
      <c r="G75" s="25"/>
    </row>
    <row r="76" spans="1:40" x14ac:dyDescent="0.25">
      <c r="A76" s="69"/>
      <c r="B76" s="86"/>
      <c r="C76" s="49"/>
      <c r="D76" s="49"/>
      <c r="E76" s="49"/>
      <c r="F76" s="69"/>
      <c r="G76" s="25"/>
    </row>
    <row r="77" spans="1:40" x14ac:dyDescent="0.25">
      <c r="A77" s="69"/>
      <c r="B77" s="86"/>
      <c r="C77" s="49"/>
      <c r="D77" s="49"/>
      <c r="E77" s="49"/>
      <c r="F77" s="69"/>
      <c r="G77" s="25"/>
      <c r="J77" s="51"/>
      <c r="R77" s="51"/>
    </row>
    <row r="78" spans="1:40" x14ac:dyDescent="0.25">
      <c r="A78" s="69"/>
      <c r="B78" s="86"/>
      <c r="C78" s="49"/>
      <c r="D78" s="49"/>
      <c r="E78" s="49"/>
      <c r="F78" s="69"/>
      <c r="G78" s="25"/>
    </row>
    <row r="79" spans="1:40" x14ac:dyDescent="0.25">
      <c r="A79" s="69"/>
      <c r="B79" s="86"/>
      <c r="C79" s="49"/>
      <c r="D79" s="49"/>
      <c r="E79" s="49"/>
      <c r="F79" s="69"/>
      <c r="G79" s="25"/>
    </row>
    <row r="80" spans="1:40" x14ac:dyDescent="0.25">
      <c r="A80" s="69"/>
      <c r="B80" s="86"/>
      <c r="C80" s="49"/>
      <c r="D80" s="49"/>
      <c r="E80" s="49"/>
      <c r="F80" s="69"/>
      <c r="G80" s="25"/>
    </row>
    <row r="81" spans="1:7" x14ac:dyDescent="0.25">
      <c r="A81" s="69"/>
      <c r="B81" s="86"/>
      <c r="C81" s="49"/>
      <c r="D81" s="49"/>
      <c r="E81" s="49"/>
      <c r="F81" s="69"/>
      <c r="G81" s="25"/>
    </row>
    <row r="82" spans="1:7" x14ac:dyDescent="0.25">
      <c r="A82" s="69"/>
      <c r="B82" s="86"/>
      <c r="C82" s="49"/>
      <c r="D82" s="49"/>
      <c r="E82" s="49"/>
      <c r="F82" s="69"/>
      <c r="G82" s="25"/>
    </row>
    <row r="83" spans="1:7" x14ac:dyDescent="0.25">
      <c r="A83" s="69"/>
      <c r="B83" s="86"/>
      <c r="C83" s="49"/>
      <c r="D83" s="49"/>
      <c r="E83" s="49"/>
      <c r="F83" s="69"/>
      <c r="G83" s="25"/>
    </row>
    <row r="84" spans="1:7" x14ac:dyDescent="0.25">
      <c r="A84" s="69"/>
      <c r="B84" s="86"/>
      <c r="C84" s="49"/>
      <c r="D84" s="49"/>
      <c r="E84" s="49"/>
      <c r="F84" s="69"/>
      <c r="G84" s="25"/>
    </row>
    <row r="85" spans="1:7" x14ac:dyDescent="0.25">
      <c r="A85" s="69"/>
      <c r="B85" s="86"/>
      <c r="C85" s="49"/>
      <c r="D85" s="49"/>
      <c r="E85" s="49"/>
      <c r="F85" s="69"/>
      <c r="G85" s="25"/>
    </row>
    <row r="86" spans="1:7" x14ac:dyDescent="0.25">
      <c r="A86" s="69"/>
      <c r="B86" s="86"/>
      <c r="C86" s="49"/>
      <c r="D86" s="49"/>
      <c r="E86" s="49"/>
      <c r="F86" s="69"/>
      <c r="G86" s="71"/>
    </row>
    <row r="87" spans="1:7" x14ac:dyDescent="0.25">
      <c r="A87" s="69"/>
      <c r="B87" s="69"/>
      <c r="C87" s="49"/>
      <c r="D87" s="74"/>
      <c r="E87" s="49"/>
      <c r="F87" s="69"/>
      <c r="G87" s="71"/>
    </row>
    <row r="88" spans="1:7" x14ac:dyDescent="0.25">
      <c r="A88" s="69"/>
      <c r="B88" s="69"/>
      <c r="C88" s="69"/>
      <c r="D88" s="69"/>
      <c r="E88" s="69"/>
      <c r="F88" s="69"/>
      <c r="G88" s="69"/>
    </row>
    <row r="89" spans="1:7" x14ac:dyDescent="0.25">
      <c r="A89" s="69"/>
      <c r="B89" s="69"/>
      <c r="C89" s="69"/>
      <c r="D89" s="69"/>
      <c r="E89" s="69"/>
      <c r="F89" s="69"/>
      <c r="G89" s="69"/>
    </row>
    <row r="90" spans="1:7" x14ac:dyDescent="0.25">
      <c r="A90" s="97"/>
      <c r="B90" s="76"/>
      <c r="C90" s="69"/>
      <c r="D90" s="84"/>
      <c r="E90" s="84"/>
      <c r="F90" s="69"/>
      <c r="G90" s="74"/>
    </row>
    <row r="91" spans="1:7" x14ac:dyDescent="0.25">
      <c r="A91" s="74"/>
      <c r="B91" s="74"/>
      <c r="C91" s="85"/>
      <c r="D91" s="84"/>
      <c r="E91" s="84"/>
      <c r="F91" s="69"/>
      <c r="G91" s="85"/>
    </row>
    <row r="92" spans="1:7" x14ac:dyDescent="0.25">
      <c r="A92" s="76"/>
      <c r="B92" s="84"/>
      <c r="C92" s="85"/>
      <c r="D92" s="85"/>
      <c r="E92" s="85"/>
      <c r="F92" s="69"/>
      <c r="G92" s="85"/>
    </row>
    <row r="93" spans="1:7" x14ac:dyDescent="0.25">
      <c r="A93" s="92"/>
      <c r="B93" s="86"/>
      <c r="C93" s="68"/>
      <c r="D93" s="68"/>
      <c r="E93" s="68"/>
      <c r="F93" s="69"/>
      <c r="G93" s="68"/>
    </row>
    <row r="94" spans="1:7" x14ac:dyDescent="0.25">
      <c r="A94" s="74"/>
      <c r="B94" s="86"/>
      <c r="C94" s="68"/>
      <c r="D94" s="68"/>
      <c r="E94" s="68"/>
      <c r="F94" s="69"/>
      <c r="G94" s="68"/>
    </row>
    <row r="95" spans="1:7" x14ac:dyDescent="0.25">
      <c r="A95" s="69"/>
      <c r="B95" s="86"/>
      <c r="C95" s="68"/>
      <c r="D95" s="68"/>
      <c r="E95" s="68"/>
      <c r="F95" s="69"/>
      <c r="G95" s="68"/>
    </row>
    <row r="96" spans="1:7" x14ac:dyDescent="0.25">
      <c r="A96" s="69"/>
      <c r="B96" s="86"/>
      <c r="C96" s="68"/>
      <c r="D96" s="68"/>
      <c r="E96" s="68"/>
      <c r="F96" s="69"/>
      <c r="G96" s="68"/>
    </row>
    <row r="97" spans="1:7" x14ac:dyDescent="0.25">
      <c r="A97" s="69"/>
      <c r="B97" s="86"/>
      <c r="C97" s="68"/>
      <c r="D97" s="68"/>
      <c r="E97" s="68"/>
      <c r="F97" s="69"/>
      <c r="G97" s="68"/>
    </row>
    <row r="98" spans="1:7" x14ac:dyDescent="0.25">
      <c r="A98" s="69"/>
      <c r="B98" s="86"/>
      <c r="C98" s="68"/>
      <c r="D98" s="68"/>
      <c r="E98" s="68"/>
      <c r="F98" s="69"/>
      <c r="G98" s="68"/>
    </row>
    <row r="99" spans="1:7" x14ac:dyDescent="0.25">
      <c r="A99" s="69"/>
      <c r="B99" s="86"/>
      <c r="C99" s="68"/>
      <c r="D99" s="68"/>
      <c r="E99" s="68"/>
      <c r="F99" s="69"/>
      <c r="G99" s="68"/>
    </row>
    <row r="100" spans="1:7" x14ac:dyDescent="0.25">
      <c r="A100" s="69"/>
      <c r="B100" s="86"/>
      <c r="C100" s="68"/>
      <c r="D100" s="68"/>
      <c r="E100" s="68"/>
      <c r="F100" s="69"/>
      <c r="G100" s="68"/>
    </row>
    <row r="101" spans="1:7" x14ac:dyDescent="0.25">
      <c r="A101" s="69"/>
      <c r="B101" s="86"/>
      <c r="C101" s="68"/>
      <c r="D101" s="68"/>
      <c r="E101" s="68"/>
      <c r="F101" s="69"/>
      <c r="G101" s="68"/>
    </row>
    <row r="102" spans="1:7" x14ac:dyDescent="0.25">
      <c r="A102" s="69"/>
      <c r="B102" s="86"/>
      <c r="C102" s="68"/>
      <c r="D102" s="68"/>
      <c r="E102" s="68"/>
      <c r="F102" s="69"/>
      <c r="G102" s="68"/>
    </row>
    <row r="103" spans="1:7" x14ac:dyDescent="0.25">
      <c r="A103" s="69"/>
      <c r="B103" s="86"/>
      <c r="C103" s="68"/>
      <c r="D103" s="68"/>
      <c r="E103" s="68"/>
      <c r="F103" s="69"/>
      <c r="G103" s="68"/>
    </row>
    <row r="104" spans="1:7" x14ac:dyDescent="0.25">
      <c r="A104" s="69"/>
      <c r="B104" s="86"/>
      <c r="C104" s="68"/>
      <c r="D104" s="68"/>
      <c r="E104" s="68"/>
      <c r="F104" s="69"/>
      <c r="G104" s="68"/>
    </row>
    <row r="105" spans="1:7" x14ac:dyDescent="0.25">
      <c r="A105" s="69"/>
      <c r="B105" s="69"/>
      <c r="C105" s="81"/>
      <c r="D105" s="81"/>
      <c r="E105" s="81"/>
      <c r="F105" s="69"/>
      <c r="G105" s="81"/>
    </row>
    <row r="106" spans="1:7" x14ac:dyDescent="0.25">
      <c r="A106" s="69"/>
      <c r="B106" s="69"/>
      <c r="C106" s="81"/>
      <c r="D106" s="69"/>
      <c r="E106" s="69"/>
      <c r="F106" s="69"/>
      <c r="G106" s="71"/>
    </row>
    <row r="107" spans="1:7" x14ac:dyDescent="0.25">
      <c r="A107" s="69"/>
      <c r="B107" s="69"/>
      <c r="C107" s="69"/>
      <c r="D107" s="69"/>
      <c r="E107" s="69"/>
      <c r="F107" s="69"/>
      <c r="G107" s="71"/>
    </row>
    <row r="108" spans="1:7" x14ac:dyDescent="0.25">
      <c r="A108" s="69"/>
      <c r="B108" s="69"/>
      <c r="C108" s="69"/>
      <c r="D108" s="84"/>
      <c r="E108" s="84"/>
      <c r="F108" s="69"/>
      <c r="G108" s="69"/>
    </row>
    <row r="109" spans="1:7" x14ac:dyDescent="0.25">
      <c r="A109" s="69"/>
      <c r="B109" s="84"/>
      <c r="C109" s="84"/>
      <c r="D109" s="84"/>
      <c r="E109" s="84"/>
      <c r="F109" s="69"/>
      <c r="G109" s="69"/>
    </row>
    <row r="110" spans="1:7" x14ac:dyDescent="0.25">
      <c r="A110" s="69"/>
      <c r="B110" s="86"/>
      <c r="C110" s="85"/>
      <c r="D110" s="84"/>
      <c r="E110" s="65"/>
      <c r="F110" s="69"/>
      <c r="G110" s="25"/>
    </row>
    <row r="111" spans="1:7" x14ac:dyDescent="0.25">
      <c r="A111" s="69"/>
      <c r="B111" s="84"/>
      <c r="C111" s="85"/>
      <c r="D111" s="84"/>
      <c r="E111" s="65"/>
      <c r="F111" s="69"/>
      <c r="G111" s="25"/>
    </row>
    <row r="112" spans="1:7" x14ac:dyDescent="0.25">
      <c r="A112" s="69"/>
      <c r="B112" s="86"/>
      <c r="C112" s="49"/>
      <c r="D112" s="49"/>
      <c r="E112" s="49"/>
      <c r="F112" s="69"/>
      <c r="G112" s="25"/>
    </row>
    <row r="113" spans="1:7" x14ac:dyDescent="0.25">
      <c r="A113" s="69"/>
      <c r="B113" s="86"/>
      <c r="C113" s="49"/>
      <c r="D113" s="49"/>
      <c r="E113" s="49"/>
      <c r="F113" s="69"/>
      <c r="G113" s="25"/>
    </row>
    <row r="114" spans="1:7" x14ac:dyDescent="0.25">
      <c r="A114" s="69"/>
      <c r="B114" s="86"/>
      <c r="C114" s="49"/>
      <c r="D114" s="49"/>
      <c r="E114" s="49"/>
      <c r="F114" s="69"/>
      <c r="G114" s="25"/>
    </row>
    <row r="115" spans="1:7" x14ac:dyDescent="0.25">
      <c r="A115" s="69"/>
      <c r="B115" s="86"/>
      <c r="C115" s="49"/>
      <c r="D115" s="49"/>
      <c r="E115" s="49"/>
      <c r="F115" s="69"/>
      <c r="G115" s="25"/>
    </row>
    <row r="116" spans="1:7" x14ac:dyDescent="0.25">
      <c r="A116" s="69"/>
      <c r="B116" s="86"/>
      <c r="C116" s="49"/>
      <c r="D116" s="49"/>
      <c r="E116" s="49"/>
      <c r="F116" s="69"/>
      <c r="G116" s="25"/>
    </row>
    <row r="117" spans="1:7" x14ac:dyDescent="0.25">
      <c r="A117" s="69"/>
      <c r="B117" s="86"/>
      <c r="C117" s="49"/>
      <c r="D117" s="49"/>
      <c r="E117" s="49"/>
      <c r="F117" s="69"/>
      <c r="G117" s="25"/>
    </row>
    <row r="118" spans="1:7" x14ac:dyDescent="0.25">
      <c r="A118" s="69"/>
      <c r="B118" s="86"/>
      <c r="C118" s="49"/>
      <c r="D118" s="49"/>
      <c r="E118" s="49"/>
      <c r="F118" s="69"/>
      <c r="G118" s="25"/>
    </row>
    <row r="119" spans="1:7" x14ac:dyDescent="0.25">
      <c r="A119" s="69"/>
      <c r="B119" s="86"/>
      <c r="C119" s="49"/>
      <c r="D119" s="49"/>
      <c r="E119" s="49"/>
      <c r="F119" s="69"/>
      <c r="G119" s="25"/>
    </row>
    <row r="120" spans="1:7" x14ac:dyDescent="0.25">
      <c r="A120" s="69"/>
      <c r="B120" s="86"/>
      <c r="C120" s="49"/>
      <c r="D120" s="49"/>
      <c r="E120" s="49"/>
      <c r="F120" s="69"/>
      <c r="G120" s="25"/>
    </row>
    <row r="121" spans="1:7" x14ac:dyDescent="0.25">
      <c r="A121" s="69"/>
      <c r="B121" s="86"/>
      <c r="C121" s="49"/>
      <c r="D121" s="49"/>
      <c r="E121" s="49"/>
      <c r="F121" s="69"/>
      <c r="G121" s="25"/>
    </row>
    <row r="122" spans="1:7" x14ac:dyDescent="0.25">
      <c r="A122" s="69"/>
      <c r="B122" s="86"/>
      <c r="C122" s="49"/>
      <c r="D122" s="49"/>
      <c r="E122" s="49"/>
      <c r="F122" s="69"/>
      <c r="G122" s="25"/>
    </row>
    <row r="123" spans="1:7" x14ac:dyDescent="0.25">
      <c r="A123" s="69"/>
      <c r="B123" s="86"/>
      <c r="C123" s="49"/>
      <c r="D123" s="49"/>
      <c r="E123" s="49"/>
      <c r="F123" s="69"/>
      <c r="G123" s="71"/>
    </row>
    <row r="124" spans="1:7" x14ac:dyDescent="0.25">
      <c r="A124" s="69"/>
      <c r="B124" s="69"/>
      <c r="C124" s="49"/>
      <c r="D124" s="74"/>
      <c r="E124" s="49"/>
      <c r="F124" s="69"/>
      <c r="G124" s="71"/>
    </row>
    <row r="125" spans="1:7" x14ac:dyDescent="0.25">
      <c r="A125" s="69"/>
      <c r="B125" s="69"/>
      <c r="C125" s="69"/>
      <c r="D125" s="69"/>
      <c r="E125" s="69"/>
      <c r="F125" s="69"/>
      <c r="G125" s="69"/>
    </row>
    <row r="126" spans="1:7" x14ac:dyDescent="0.25">
      <c r="A126" s="69"/>
      <c r="B126" s="69"/>
      <c r="C126" s="69"/>
      <c r="D126" s="69"/>
      <c r="E126" s="69"/>
      <c r="F126" s="69"/>
      <c r="G126" s="69"/>
    </row>
    <row r="127" spans="1:7" x14ac:dyDescent="0.25">
      <c r="A127" s="69"/>
      <c r="B127" s="69"/>
      <c r="C127" s="69"/>
      <c r="D127" s="69"/>
      <c r="E127" s="69"/>
      <c r="F127" s="69"/>
      <c r="G127" s="69"/>
    </row>
    <row r="128" spans="1:7" x14ac:dyDescent="0.25">
      <c r="A128" s="69"/>
      <c r="B128" s="69"/>
      <c r="C128" s="69"/>
      <c r="D128" s="69"/>
      <c r="E128" s="69"/>
      <c r="F128" s="69"/>
      <c r="G128" s="69"/>
    </row>
  </sheetData>
  <mergeCells count="8">
    <mergeCell ref="AB10:AE11"/>
    <mergeCell ref="AC13:AD13"/>
    <mergeCell ref="D10:G11"/>
    <mergeCell ref="L10:O11"/>
    <mergeCell ref="T10:W11"/>
    <mergeCell ref="E13:F13"/>
    <mergeCell ref="M13:N13"/>
    <mergeCell ref="U13:V13"/>
  </mergeCells>
  <pageMargins left="0.7" right="0.7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B7FBD0-917A-436C-9844-55265CD0B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C23E9A-AA8B-4FF3-A478-C50FC06F0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6CB8EF-6AEC-42C9-B01A-4B34DA51CC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 2.1</vt:lpstr>
      <vt:lpstr>M 2.2</vt:lpstr>
      <vt:lpstr>M 2.3</vt:lpstr>
      <vt:lpstr>M 2.3 Res</vt:lpstr>
      <vt:lpstr>M 2.3 Sm</vt:lpstr>
      <vt:lpstr>M 2.3 Lrg</vt:lpstr>
      <vt:lpstr>M 2.3 Int</vt:lpstr>
      <vt:lpstr>M 2.3 Special</vt:lpstr>
      <vt:lpstr>M 2.3 Farm Tap</vt:lpstr>
      <vt:lpstr>M 2.3 Off</vt:lpstr>
      <vt:lpstr>'M 2.1'!Print_Area</vt:lpstr>
      <vt:lpstr>'M 2.2'!Print_Area</vt:lpstr>
      <vt:lpstr>'M 2.3'!Print_Area</vt:lpstr>
      <vt:lpstr>'M 2.3 Farm Tap'!Print_Area</vt:lpstr>
      <vt:lpstr>'M 2.3 Int'!Print_Area</vt:lpstr>
      <vt:lpstr>'M 2.3 Lrg'!Print_Area</vt:lpstr>
      <vt:lpstr>'M 2.3 Off'!Print_Area</vt:lpstr>
      <vt:lpstr>'M 2.3 Res'!Print_Area</vt:lpstr>
      <vt:lpstr>'M 2.3 Sm'!Print_Area</vt:lpstr>
      <vt:lpstr>'M 2.3 Special'!Print_Area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Larry Feltner</cp:lastModifiedBy>
  <cp:lastPrinted>2021-05-27T16:32:36Z</cp:lastPrinted>
  <dcterms:created xsi:type="dcterms:W3CDTF">2021-05-26T19:48:08Z</dcterms:created>
  <dcterms:modified xsi:type="dcterms:W3CDTF">2021-08-25T19:52:28Z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