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tfs01\data\Common\Finance\Finshare\JBROWN\"/>
    </mc:Choice>
  </mc:AlternateContent>
  <bookViews>
    <workbookView xWindow="0" yWindow="0" windowWidth="28800" windowHeight="12300"/>
  </bookViews>
  <sheets>
    <sheet name="Report 1" sheetId="1" r:id="rId1"/>
  </sheets>
  <calcPr calcId="162913"/>
</workbook>
</file>

<file path=xl/calcChain.xml><?xml version="1.0" encoding="utf-8"?>
<calcChain xmlns="http://schemas.openxmlformats.org/spreadsheetml/2006/main">
  <c r="S162" i="1" l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U149" i="1" s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J164" i="1"/>
  <c r="I164" i="1"/>
  <c r="H164" i="1"/>
  <c r="G164" i="1"/>
  <c r="F164" i="1"/>
  <c r="E164" i="1"/>
  <c r="P163" i="1"/>
  <c r="P164" i="1" s="1"/>
  <c r="O163" i="1"/>
  <c r="O164" i="1" s="1"/>
  <c r="N163" i="1"/>
  <c r="N164" i="1" s="1"/>
  <c r="M163" i="1"/>
  <c r="M164" i="1" s="1"/>
  <c r="L163" i="1"/>
  <c r="L164" i="1" s="1"/>
  <c r="K163" i="1"/>
  <c r="S163" i="1" s="1"/>
  <c r="J163" i="1"/>
  <c r="I163" i="1"/>
  <c r="H163" i="1"/>
  <c r="G163" i="1"/>
  <c r="F163" i="1"/>
  <c r="E163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161" i="1"/>
  <c r="Q160" i="1"/>
  <c r="Q159" i="1"/>
  <c r="Q158" i="1"/>
  <c r="Q157" i="1"/>
  <c r="Q156" i="1"/>
  <c r="Q155" i="1"/>
  <c r="Q153" i="1"/>
  <c r="Q152" i="1"/>
  <c r="Q151" i="1"/>
  <c r="Q150" i="1"/>
  <c r="Q148" i="1"/>
  <c r="Q147" i="1"/>
  <c r="Q149" i="1" s="1"/>
  <c r="Q163" i="1" s="1"/>
  <c r="Q164" i="1" s="1"/>
  <c r="Q168" i="1" s="1"/>
  <c r="Q146" i="1"/>
  <c r="Q145" i="1"/>
  <c r="Q144" i="1"/>
  <c r="Q142" i="1"/>
  <c r="Q141" i="1"/>
  <c r="Q140" i="1"/>
  <c r="Q139" i="1"/>
  <c r="Q137" i="1"/>
  <c r="Q136" i="1"/>
  <c r="Q135" i="1"/>
  <c r="Q134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3" i="1"/>
  <c r="Q12" i="1"/>
  <c r="Q11" i="1"/>
  <c r="Q9" i="1"/>
  <c r="Q8" i="1"/>
  <c r="Q7" i="1"/>
  <c r="Q6" i="1"/>
  <c r="Q5" i="1"/>
  <c r="K164" i="1" l="1"/>
  <c r="S164" i="1" s="1"/>
</calcChain>
</file>

<file path=xl/sharedStrings.xml><?xml version="1.0" encoding="utf-8"?>
<sst xmlns="http://schemas.openxmlformats.org/spreadsheetml/2006/main" count="334" uniqueCount="334">
  <si>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</si>
  <si>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</si>
  <si>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</si>
  <si>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</si>
  <si>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</si>
  <si>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</si>
  <si>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</si>
  <si>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</si>
  <si>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</si>
  <si>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</si>
  <si>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</si>
  <si>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</si>
  <si>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OPERATING REVENUES</t>
  </si>
  <si>
    <t>4111010</t>
  </si>
  <si>
    <t>Residential Gas Sales - Billed</t>
  </si>
  <si>
    <t>4111020</t>
  </si>
  <si>
    <t>Residential Gas Sales - Unbilled</t>
  </si>
  <si>
    <t>4115010</t>
  </si>
  <si>
    <t>Forfeited Discounts - Gas</t>
  </si>
  <si>
    <t>4115040</t>
  </si>
  <si>
    <t>Misc Gas Service Revenues</t>
  </si>
  <si>
    <t>4305035</t>
  </si>
  <si>
    <t>Revenues from M &amp; J and Contract Work</t>
  </si>
  <si>
    <t xml:space="preserve">  Purchased Gas</t>
  </si>
  <si>
    <t>5205215</t>
  </si>
  <si>
    <t>Nat Gas Trans Line Purch-Interstate-Gas Costs</t>
  </si>
  <si>
    <t>5205450</t>
  </si>
  <si>
    <t>Unrecovered Purchased Gas Cost Adjustments</t>
  </si>
  <si>
    <t>5340100</t>
  </si>
  <si>
    <t>Transportation of Gas - Commodity Charges</t>
  </si>
  <si>
    <t xml:space="preserve">  Other Operations &amp; Maintenance</t>
  </si>
  <si>
    <t>5300110</t>
  </si>
  <si>
    <t>Salaried - Straight-Time Wages</t>
  </si>
  <si>
    <t>5300111</t>
  </si>
  <si>
    <t>Salaried - Straight-Time Wages-2200</t>
  </si>
  <si>
    <t>5300120</t>
  </si>
  <si>
    <t>Salaried - Overtime Wages</t>
  </si>
  <si>
    <t>5300121</t>
  </si>
  <si>
    <t>Salaried - Overtime Wages-2200</t>
  </si>
  <si>
    <t>5300130</t>
  </si>
  <si>
    <t>Salaried - Supplemental Pay</t>
  </si>
  <si>
    <t>5300150</t>
  </si>
  <si>
    <t>Salaried - Vacation Accrual</t>
  </si>
  <si>
    <t>5300151</t>
  </si>
  <si>
    <t>Salaried - Vacation Accrual 2200</t>
  </si>
  <si>
    <t>5300162</t>
  </si>
  <si>
    <t>Salaried - Severance JE - 2200</t>
  </si>
  <si>
    <t>5300171</t>
  </si>
  <si>
    <t>Salaried - Incentives / Bonuses 2200</t>
  </si>
  <si>
    <t>5300180</t>
  </si>
  <si>
    <t>Salaried - Annual Incentive</t>
  </si>
  <si>
    <t>5300181</t>
  </si>
  <si>
    <t>Salaried - Annual Incentive - 2200</t>
  </si>
  <si>
    <t>5300211</t>
  </si>
  <si>
    <t>Hourly - Straight-Time Wages - 2200</t>
  </si>
  <si>
    <t>5300221</t>
  </si>
  <si>
    <t>Hourly - Overtime Wages - 2200</t>
  </si>
  <si>
    <t>5300271</t>
  </si>
  <si>
    <t>Hourly - Incentives / Bonuses 2200</t>
  </si>
  <si>
    <t>5300281</t>
  </si>
  <si>
    <t>Hourly - Annual Incentive - 2200</t>
  </si>
  <si>
    <t>5300999</t>
  </si>
  <si>
    <t>Capitalized Labor &amp; Benefits-PROJ SETTLMT USE ONLY</t>
  </si>
  <si>
    <t>5301010</t>
  </si>
  <si>
    <t>Employee Benefits - Medical</t>
  </si>
  <si>
    <t>5301011</t>
  </si>
  <si>
    <t>Employee Benefits - Medical-HSA Contributions</t>
  </si>
  <si>
    <t>5301020</t>
  </si>
  <si>
    <t>Employee Benefits - Dental / Vision</t>
  </si>
  <si>
    <t>5301030</t>
  </si>
  <si>
    <t>Employee Benefits - Life Insurance</t>
  </si>
  <si>
    <t>5301040</t>
  </si>
  <si>
    <t>Employee Benefits - Disability</t>
  </si>
  <si>
    <t>5301060</t>
  </si>
  <si>
    <t>Employee Benefits - OPEB</t>
  </si>
  <si>
    <t>5301070</t>
  </si>
  <si>
    <t>Employee Benefits - OPEB Def</t>
  </si>
  <si>
    <t>5301080</t>
  </si>
  <si>
    <t>Employee Benefits - NonService Costs Benefits Recl</t>
  </si>
  <si>
    <t>5301090</t>
  </si>
  <si>
    <t>Employee Benefits - Plan Administration</t>
  </si>
  <si>
    <t>5301110</t>
  </si>
  <si>
    <t>Employee Benefits - Pensions</t>
  </si>
  <si>
    <t>5301130</t>
  </si>
  <si>
    <t>Employee Benefits - Savings Plan</t>
  </si>
  <si>
    <t>5301192</t>
  </si>
  <si>
    <t>Employee Benefits - Medical Dental Vision 2200</t>
  </si>
  <si>
    <t>5301990</t>
  </si>
  <si>
    <t>Other Employee Benefits - Miscellaneous</t>
  </si>
  <si>
    <t>5301991</t>
  </si>
  <si>
    <t>Other Employee Benefits - Miscellaneous - 2200</t>
  </si>
  <si>
    <t>5302010</t>
  </si>
  <si>
    <t>Travel Expense</t>
  </si>
  <si>
    <t>5302015</t>
  </si>
  <si>
    <t>Travel - Meals (50% Non-Deductible)</t>
  </si>
  <si>
    <t>5302020</t>
  </si>
  <si>
    <t>Entertainment Expense</t>
  </si>
  <si>
    <t>5302021</t>
  </si>
  <si>
    <t>Entertainment Expense - Non-Deductible</t>
  </si>
  <si>
    <t>5302091</t>
  </si>
  <si>
    <t>Travel &amp; Entertainment Expense 2200</t>
  </si>
  <si>
    <t>5302110</t>
  </si>
  <si>
    <t>Recruiting Expenses</t>
  </si>
  <si>
    <t>5302920</t>
  </si>
  <si>
    <t>Tuition Reimbursement Expense</t>
  </si>
  <si>
    <t>5302930</t>
  </si>
  <si>
    <t>Employee Relations Expense</t>
  </si>
  <si>
    <t>5302940</t>
  </si>
  <si>
    <t>Safety Functions Expense</t>
  </si>
  <si>
    <t>5302990</t>
  </si>
  <si>
    <t>Miscellaneous Employee-Related Expense</t>
  </si>
  <si>
    <t>5302991</t>
  </si>
  <si>
    <t>Misc Employee-Related Expense 2200</t>
  </si>
  <si>
    <t>5303030</t>
  </si>
  <si>
    <t>Contractor Services</t>
  </si>
  <si>
    <t>5303040</t>
  </si>
  <si>
    <t>Environmental  Services</t>
  </si>
  <si>
    <t>5303110</t>
  </si>
  <si>
    <t>Office Equipment Maintenance Services</t>
  </si>
  <si>
    <t>5303120</t>
  </si>
  <si>
    <t>Computer &amp; Software Maintenance Services</t>
  </si>
  <si>
    <t>5303130</t>
  </si>
  <si>
    <t>Building &amp; Grounds Maintenance Services</t>
  </si>
  <si>
    <t>5303140</t>
  </si>
  <si>
    <t>Security Equipment Maintenance Services</t>
  </si>
  <si>
    <t>5303170</t>
  </si>
  <si>
    <t>Automobile Repairs/Maintenance</t>
  </si>
  <si>
    <t>5303190</t>
  </si>
  <si>
    <t>Miscellaneous Repairs/Maintenance</t>
  </si>
  <si>
    <t>5303210</t>
  </si>
  <si>
    <t>Accounting/Auditing Services</t>
  </si>
  <si>
    <t>5303220</t>
  </si>
  <si>
    <t>Legal Services</t>
  </si>
  <si>
    <t>5303310</t>
  </si>
  <si>
    <t>Consultant Services</t>
  </si>
  <si>
    <t>5303315</t>
  </si>
  <si>
    <t>IT/Telecom Contractor Services</t>
  </si>
  <si>
    <t>5303320</t>
  </si>
  <si>
    <t>Training Services</t>
  </si>
  <si>
    <t>5303325</t>
  </si>
  <si>
    <t>Professional/Temporary Labor</t>
  </si>
  <si>
    <t>5303820</t>
  </si>
  <si>
    <t>Collection Agency Services</t>
  </si>
  <si>
    <t>5303830</t>
  </si>
  <si>
    <t>Advertising</t>
  </si>
  <si>
    <t>5303840</t>
  </si>
  <si>
    <t>Security &amp; Investigative Services</t>
  </si>
  <si>
    <t>5303850</t>
  </si>
  <si>
    <t>Testing Services</t>
  </si>
  <si>
    <t>5303890</t>
  </si>
  <si>
    <t>Miscellaneous Outside Services</t>
  </si>
  <si>
    <t>5303991</t>
  </si>
  <si>
    <t>Miscellaneous Outside Services 2200</t>
  </si>
  <si>
    <t>5303999</t>
  </si>
  <si>
    <t>Capitalized Outside Services-PROJ SETTLMT USE ONLY</t>
  </si>
  <si>
    <t>5304100</t>
  </si>
  <si>
    <t>Material Exp-Stock</t>
  </si>
  <si>
    <t>5304140</t>
  </si>
  <si>
    <t>Material Exp-Inv Rvl</t>
  </si>
  <si>
    <t>5304200</t>
  </si>
  <si>
    <t>Material Exp-Non Stk</t>
  </si>
  <si>
    <t>5304210</t>
  </si>
  <si>
    <t>Auto Parts &amp; Supplies</t>
  </si>
  <si>
    <t>5304300</t>
  </si>
  <si>
    <t>Meter/ERT Purchases</t>
  </si>
  <si>
    <t>5304310</t>
  </si>
  <si>
    <t>Office Supplies</t>
  </si>
  <si>
    <t>5304320</t>
  </si>
  <si>
    <t>Postage, Shipping, &amp; Freight</t>
  </si>
  <si>
    <t>5304340</t>
  </si>
  <si>
    <t>Software/Hardware Purchases</t>
  </si>
  <si>
    <t>5304350</t>
  </si>
  <si>
    <t>Office Furn &amp; Equip</t>
  </si>
  <si>
    <t>5304360</t>
  </si>
  <si>
    <t>Promotion Supplies</t>
  </si>
  <si>
    <t>5304390</t>
  </si>
  <si>
    <t>Misc Supplies</t>
  </si>
  <si>
    <t>5304410</t>
  </si>
  <si>
    <t>Purchasing Card Expenses-MC</t>
  </si>
  <si>
    <t>5304510</t>
  </si>
  <si>
    <t>Gasoline</t>
  </si>
  <si>
    <t>5304991</t>
  </si>
  <si>
    <t>Miscellaneous Materials &amp; Supplies-2200</t>
  </si>
  <si>
    <t>5304999</t>
  </si>
  <si>
    <t>Capitalized M&amp;S-PROJ SETTLMT USE ONLY</t>
  </si>
  <si>
    <t>5305020</t>
  </si>
  <si>
    <t>Damages - Property</t>
  </si>
  <si>
    <t>5305050</t>
  </si>
  <si>
    <t>Worker's Compensation Claim Expenses</t>
  </si>
  <si>
    <t>5305060</t>
  </si>
  <si>
    <t>Worker's Compensation Admin</t>
  </si>
  <si>
    <t>5306010</t>
  </si>
  <si>
    <t>Insurance-Directors&amp;Officers/Fiduciary/Crime</t>
  </si>
  <si>
    <t>5306020</t>
  </si>
  <si>
    <t>Insurance-Excess Liability/Surty</t>
  </si>
  <si>
    <t>5306060</t>
  </si>
  <si>
    <t>Insurance-General Property</t>
  </si>
  <si>
    <t>5306070</t>
  </si>
  <si>
    <t>Insurance-Worker's Comp</t>
  </si>
  <si>
    <t>5306099</t>
  </si>
  <si>
    <t>Insurance-Other</t>
  </si>
  <si>
    <t>5307010</t>
  </si>
  <si>
    <t>Rent Expense - Buildings</t>
  </si>
  <si>
    <t>5307030</t>
  </si>
  <si>
    <t>Rent Expense - Equipment (Office &amp; Other)</t>
  </si>
  <si>
    <t>5308010</t>
  </si>
  <si>
    <t>Subscriptions</t>
  </si>
  <si>
    <t>5308020</t>
  </si>
  <si>
    <t>Professional Dues</t>
  </si>
  <si>
    <t>5308090</t>
  </si>
  <si>
    <t>Other Dues&amp;Membershp</t>
  </si>
  <si>
    <t>5308991</t>
  </si>
  <si>
    <t>Misc Dues &amp; Subscriptions-2200</t>
  </si>
  <si>
    <t>5309010</t>
  </si>
  <si>
    <t>Utilities - Electric and Gas</t>
  </si>
  <si>
    <t>5309020</t>
  </si>
  <si>
    <t>Utilities - Phone</t>
  </si>
  <si>
    <t>5309021</t>
  </si>
  <si>
    <t>Utilities - Wireless Services-Cell Phones &amp; Pagers</t>
  </si>
  <si>
    <t>5309030</t>
  </si>
  <si>
    <t>Utilities - Water</t>
  </si>
  <si>
    <t>5310020</t>
  </si>
  <si>
    <t>Licensing Fees</t>
  </si>
  <si>
    <t>5310080</t>
  </si>
  <si>
    <t>Bank Fees</t>
  </si>
  <si>
    <t>5310090</t>
  </si>
  <si>
    <t>Miscellaneous Fees</t>
  </si>
  <si>
    <t>5310991</t>
  </si>
  <si>
    <t>Misc Permits &amp; Fees-2200</t>
  </si>
  <si>
    <t>5311010</t>
  </si>
  <si>
    <t>Uncollect Accts Exp</t>
  </si>
  <si>
    <t>5399040</t>
  </si>
  <si>
    <t>Lost Discount Exp</t>
  </si>
  <si>
    <t>5399076</t>
  </si>
  <si>
    <t>Vehicle Usage - 2200</t>
  </si>
  <si>
    <t>5399900</t>
  </si>
  <si>
    <t>Miscellaneous Expense</t>
  </si>
  <si>
    <t>5399991</t>
  </si>
  <si>
    <t>Miscellaneous Expense 2200</t>
  </si>
  <si>
    <t>5399999</t>
  </si>
  <si>
    <t>Capitalized Other-PROJ SETTLMT USE ONLY</t>
  </si>
  <si>
    <t>5998501</t>
  </si>
  <si>
    <t>SVC Only-Essential Services-2200</t>
  </si>
  <si>
    <t>5998511</t>
  </si>
  <si>
    <t>SVC Only-Essential Sundry-2200</t>
  </si>
  <si>
    <t>5999050</t>
  </si>
  <si>
    <t>Inter-Company Operating Expenses-1000-Peoples</t>
  </si>
  <si>
    <t>8203000</t>
  </si>
  <si>
    <t>PLANNED PROJ LABOR</t>
  </si>
  <si>
    <t>8203001</t>
  </si>
  <si>
    <t>PLANNED VEHICLE COST</t>
  </si>
  <si>
    <t>8204003</t>
  </si>
  <si>
    <t>ENGINRING/DESIGN ST</t>
  </si>
  <si>
    <t>8204005</t>
  </si>
  <si>
    <t>ENVIRONMENTAL</t>
  </si>
  <si>
    <t>8204016</t>
  </si>
  <si>
    <t>INFO TECHNOLOGY ST</t>
  </si>
  <si>
    <t>8204042</t>
  </si>
  <si>
    <t>FLD CUST  SVC - ST</t>
  </si>
  <si>
    <t>8204060</t>
  </si>
  <si>
    <t>TECHNICAL SALARY SPT</t>
  </si>
  <si>
    <t>8205001</t>
  </si>
  <si>
    <t>VEHICLE USAGE</t>
  </si>
  <si>
    <t>8205002</t>
  </si>
  <si>
    <t>POWER OPERATED EQUIP</t>
  </si>
  <si>
    <t>8402004</t>
  </si>
  <si>
    <t>PROJ G&amp;A SURCHARGE</t>
  </si>
  <si>
    <t xml:space="preserve">  Depreciation and Amortization</t>
  </si>
  <si>
    <t>5501050</t>
  </si>
  <si>
    <t>Depreciation Expense - Distribution</t>
  </si>
  <si>
    <t>5501060</t>
  </si>
  <si>
    <t>Depreciation Expense - Transportation Equipment</t>
  </si>
  <si>
    <t>5501070</t>
  </si>
  <si>
    <t>Depreciation Expense - General Plant &amp; Equipment</t>
  </si>
  <si>
    <t>5505010</t>
  </si>
  <si>
    <t>Amortization Expense - Intangible Property</t>
  </si>
  <si>
    <t xml:space="preserve">  Other Taxes</t>
  </si>
  <si>
    <t>5702100</t>
  </si>
  <si>
    <t>Property Taxes</t>
  </si>
  <si>
    <t>5703100</t>
  </si>
  <si>
    <t>Payroll Taxes</t>
  </si>
  <si>
    <t>5703101</t>
  </si>
  <si>
    <t>Payroll Taxes - 2200</t>
  </si>
  <si>
    <t>5706100</t>
  </si>
  <si>
    <t>Sales and Use Tax</t>
  </si>
  <si>
    <t>OTHER INCOME (EXPENSE), NET</t>
  </si>
  <si>
    <t>6201040</t>
  </si>
  <si>
    <t>Donations - Non 501(c)(3)</t>
  </si>
  <si>
    <t>6202020</t>
  </si>
  <si>
    <t>Civic/Politic Activities</t>
  </si>
  <si>
    <t>6203020</t>
  </si>
  <si>
    <t>Penalties - Other</t>
  </si>
  <si>
    <t>6299100</t>
  </si>
  <si>
    <t>Other Expense - Non-Service Cost Benefits Reclass</t>
  </si>
  <si>
    <t>6299101</t>
  </si>
  <si>
    <t>Other Expense - Non-Service Cost OPEB</t>
  </si>
  <si>
    <t xml:space="preserve">          Total Interest Expenses</t>
  </si>
  <si>
    <t>6404000</t>
  </si>
  <si>
    <t>Allowance for Funds Used Dur Constr-Debt</t>
  </si>
  <si>
    <t>6406040</t>
  </si>
  <si>
    <t>Interco Interest Expense-2200-PNG Companies LLC</t>
  </si>
  <si>
    <t>6499040</t>
  </si>
  <si>
    <t>Interest Expense - Deposits</t>
  </si>
  <si>
    <t>6499900</t>
  </si>
  <si>
    <t>Interest Expense - Miscellaneous</t>
  </si>
  <si>
    <t>PROVISION FOR INCOME TAXES</t>
  </si>
  <si>
    <t>6310010</t>
  </si>
  <si>
    <t>Federal Income Tax Expense</t>
  </si>
  <si>
    <t>6311010</t>
  </si>
  <si>
    <t>State Income Tax Expense</t>
  </si>
  <si>
    <t>6320040</t>
  </si>
  <si>
    <t>Defd Federal Income Tax Expense-Plant Noncurr Liab</t>
  </si>
  <si>
    <t>6320045</t>
  </si>
  <si>
    <t>Defd Federal Income Tax Expense-EDIT Amortization</t>
  </si>
  <si>
    <t>6320050</t>
  </si>
  <si>
    <t>Defd Federal Income Tax Expense-Other NC Liab</t>
  </si>
  <si>
    <t>6321040</t>
  </si>
  <si>
    <t>Defd State Income Tax Expense-Plant Noncurr Liab</t>
  </si>
  <si>
    <t>6321050</t>
  </si>
  <si>
    <t>Defd State Income Tax Expense-Other NC Liab</t>
  </si>
  <si>
    <t>Total</t>
  </si>
  <si>
    <t>OPERATING REVENUES Total</t>
  </si>
  <si>
    <t xml:space="preserve">  Purchased Gas Total</t>
  </si>
  <si>
    <t xml:space="preserve">  Other Operations &amp; Maintenance Total</t>
  </si>
  <si>
    <t xml:space="preserve">  Depreciation and Amortization Total</t>
  </si>
  <si>
    <t xml:space="preserve">  Other Taxes Total</t>
  </si>
  <si>
    <t>OTHER INCOME (EXPENSE), NET Total</t>
  </si>
  <si>
    <t xml:space="preserve">          Total Interest Expenses Total</t>
  </si>
  <si>
    <t>PROVISION FOR INCOME TAXES Total</t>
  </si>
  <si>
    <t>Grand Total</t>
  </si>
  <si>
    <t>PreTax</t>
  </si>
  <si>
    <t>INCOME STATEMENT FORECAST REPORT FOR PKY 7 + 5</t>
  </si>
  <si>
    <t>Check Figure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</si>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</sst>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* #,##0_);_(* \(#,##0\);_(* &quot;-&quot;??_);_(@_)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8"/>
      <color rgb="FF333333"/>
      <name val="Arial"/>
      <family val="2"/>
    </font>
    <font>
      <u/>
      <sz val="8"/>
      <color rgb="FF333333"/>
      <name val="Arial"/>
      <family val="2"/>
    </font>
    <font>
      <b/>
      <i/>
      <sz val="8"/>
      <color rgb="FF333333"/>
      <name val="Arial"/>
      <family val="2"/>
    </font>
    <font>
      <b/>
      <i/>
      <sz val="8"/>
      <color rgb="FF000000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99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166" fontId="2" fillId="2" borderId="0" xfId="1" applyNumberFormat="1" applyFont="1" applyFill="1" applyAlignment="1">
      <alignment horizontal="left"/>
    </xf>
    <xf numFmtId="166" fontId="4" fillId="3" borderId="1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right"/>
    </xf>
    <xf numFmtId="166" fontId="7" fillId="4" borderId="1" xfId="1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left"/>
    </xf>
    <xf numFmtId="166" fontId="2" fillId="2" borderId="0" xfId="1" applyNumberFormat="1" applyFont="1" applyFill="1" applyBorder="1" applyAlignment="1">
      <alignment horizontal="right"/>
    </xf>
    <xf numFmtId="0" fontId="7" fillId="0" borderId="0" xfId="0" applyFont="1"/>
    <xf numFmtId="166" fontId="7" fillId="0" borderId="0" xfId="1" applyNumberFormat="1" applyFont="1"/>
    <xf numFmtId="0" fontId="2" fillId="2" borderId="0" xfId="0" applyFont="1" applyFill="1" applyAlignment="1">
      <alignment horizontal="left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49" fontId="3" fillId="2" borderId="0" xfId="0" applyNumberFormat="1" applyFont="1" applyFill="1" applyAlignment="1">
      <alignment vertical="center"/>
    </xf>
    <xf numFmtId="166" fontId="2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8"/>
  <sheetViews>
    <sheetView tabSelected="1" workbookViewId="0">
      <selection activeCell="Q168" sqref="A1:Q168"/>
    </sheetView>
  </sheetViews>
  <sheetFormatPr defaultColWidth="12.42578125" defaultRowHeight="11.25" outlineLevelRow="2" x14ac:dyDescent="0.2"/>
  <cols>
    <col min="1" max="1" width="1.5703125" style="10" customWidth="1"/>
    <col min="2" max="2" width="12.42578125" style="17"/>
    <col min="3" max="3" width="7" style="10" bestFit="1" customWidth="1"/>
    <col min="4" max="4" width="40.7109375" style="10" bestFit="1" customWidth="1"/>
    <col min="5" max="5" width="9.7109375" style="11" bestFit="1" customWidth="1"/>
    <col min="6" max="7" width="10" style="11" bestFit="1" customWidth="1"/>
    <col min="8" max="8" width="9.85546875" style="11" bestFit="1" customWidth="1"/>
    <col min="9" max="10" width="9.7109375" style="11" bestFit="1" customWidth="1"/>
    <col min="11" max="11" width="10.42578125" style="11" bestFit="1" customWidth="1"/>
    <col min="12" max="12" width="10" style="11" bestFit="1" customWidth="1"/>
    <col min="13" max="13" width="10.28515625" style="11" bestFit="1" customWidth="1"/>
    <col min="14" max="14" width="9.7109375" style="11" bestFit="1" customWidth="1"/>
    <col min="15" max="15" width="9.5703125" style="11" bestFit="1" customWidth="1"/>
    <col min="16" max="16" width="10.140625" style="11" bestFit="1" customWidth="1"/>
    <col min="17" max="17" width="9.5703125" style="11" bestFit="1" customWidth="1"/>
    <col min="18" max="16384" width="12.42578125" style="10"/>
  </cols>
  <sheetData>
    <row r="1" spans="1:19" s="1" customFormat="1" ht="8.4499999999999993" customHeight="1" x14ac:dyDescent="0.2">
      <c r="B1" s="1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5.5" customHeight="1" x14ac:dyDescent="0.2">
      <c r="A2" s="18" t="s">
        <v>331</v>
      </c>
      <c r="B2" s="18"/>
      <c r="C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s="1" customFormat="1" ht="18.2" customHeight="1" x14ac:dyDescent="0.2">
      <c r="B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1" customFormat="1" ht="24" customHeight="1" x14ac:dyDescent="0.2">
      <c r="B4" s="12"/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2" t="s">
        <v>320</v>
      </c>
    </row>
    <row r="5" spans="1:19" s="1" customFormat="1" ht="19.7" customHeight="1" outlineLevel="2" x14ac:dyDescent="0.2">
      <c r="B5" s="13" t="s">
        <v>12</v>
      </c>
      <c r="C5" s="5" t="s">
        <v>13</v>
      </c>
      <c r="D5" s="5" t="s">
        <v>14</v>
      </c>
      <c r="E5" s="2">
        <v>-35323.53</v>
      </c>
      <c r="F5" s="2">
        <v>-42745.09</v>
      </c>
      <c r="G5" s="2">
        <v>-71005.56</v>
      </c>
      <c r="H5" s="2">
        <v>-156611.04</v>
      </c>
      <c r="I5" s="2">
        <v>-291033.77</v>
      </c>
      <c r="J5" s="2">
        <v>-258696.46</v>
      </c>
      <c r="K5" s="2">
        <v>-230320</v>
      </c>
      <c r="L5" s="2">
        <v>-78016</v>
      </c>
      <c r="M5" s="2">
        <v>-72175</v>
      </c>
      <c r="N5" s="2">
        <v>-40773</v>
      </c>
      <c r="O5" s="2">
        <v>-35692</v>
      </c>
      <c r="P5" s="2">
        <v>-35568</v>
      </c>
      <c r="Q5" s="2">
        <f>SUM(E5:P5)</f>
        <v>-1347959.45</v>
      </c>
      <c r="S5" s="19">
        <f t="shared" ref="S5:S68" si="0">SUM(E5:K5)</f>
        <v>-1085735.45</v>
      </c>
    </row>
    <row r="6" spans="1:19" s="1" customFormat="1" ht="19.7" customHeight="1" outlineLevel="2" x14ac:dyDescent="0.2">
      <c r="B6" s="13"/>
      <c r="C6" s="5" t="s">
        <v>15</v>
      </c>
      <c r="D6" s="5" t="s">
        <v>16</v>
      </c>
      <c r="E6" s="2">
        <v>-3138.23</v>
      </c>
      <c r="F6" s="2">
        <v>-16743.77</v>
      </c>
      <c r="G6" s="2">
        <v>-59088.33</v>
      </c>
      <c r="H6" s="2">
        <v>-77167.520000000004</v>
      </c>
      <c r="I6" s="2">
        <v>-11043.59</v>
      </c>
      <c r="J6" s="2">
        <v>43147.13</v>
      </c>
      <c r="K6" s="2">
        <v>83274.740000000005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f t="shared" ref="Q6:Q71" si="1">SUM(E6:P6)</f>
        <v>-40759.569999999992</v>
      </c>
      <c r="S6" s="19">
        <f t="shared" si="0"/>
        <v>-40759.569999999992</v>
      </c>
    </row>
    <row r="7" spans="1:19" s="1" customFormat="1" ht="19.7" customHeight="1" outlineLevel="2" x14ac:dyDescent="0.2">
      <c r="B7" s="13"/>
      <c r="C7" s="5" t="s">
        <v>17</v>
      </c>
      <c r="D7" s="5" t="s">
        <v>18</v>
      </c>
      <c r="E7" s="2">
        <v>-14.77</v>
      </c>
      <c r="F7" s="2">
        <v>-20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-1</v>
      </c>
      <c r="M7" s="2">
        <v>0</v>
      </c>
      <c r="N7" s="2">
        <v>0</v>
      </c>
      <c r="O7" s="2">
        <v>0</v>
      </c>
      <c r="P7" s="2">
        <v>0</v>
      </c>
      <c r="Q7" s="2">
        <f t="shared" si="1"/>
        <v>-35.769999999999996</v>
      </c>
      <c r="S7" s="19">
        <f t="shared" si="0"/>
        <v>-34.769999999999996</v>
      </c>
    </row>
    <row r="8" spans="1:19" s="1" customFormat="1" ht="19.7" customHeight="1" outlineLevel="2" x14ac:dyDescent="0.2">
      <c r="B8" s="13"/>
      <c r="C8" s="5" t="s">
        <v>19</v>
      </c>
      <c r="D8" s="5" t="s">
        <v>20</v>
      </c>
      <c r="E8" s="2">
        <v>-1519.78</v>
      </c>
      <c r="F8" s="2">
        <v>-633</v>
      </c>
      <c r="G8" s="2">
        <v>-861.26</v>
      </c>
      <c r="H8" s="2">
        <v>-975</v>
      </c>
      <c r="I8" s="2">
        <v>-1227.78</v>
      </c>
      <c r="J8" s="2">
        <v>-275</v>
      </c>
      <c r="K8" s="2">
        <v>-375</v>
      </c>
      <c r="L8" s="2">
        <v>-500</v>
      </c>
      <c r="M8" s="2">
        <v>-500</v>
      </c>
      <c r="N8" s="2">
        <v>-500</v>
      </c>
      <c r="O8" s="2">
        <v>-500</v>
      </c>
      <c r="P8" s="2">
        <v>-500</v>
      </c>
      <c r="Q8" s="2">
        <f t="shared" si="1"/>
        <v>-8366.82</v>
      </c>
      <c r="S8" s="19">
        <f t="shared" si="0"/>
        <v>-5866.82</v>
      </c>
    </row>
    <row r="9" spans="1:19" s="1" customFormat="1" ht="19.7" customHeight="1" outlineLevel="2" x14ac:dyDescent="0.2">
      <c r="B9" s="13"/>
      <c r="C9" s="5" t="s">
        <v>21</v>
      </c>
      <c r="D9" s="5" t="s">
        <v>22</v>
      </c>
      <c r="E9" s="2">
        <v>-3050.05</v>
      </c>
      <c r="F9" s="2">
        <v>-492.5</v>
      </c>
      <c r="G9" s="2">
        <v>-2670.12</v>
      </c>
      <c r="H9" s="2">
        <v>-845.76</v>
      </c>
      <c r="I9" s="2">
        <v>-2627.42</v>
      </c>
      <c r="J9" s="2">
        <v>-2225.56</v>
      </c>
      <c r="K9" s="2">
        <v>0</v>
      </c>
      <c r="L9" s="2">
        <v>-1769</v>
      </c>
      <c r="M9" s="2">
        <v>0</v>
      </c>
      <c r="N9" s="2">
        <v>-779</v>
      </c>
      <c r="O9" s="2">
        <v>0</v>
      </c>
      <c r="P9" s="2">
        <v>-1084</v>
      </c>
      <c r="Q9" s="2">
        <f t="shared" si="1"/>
        <v>-15543.41</v>
      </c>
      <c r="S9" s="19">
        <f t="shared" si="0"/>
        <v>-11911.41</v>
      </c>
    </row>
    <row r="10" spans="1:19" s="1" customFormat="1" ht="19.7" customHeight="1" outlineLevel="1" x14ac:dyDescent="0.2">
      <c r="B10" s="14" t="s">
        <v>321</v>
      </c>
      <c r="C10" s="5"/>
      <c r="D10" s="5"/>
      <c r="E10" s="2">
        <f>SUBTOTAL(9,E5:E9)</f>
        <v>-43046.36</v>
      </c>
      <c r="F10" s="2">
        <f>SUBTOTAL(9,F5:F9)</f>
        <v>-60634.36</v>
      </c>
      <c r="G10" s="2">
        <f>SUBTOTAL(9,G5:G9)</f>
        <v>-133625.26999999999</v>
      </c>
      <c r="H10" s="2">
        <f>SUBTOTAL(9,H5:H9)</f>
        <v>-235599.32</v>
      </c>
      <c r="I10" s="2">
        <f>SUBTOTAL(9,I5:I9)</f>
        <v>-305932.56000000006</v>
      </c>
      <c r="J10" s="2">
        <f>SUBTOTAL(9,J5:J9)</f>
        <v>-218049.88999999998</v>
      </c>
      <c r="K10" s="2">
        <f>SUBTOTAL(9,K5:K9)</f>
        <v>-147420.26</v>
      </c>
      <c r="L10" s="2">
        <f>SUBTOTAL(9,L5:L9)</f>
        <v>-80286</v>
      </c>
      <c r="M10" s="2">
        <f>SUBTOTAL(9,M5:M9)</f>
        <v>-72675</v>
      </c>
      <c r="N10" s="2">
        <f>SUBTOTAL(9,N5:N9)</f>
        <v>-42052</v>
      </c>
      <c r="O10" s="2">
        <f>SUBTOTAL(9,O5:O9)</f>
        <v>-36192</v>
      </c>
      <c r="P10" s="2">
        <f>SUBTOTAL(9,P5:P9)</f>
        <v>-37152</v>
      </c>
      <c r="Q10" s="2">
        <f>SUBTOTAL(9,Q5:Q9)</f>
        <v>-1412665.02</v>
      </c>
      <c r="S10" s="19">
        <f t="shared" si="0"/>
        <v>-1144308.02</v>
      </c>
    </row>
    <row r="11" spans="1:19" s="1" customFormat="1" ht="19.7" customHeight="1" outlineLevel="2" x14ac:dyDescent="0.2">
      <c r="B11" s="13" t="s">
        <v>23</v>
      </c>
      <c r="C11" s="5" t="s">
        <v>24</v>
      </c>
      <c r="D11" s="5" t="s">
        <v>25</v>
      </c>
      <c r="E11" s="6">
        <v>6692.08</v>
      </c>
      <c r="F11" s="6">
        <v>7031.33</v>
      </c>
      <c r="G11" s="6">
        <v>28691.05</v>
      </c>
      <c r="H11" s="6">
        <v>56662.15</v>
      </c>
      <c r="I11" s="6">
        <v>111875.79</v>
      </c>
      <c r="J11" s="6">
        <v>120994.69</v>
      </c>
      <c r="K11" s="6">
        <v>115663.46</v>
      </c>
      <c r="L11" s="7">
        <v>25883</v>
      </c>
      <c r="M11" s="7">
        <v>23312</v>
      </c>
      <c r="N11" s="7">
        <v>8835</v>
      </c>
      <c r="O11" s="7">
        <v>6529</v>
      </c>
      <c r="P11" s="7">
        <v>6507</v>
      </c>
      <c r="Q11" s="2">
        <f t="shared" si="1"/>
        <v>518676.55</v>
      </c>
      <c r="S11" s="19">
        <f t="shared" si="0"/>
        <v>447610.55</v>
      </c>
    </row>
    <row r="12" spans="1:19" s="1" customFormat="1" ht="19.7" customHeight="1" outlineLevel="2" x14ac:dyDescent="0.2">
      <c r="B12" s="13"/>
      <c r="C12" s="5" t="s">
        <v>26</v>
      </c>
      <c r="D12" s="5" t="s">
        <v>27</v>
      </c>
      <c r="E12" s="6">
        <v>-2290.59</v>
      </c>
      <c r="F12" s="6">
        <v>6491.17</v>
      </c>
      <c r="G12" s="6">
        <v>26630.53</v>
      </c>
      <c r="H12" s="6">
        <v>53625.24</v>
      </c>
      <c r="I12" s="6">
        <v>14878.72</v>
      </c>
      <c r="J12" s="6">
        <v>-51516.54</v>
      </c>
      <c r="K12" s="6">
        <v>-86501.97</v>
      </c>
      <c r="L12" s="7"/>
      <c r="M12" s="7"/>
      <c r="N12" s="7"/>
      <c r="O12" s="7"/>
      <c r="P12" s="7"/>
      <c r="Q12" s="2">
        <f t="shared" si="1"/>
        <v>-38683.439999999995</v>
      </c>
      <c r="S12" s="19">
        <f t="shared" si="0"/>
        <v>-38683.439999999995</v>
      </c>
    </row>
    <row r="13" spans="1:19" s="1" customFormat="1" ht="19.7" customHeight="1" outlineLevel="2" x14ac:dyDescent="0.2">
      <c r="B13" s="13"/>
      <c r="C13" s="5" t="s">
        <v>28</v>
      </c>
      <c r="D13" s="5" t="s">
        <v>29</v>
      </c>
      <c r="E13" s="6">
        <v>3682.68</v>
      </c>
      <c r="F13" s="6">
        <v>5235.84</v>
      </c>
      <c r="G13" s="6">
        <v>12780.45</v>
      </c>
      <c r="H13" s="6">
        <v>27046.6</v>
      </c>
      <c r="I13" s="6">
        <v>53599.58</v>
      </c>
      <c r="J13" s="6">
        <v>50627.85</v>
      </c>
      <c r="K13" s="6">
        <v>47735.7</v>
      </c>
      <c r="L13" s="7"/>
      <c r="M13" s="7"/>
      <c r="N13" s="7"/>
      <c r="O13" s="7"/>
      <c r="P13" s="7"/>
      <c r="Q13" s="2">
        <f t="shared" si="1"/>
        <v>200708.7</v>
      </c>
      <c r="S13" s="19">
        <f t="shared" si="0"/>
        <v>200708.7</v>
      </c>
    </row>
    <row r="14" spans="1:19" s="1" customFormat="1" ht="19.7" customHeight="1" outlineLevel="1" x14ac:dyDescent="0.2">
      <c r="B14" s="15" t="s">
        <v>322</v>
      </c>
      <c r="C14" s="5"/>
      <c r="D14" s="5"/>
      <c r="E14" s="6">
        <f>SUBTOTAL(9,E11:E13)</f>
        <v>8084.17</v>
      </c>
      <c r="F14" s="6">
        <f>SUBTOTAL(9,F11:F13)</f>
        <v>18758.34</v>
      </c>
      <c r="G14" s="6">
        <f>SUBTOTAL(9,G11:G13)</f>
        <v>68102.03</v>
      </c>
      <c r="H14" s="6">
        <f>SUBTOTAL(9,H11:H13)</f>
        <v>137333.99</v>
      </c>
      <c r="I14" s="6">
        <f>SUBTOTAL(9,I11:I13)</f>
        <v>180354.09</v>
      </c>
      <c r="J14" s="6">
        <f>SUBTOTAL(9,J11:J13)</f>
        <v>120106</v>
      </c>
      <c r="K14" s="6">
        <f>SUBTOTAL(9,K11:K13)</f>
        <v>76897.19</v>
      </c>
      <c r="L14" s="7">
        <f>SUBTOTAL(9,L11:L13)</f>
        <v>25883</v>
      </c>
      <c r="M14" s="7">
        <f>SUBTOTAL(9,M11:M13)</f>
        <v>23312</v>
      </c>
      <c r="N14" s="7">
        <f>SUBTOTAL(9,N11:N13)</f>
        <v>8835</v>
      </c>
      <c r="O14" s="7">
        <f>SUBTOTAL(9,O11:O13)</f>
        <v>6529</v>
      </c>
      <c r="P14" s="7">
        <f>SUBTOTAL(9,P11:P13)</f>
        <v>6507</v>
      </c>
      <c r="Q14" s="2">
        <f>SUBTOTAL(9,Q11:Q13)</f>
        <v>680701.81</v>
      </c>
      <c r="S14" s="19">
        <f t="shared" si="0"/>
        <v>609635.81000000006</v>
      </c>
    </row>
    <row r="15" spans="1:19" s="1" customFormat="1" ht="19.7" customHeight="1" outlineLevel="2" x14ac:dyDescent="0.2">
      <c r="B15" s="13" t="s">
        <v>30</v>
      </c>
      <c r="C15" s="5" t="s">
        <v>31</v>
      </c>
      <c r="D15" s="5" t="s">
        <v>32</v>
      </c>
      <c r="E15" s="6">
        <v>51176.87</v>
      </c>
      <c r="F15" s="6">
        <v>51118.81</v>
      </c>
      <c r="G15" s="6">
        <v>49905.09</v>
      </c>
      <c r="H15" s="6">
        <v>56570.57</v>
      </c>
      <c r="I15" s="6">
        <v>55536.71</v>
      </c>
      <c r="J15" s="6">
        <v>54180.92</v>
      </c>
      <c r="K15" s="6">
        <v>57914.559999999998</v>
      </c>
      <c r="L15" s="7">
        <v>52513</v>
      </c>
      <c r="M15" s="7">
        <v>50126</v>
      </c>
      <c r="N15" s="7">
        <v>52513</v>
      </c>
      <c r="O15" s="7">
        <v>52513</v>
      </c>
      <c r="P15" s="7">
        <v>52513</v>
      </c>
      <c r="Q15" s="2">
        <f t="shared" si="1"/>
        <v>636581.53</v>
      </c>
      <c r="S15" s="19">
        <f t="shared" si="0"/>
        <v>376403.52999999997</v>
      </c>
    </row>
    <row r="16" spans="1:19" s="1" customFormat="1" ht="19.7" customHeight="1" outlineLevel="2" x14ac:dyDescent="0.2">
      <c r="B16" s="13"/>
      <c r="C16" s="5" t="s">
        <v>33</v>
      </c>
      <c r="D16" s="5" t="s">
        <v>34</v>
      </c>
      <c r="E16" s="6">
        <v>8283.51</v>
      </c>
      <c r="F16" s="6">
        <v>8290.34</v>
      </c>
      <c r="G16" s="6">
        <v>8074.21</v>
      </c>
      <c r="H16" s="6">
        <v>8646.7199999999993</v>
      </c>
      <c r="I16" s="6">
        <v>8078.85</v>
      </c>
      <c r="J16" s="6">
        <v>7572.19</v>
      </c>
      <c r="K16" s="6">
        <v>8789.34</v>
      </c>
      <c r="L16" s="7">
        <v>9799</v>
      </c>
      <c r="M16" s="7">
        <v>9386</v>
      </c>
      <c r="N16" s="7">
        <v>9939</v>
      </c>
      <c r="O16" s="7">
        <v>9953</v>
      </c>
      <c r="P16" s="7">
        <v>9878</v>
      </c>
      <c r="Q16" s="2">
        <f t="shared" si="1"/>
        <v>106690.16</v>
      </c>
      <c r="S16" s="19">
        <f t="shared" si="0"/>
        <v>57735.16</v>
      </c>
    </row>
    <row r="17" spans="2:19" s="1" customFormat="1" ht="19.7" customHeight="1" outlineLevel="2" x14ac:dyDescent="0.2">
      <c r="B17" s="13"/>
      <c r="C17" s="5" t="s">
        <v>35</v>
      </c>
      <c r="D17" s="5" t="s">
        <v>36</v>
      </c>
      <c r="E17" s="6">
        <v>726.6</v>
      </c>
      <c r="F17" s="6">
        <v>2019.44</v>
      </c>
      <c r="G17" s="6">
        <v>1541.8</v>
      </c>
      <c r="H17" s="6">
        <v>10011.56</v>
      </c>
      <c r="I17" s="6">
        <v>9045.2099999999991</v>
      </c>
      <c r="J17" s="6">
        <v>20448.34</v>
      </c>
      <c r="K17" s="6">
        <v>3781.81</v>
      </c>
      <c r="L17" s="7">
        <v>4352</v>
      </c>
      <c r="M17" s="7">
        <v>4929</v>
      </c>
      <c r="N17" s="7">
        <v>2534</v>
      </c>
      <c r="O17" s="7">
        <v>2889</v>
      </c>
      <c r="P17" s="7">
        <v>2933</v>
      </c>
      <c r="Q17" s="2">
        <f t="shared" si="1"/>
        <v>65211.759999999995</v>
      </c>
      <c r="S17" s="19">
        <f t="shared" si="0"/>
        <v>47574.759999999995</v>
      </c>
    </row>
    <row r="18" spans="2:19" s="1" customFormat="1" ht="19.7" customHeight="1" outlineLevel="2" x14ac:dyDescent="0.2">
      <c r="B18" s="13"/>
      <c r="C18" s="5" t="s">
        <v>37</v>
      </c>
      <c r="D18" s="5" t="s">
        <v>38</v>
      </c>
      <c r="E18" s="6">
        <v>154.34</v>
      </c>
      <c r="F18" s="6">
        <v>47.42</v>
      </c>
      <c r="G18" s="6">
        <v>147.57</v>
      </c>
      <c r="H18" s="6">
        <v>151.9</v>
      </c>
      <c r="I18" s="6">
        <v>178.77</v>
      </c>
      <c r="J18" s="6">
        <v>63.68</v>
      </c>
      <c r="K18" s="6">
        <v>63.41</v>
      </c>
      <c r="L18" s="7">
        <v>47</v>
      </c>
      <c r="M18" s="7">
        <v>43</v>
      </c>
      <c r="N18" s="7">
        <v>26</v>
      </c>
      <c r="O18" s="7">
        <v>76</v>
      </c>
      <c r="P18" s="7">
        <v>40</v>
      </c>
      <c r="Q18" s="2">
        <f t="shared" si="1"/>
        <v>1039.0899999999999</v>
      </c>
      <c r="S18" s="19">
        <f t="shared" si="0"/>
        <v>807.08999999999992</v>
      </c>
    </row>
    <row r="19" spans="2:19" s="1" customFormat="1" ht="19.7" customHeight="1" outlineLevel="2" x14ac:dyDescent="0.2">
      <c r="B19" s="13"/>
      <c r="C19" s="5" t="s">
        <v>39</v>
      </c>
      <c r="D19" s="5" t="s">
        <v>40</v>
      </c>
      <c r="E19" s="6">
        <v>0</v>
      </c>
      <c r="F19" s="6">
        <v>0</v>
      </c>
      <c r="G19" s="6">
        <v>0</v>
      </c>
      <c r="H19" s="6">
        <v>0</v>
      </c>
      <c r="I19" s="6">
        <v>1250</v>
      </c>
      <c r="J19" s="6">
        <v>0</v>
      </c>
      <c r="K19" s="6">
        <v>0</v>
      </c>
      <c r="L19" s="7"/>
      <c r="M19" s="7"/>
      <c r="N19" s="7"/>
      <c r="O19" s="7"/>
      <c r="P19" s="7"/>
      <c r="Q19" s="2">
        <f t="shared" si="1"/>
        <v>1250</v>
      </c>
      <c r="S19" s="19">
        <f t="shared" si="0"/>
        <v>1250</v>
      </c>
    </row>
    <row r="20" spans="2:19" s="1" customFormat="1" ht="19.7" customHeight="1" outlineLevel="2" x14ac:dyDescent="0.2">
      <c r="B20" s="13"/>
      <c r="C20" s="5" t="s">
        <v>41</v>
      </c>
      <c r="D20" s="5" t="s">
        <v>42</v>
      </c>
      <c r="E20" s="6">
        <v>-4692</v>
      </c>
      <c r="F20" s="6">
        <v>0</v>
      </c>
      <c r="G20" s="6">
        <v>0</v>
      </c>
      <c r="H20" s="6">
        <v>-7046</v>
      </c>
      <c r="I20" s="6">
        <v>0</v>
      </c>
      <c r="J20" s="6">
        <v>0</v>
      </c>
      <c r="K20" s="6">
        <v>-7044.81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2">
        <f t="shared" si="1"/>
        <v>-18782.810000000001</v>
      </c>
      <c r="S20" s="19">
        <f t="shared" si="0"/>
        <v>-18782.810000000001</v>
      </c>
    </row>
    <row r="21" spans="2:19" s="1" customFormat="1" ht="19.7" customHeight="1" outlineLevel="2" x14ac:dyDescent="0.2">
      <c r="B21" s="13"/>
      <c r="C21" s="5" t="s">
        <v>43</v>
      </c>
      <c r="D21" s="5" t="s">
        <v>44</v>
      </c>
      <c r="E21" s="6">
        <v>-771.14</v>
      </c>
      <c r="F21" s="6">
        <v>0</v>
      </c>
      <c r="G21" s="6">
        <v>0</v>
      </c>
      <c r="H21" s="6">
        <v>-1146.04</v>
      </c>
      <c r="I21" s="6">
        <v>0</v>
      </c>
      <c r="J21" s="6">
        <v>0</v>
      </c>
      <c r="K21" s="6">
        <v>-784.43</v>
      </c>
      <c r="L21" s="7"/>
      <c r="M21" s="7"/>
      <c r="N21" s="7"/>
      <c r="O21" s="7"/>
      <c r="P21" s="7"/>
      <c r="Q21" s="2">
        <f t="shared" si="1"/>
        <v>-2701.6099999999997</v>
      </c>
      <c r="S21" s="19">
        <f t="shared" si="0"/>
        <v>-2701.6099999999997</v>
      </c>
    </row>
    <row r="22" spans="2:19" s="1" customFormat="1" ht="19.7" customHeight="1" outlineLevel="2" x14ac:dyDescent="0.2">
      <c r="B22" s="13"/>
      <c r="C22" s="5" t="s">
        <v>45</v>
      </c>
      <c r="D22" s="5" t="s">
        <v>46</v>
      </c>
      <c r="E22" s="6">
        <v>30.86</v>
      </c>
      <c r="F22" s="6">
        <v>0</v>
      </c>
      <c r="G22" s="6">
        <v>0</v>
      </c>
      <c r="H22" s="6">
        <v>0</v>
      </c>
      <c r="I22" s="6"/>
      <c r="J22" s="6"/>
      <c r="K22" s="6"/>
      <c r="L22" s="6"/>
      <c r="M22" s="6"/>
      <c r="N22" s="6"/>
      <c r="O22" s="6"/>
      <c r="P22" s="6"/>
      <c r="Q22" s="2">
        <f t="shared" si="1"/>
        <v>30.86</v>
      </c>
      <c r="S22" s="19">
        <f t="shared" si="0"/>
        <v>30.86</v>
      </c>
    </row>
    <row r="23" spans="2:19" s="1" customFormat="1" ht="19.7" customHeight="1" outlineLevel="2" x14ac:dyDescent="0.2">
      <c r="B23" s="13"/>
      <c r="C23" s="5" t="s">
        <v>47</v>
      </c>
      <c r="D23" s="5" t="s">
        <v>48</v>
      </c>
      <c r="E23" s="6">
        <v>1184.18</v>
      </c>
      <c r="F23" s="6">
        <v>300.51</v>
      </c>
      <c r="G23" s="6">
        <v>173.78</v>
      </c>
      <c r="H23" s="6">
        <v>263.04000000000002</v>
      </c>
      <c r="I23" s="6">
        <v>161.31</v>
      </c>
      <c r="J23" s="6">
        <v>140.08000000000001</v>
      </c>
      <c r="K23" s="6">
        <v>-272.63</v>
      </c>
      <c r="L23" s="7">
        <v>457</v>
      </c>
      <c r="M23" s="7">
        <v>457</v>
      </c>
      <c r="N23" s="7">
        <v>457</v>
      </c>
      <c r="O23" s="7">
        <v>457</v>
      </c>
      <c r="P23" s="7">
        <v>457</v>
      </c>
      <c r="Q23" s="2">
        <f t="shared" si="1"/>
        <v>4235.2700000000004</v>
      </c>
      <c r="S23" s="19">
        <f t="shared" si="0"/>
        <v>1950.27</v>
      </c>
    </row>
    <row r="24" spans="2:19" s="1" customFormat="1" ht="19.7" customHeight="1" outlineLevel="2" x14ac:dyDescent="0.2">
      <c r="B24" s="13"/>
      <c r="C24" s="5" t="s">
        <v>49</v>
      </c>
      <c r="D24" s="5" t="s">
        <v>50</v>
      </c>
      <c r="E24" s="6">
        <v>3405.35</v>
      </c>
      <c r="F24" s="6">
        <v>3474.31</v>
      </c>
      <c r="G24" s="6">
        <v>3496.88</v>
      </c>
      <c r="H24" s="6">
        <v>12806.92</v>
      </c>
      <c r="I24" s="6">
        <v>1406</v>
      </c>
      <c r="J24" s="6">
        <v>1406</v>
      </c>
      <c r="K24" s="6">
        <v>616.16</v>
      </c>
      <c r="L24" s="7">
        <v>3673</v>
      </c>
      <c r="M24" s="7">
        <v>3673</v>
      </c>
      <c r="N24" s="7">
        <v>3673</v>
      </c>
      <c r="O24" s="7">
        <v>3673</v>
      </c>
      <c r="P24" s="7">
        <v>3673</v>
      </c>
      <c r="Q24" s="2">
        <f t="shared" si="1"/>
        <v>44976.619999999995</v>
      </c>
      <c r="S24" s="19">
        <f t="shared" si="0"/>
        <v>26611.62</v>
      </c>
    </row>
    <row r="25" spans="2:19" s="1" customFormat="1" ht="19.7" customHeight="1" outlineLevel="2" x14ac:dyDescent="0.2">
      <c r="B25" s="13"/>
      <c r="C25" s="5" t="s">
        <v>51</v>
      </c>
      <c r="D25" s="5" t="s">
        <v>52</v>
      </c>
      <c r="E25" s="6">
        <v>1365.27</v>
      </c>
      <c r="F25" s="6">
        <v>1378.76</v>
      </c>
      <c r="G25" s="6">
        <v>1388.46</v>
      </c>
      <c r="H25" s="6">
        <v>7402.32</v>
      </c>
      <c r="I25" s="6">
        <v>819.14</v>
      </c>
      <c r="J25" s="6">
        <v>802.88</v>
      </c>
      <c r="K25" s="6">
        <v>936.51</v>
      </c>
      <c r="L25" s="7">
        <v>1722</v>
      </c>
      <c r="M25" s="7">
        <v>1722</v>
      </c>
      <c r="N25" s="7">
        <v>1722</v>
      </c>
      <c r="O25" s="7">
        <v>1722</v>
      </c>
      <c r="P25" s="7">
        <v>1722</v>
      </c>
      <c r="Q25" s="2">
        <f t="shared" si="1"/>
        <v>22703.339999999997</v>
      </c>
      <c r="S25" s="19">
        <f t="shared" si="0"/>
        <v>14093.339999999998</v>
      </c>
    </row>
    <row r="26" spans="2:19" s="1" customFormat="1" ht="19.7" customHeight="1" outlineLevel="2" x14ac:dyDescent="0.2">
      <c r="B26" s="13"/>
      <c r="C26" s="5" t="s">
        <v>53</v>
      </c>
      <c r="D26" s="5" t="s">
        <v>54</v>
      </c>
      <c r="E26" s="6">
        <v>1548.51</v>
      </c>
      <c r="F26" s="6">
        <v>1560</v>
      </c>
      <c r="G26" s="6">
        <v>1437.28</v>
      </c>
      <c r="H26" s="6">
        <v>1677.29</v>
      </c>
      <c r="I26" s="6">
        <v>1505.05</v>
      </c>
      <c r="J26" s="6">
        <v>1378.68</v>
      </c>
      <c r="K26" s="6">
        <v>1788.46</v>
      </c>
      <c r="L26" s="7">
        <v>1869</v>
      </c>
      <c r="M26" s="7">
        <v>1787</v>
      </c>
      <c r="N26" s="7">
        <v>1869</v>
      </c>
      <c r="O26" s="7">
        <v>1869</v>
      </c>
      <c r="P26" s="7">
        <v>1870</v>
      </c>
      <c r="Q26" s="2">
        <f t="shared" si="1"/>
        <v>20159.27</v>
      </c>
      <c r="S26" s="19">
        <f t="shared" si="0"/>
        <v>10895.27</v>
      </c>
    </row>
    <row r="27" spans="2:19" s="1" customFormat="1" ht="19.7" customHeight="1" outlineLevel="2" x14ac:dyDescent="0.2">
      <c r="B27" s="13"/>
      <c r="C27" s="5" t="s">
        <v>55</v>
      </c>
      <c r="D27" s="5" t="s">
        <v>56</v>
      </c>
      <c r="E27" s="6">
        <v>11.23</v>
      </c>
      <c r="F27" s="6">
        <v>9.4700000000000006</v>
      </c>
      <c r="G27" s="6">
        <v>131.25</v>
      </c>
      <c r="H27" s="6">
        <v>21.94</v>
      </c>
      <c r="I27" s="6">
        <v>7.41</v>
      </c>
      <c r="J27" s="6">
        <v>8.09</v>
      </c>
      <c r="K27" s="6">
        <v>10.79</v>
      </c>
      <c r="L27" s="7">
        <v>114</v>
      </c>
      <c r="M27" s="7">
        <v>96</v>
      </c>
      <c r="N27" s="7">
        <v>93</v>
      </c>
      <c r="O27" s="7">
        <v>59</v>
      </c>
      <c r="P27" s="7">
        <v>73</v>
      </c>
      <c r="Q27" s="2">
        <f t="shared" si="1"/>
        <v>635.17999999999995</v>
      </c>
      <c r="S27" s="19">
        <f t="shared" si="0"/>
        <v>200.17999999999998</v>
      </c>
    </row>
    <row r="28" spans="2:19" s="1" customFormat="1" ht="19.7" customHeight="1" outlineLevel="2" x14ac:dyDescent="0.2">
      <c r="B28" s="13"/>
      <c r="C28" s="5" t="s">
        <v>57</v>
      </c>
      <c r="D28" s="5" t="s">
        <v>58</v>
      </c>
      <c r="E28" s="6">
        <v>0</v>
      </c>
      <c r="F28" s="6">
        <v>49.14</v>
      </c>
      <c r="G28" s="6">
        <v>0</v>
      </c>
      <c r="H28" s="6">
        <v>0</v>
      </c>
      <c r="I28" s="6">
        <v>143.71</v>
      </c>
      <c r="J28" s="6">
        <v>6.39</v>
      </c>
      <c r="K28" s="6">
        <v>0</v>
      </c>
      <c r="L28" s="7"/>
      <c r="M28" s="7"/>
      <c r="N28" s="7"/>
      <c r="O28" s="7"/>
      <c r="P28" s="7"/>
      <c r="Q28" s="2">
        <f t="shared" si="1"/>
        <v>199.24</v>
      </c>
      <c r="S28" s="19">
        <f t="shared" si="0"/>
        <v>199.24</v>
      </c>
    </row>
    <row r="29" spans="2:19" s="1" customFormat="1" ht="19.7" customHeight="1" outlineLevel="2" x14ac:dyDescent="0.2">
      <c r="B29" s="13"/>
      <c r="C29" s="5" t="s">
        <v>59</v>
      </c>
      <c r="D29" s="5" t="s">
        <v>60</v>
      </c>
      <c r="E29" s="6">
        <v>120.71</v>
      </c>
      <c r="F29" s="6">
        <v>127.15</v>
      </c>
      <c r="G29" s="6">
        <v>133.66</v>
      </c>
      <c r="H29" s="6">
        <v>254.32</v>
      </c>
      <c r="I29" s="6">
        <v>118.2</v>
      </c>
      <c r="J29" s="6">
        <v>116.04</v>
      </c>
      <c r="K29" s="6">
        <v>123.58</v>
      </c>
      <c r="L29" s="7">
        <v>162</v>
      </c>
      <c r="M29" s="7">
        <v>162</v>
      </c>
      <c r="N29" s="7">
        <v>162</v>
      </c>
      <c r="O29" s="7">
        <v>162</v>
      </c>
      <c r="P29" s="7">
        <v>162</v>
      </c>
      <c r="Q29" s="2">
        <f t="shared" si="1"/>
        <v>1803.6599999999999</v>
      </c>
      <c r="S29" s="19">
        <f t="shared" si="0"/>
        <v>993.66</v>
      </c>
    </row>
    <row r="30" spans="2:19" s="1" customFormat="1" ht="19.7" customHeight="1" outlineLevel="2" x14ac:dyDescent="0.2">
      <c r="B30" s="13"/>
      <c r="C30" s="5" t="s">
        <v>61</v>
      </c>
      <c r="D30" s="5" t="s">
        <v>62</v>
      </c>
      <c r="E30" s="6">
        <v>-5523.27</v>
      </c>
      <c r="F30" s="6">
        <v>-3390.55</v>
      </c>
      <c r="G30" s="6">
        <v>-3296.3</v>
      </c>
      <c r="H30" s="6">
        <v>-1965.3</v>
      </c>
      <c r="I30" s="6">
        <v>-3925.99</v>
      </c>
      <c r="J30" s="6">
        <v>-2180.77</v>
      </c>
      <c r="K30" s="6">
        <v>-1751.64</v>
      </c>
      <c r="L30" s="7"/>
      <c r="M30" s="7"/>
      <c r="N30" s="7"/>
      <c r="O30" s="7"/>
      <c r="P30" s="7"/>
      <c r="Q30" s="2">
        <f t="shared" si="1"/>
        <v>-22033.819999999996</v>
      </c>
      <c r="S30" s="19">
        <f t="shared" si="0"/>
        <v>-22033.819999999996</v>
      </c>
    </row>
    <row r="31" spans="2:19" s="1" customFormat="1" ht="19.7" customHeight="1" outlineLevel="2" x14ac:dyDescent="0.2">
      <c r="B31" s="13"/>
      <c r="C31" s="5" t="s">
        <v>63</v>
      </c>
      <c r="D31" s="5" t="s">
        <v>64</v>
      </c>
      <c r="E31" s="6">
        <v>8930.73</v>
      </c>
      <c r="F31" s="6">
        <v>8930.73</v>
      </c>
      <c r="G31" s="6">
        <v>8930.73</v>
      </c>
      <c r="H31" s="6">
        <v>8248.2099999999991</v>
      </c>
      <c r="I31" s="6">
        <v>8764.85</v>
      </c>
      <c r="J31" s="6">
        <v>10412.129999999999</v>
      </c>
      <c r="K31" s="6">
        <v>9588.49</v>
      </c>
      <c r="L31" s="7">
        <v>10192</v>
      </c>
      <c r="M31" s="7">
        <v>10192</v>
      </c>
      <c r="N31" s="7">
        <v>10192</v>
      </c>
      <c r="O31" s="7">
        <v>10192</v>
      </c>
      <c r="P31" s="7">
        <v>10192</v>
      </c>
      <c r="Q31" s="2">
        <f t="shared" si="1"/>
        <v>114765.87</v>
      </c>
      <c r="S31" s="19">
        <f t="shared" si="0"/>
        <v>63805.869999999988</v>
      </c>
    </row>
    <row r="32" spans="2:19" s="1" customFormat="1" ht="19.7" customHeight="1" outlineLevel="2" x14ac:dyDescent="0.2">
      <c r="B32" s="13"/>
      <c r="C32" s="5" t="s">
        <v>65</v>
      </c>
      <c r="D32" s="5" t="s">
        <v>66</v>
      </c>
      <c r="E32" s="6">
        <v>1125</v>
      </c>
      <c r="F32" s="6">
        <v>1125</v>
      </c>
      <c r="G32" s="6">
        <v>1125</v>
      </c>
      <c r="H32" s="6">
        <v>1125</v>
      </c>
      <c r="I32" s="6">
        <v>1125</v>
      </c>
      <c r="J32" s="6">
        <v>1125</v>
      </c>
      <c r="K32" s="6">
        <v>1125</v>
      </c>
      <c r="L32" s="7">
        <v>1229</v>
      </c>
      <c r="M32" s="7">
        <v>1229</v>
      </c>
      <c r="N32" s="7">
        <v>1229</v>
      </c>
      <c r="O32" s="7">
        <v>1229</v>
      </c>
      <c r="P32" s="7">
        <v>1229</v>
      </c>
      <c r="Q32" s="2">
        <f t="shared" si="1"/>
        <v>14020</v>
      </c>
      <c r="S32" s="19">
        <f t="shared" si="0"/>
        <v>7875</v>
      </c>
    </row>
    <row r="33" spans="2:19" s="1" customFormat="1" ht="19.7" customHeight="1" outlineLevel="2" x14ac:dyDescent="0.2">
      <c r="B33" s="13"/>
      <c r="C33" s="5" t="s">
        <v>67</v>
      </c>
      <c r="D33" s="5" t="s">
        <v>68</v>
      </c>
      <c r="E33" s="6">
        <v>462.48</v>
      </c>
      <c r="F33" s="6">
        <v>550.04</v>
      </c>
      <c r="G33" s="6">
        <v>550.04</v>
      </c>
      <c r="H33" s="6">
        <v>337.55</v>
      </c>
      <c r="I33" s="6">
        <v>1209.19</v>
      </c>
      <c r="J33" s="6">
        <v>-448.49</v>
      </c>
      <c r="K33" s="6">
        <v>463.39</v>
      </c>
      <c r="L33" s="7">
        <v>492</v>
      </c>
      <c r="M33" s="7">
        <v>492</v>
      </c>
      <c r="N33" s="7">
        <v>492</v>
      </c>
      <c r="O33" s="7">
        <v>492</v>
      </c>
      <c r="P33" s="7">
        <v>492</v>
      </c>
      <c r="Q33" s="2">
        <f t="shared" si="1"/>
        <v>5584.2000000000007</v>
      </c>
      <c r="S33" s="19">
        <f t="shared" si="0"/>
        <v>3124.2000000000003</v>
      </c>
    </row>
    <row r="34" spans="2:19" s="1" customFormat="1" ht="19.7" customHeight="1" outlineLevel="2" x14ac:dyDescent="0.2">
      <c r="B34" s="13"/>
      <c r="C34" s="5" t="s">
        <v>69</v>
      </c>
      <c r="D34" s="5" t="s">
        <v>70</v>
      </c>
      <c r="E34" s="6">
        <v>243.87</v>
      </c>
      <c r="F34" s="6">
        <v>190.77</v>
      </c>
      <c r="G34" s="6">
        <v>190.77</v>
      </c>
      <c r="H34" s="6">
        <v>-100.26</v>
      </c>
      <c r="I34" s="6">
        <v>72.510000000000005</v>
      </c>
      <c r="J34" s="6">
        <v>306.20999999999998</v>
      </c>
      <c r="K34" s="6">
        <v>189.36</v>
      </c>
      <c r="L34" s="7">
        <v>235</v>
      </c>
      <c r="M34" s="7">
        <v>224</v>
      </c>
      <c r="N34" s="7">
        <v>235</v>
      </c>
      <c r="O34" s="7">
        <v>235</v>
      </c>
      <c r="P34" s="7">
        <v>235</v>
      </c>
      <c r="Q34" s="2">
        <f t="shared" si="1"/>
        <v>2257.23</v>
      </c>
      <c r="S34" s="19">
        <f t="shared" si="0"/>
        <v>1093.23</v>
      </c>
    </row>
    <row r="35" spans="2:19" s="1" customFormat="1" ht="19.7" customHeight="1" outlineLevel="2" x14ac:dyDescent="0.2">
      <c r="B35" s="13"/>
      <c r="C35" s="5" t="s">
        <v>71</v>
      </c>
      <c r="D35" s="5" t="s">
        <v>72</v>
      </c>
      <c r="E35" s="6">
        <v>304.76</v>
      </c>
      <c r="F35" s="6">
        <v>234.92</v>
      </c>
      <c r="G35" s="6">
        <v>234.92</v>
      </c>
      <c r="H35" s="6">
        <v>206.24</v>
      </c>
      <c r="I35" s="6">
        <v>234.92</v>
      </c>
      <c r="J35" s="6">
        <v>251.96</v>
      </c>
      <c r="K35" s="6">
        <v>243.44</v>
      </c>
      <c r="L35" s="7">
        <v>311</v>
      </c>
      <c r="M35" s="7">
        <v>297</v>
      </c>
      <c r="N35" s="7">
        <v>311</v>
      </c>
      <c r="O35" s="7">
        <v>311</v>
      </c>
      <c r="P35" s="7">
        <v>311</v>
      </c>
      <c r="Q35" s="2">
        <f t="shared" si="1"/>
        <v>3252.16</v>
      </c>
      <c r="S35" s="19">
        <f t="shared" si="0"/>
        <v>1711.16</v>
      </c>
    </row>
    <row r="36" spans="2:19" s="1" customFormat="1" ht="19.7" customHeight="1" outlineLevel="2" x14ac:dyDescent="0.2">
      <c r="B36" s="13"/>
      <c r="C36" s="5" t="s">
        <v>73</v>
      </c>
      <c r="D36" s="5" t="s">
        <v>74</v>
      </c>
      <c r="E36" s="6">
        <v>1517</v>
      </c>
      <c r="F36" s="6">
        <v>1517</v>
      </c>
      <c r="G36" s="6">
        <v>1517</v>
      </c>
      <c r="H36" s="6">
        <v>2254.6799999999998</v>
      </c>
      <c r="I36" s="6">
        <v>1535.57</v>
      </c>
      <c r="J36" s="6">
        <v>1535.57</v>
      </c>
      <c r="K36" s="6">
        <v>-1337.61</v>
      </c>
      <c r="L36" s="7">
        <v>1466</v>
      </c>
      <c r="M36" s="7">
        <v>1466</v>
      </c>
      <c r="N36" s="7">
        <v>1465</v>
      </c>
      <c r="O36" s="7">
        <v>1466</v>
      </c>
      <c r="P36" s="7">
        <v>1466</v>
      </c>
      <c r="Q36" s="2">
        <f t="shared" si="1"/>
        <v>15868.21</v>
      </c>
      <c r="S36" s="19">
        <f t="shared" si="0"/>
        <v>8539.2099999999991</v>
      </c>
    </row>
    <row r="37" spans="2:19" s="1" customFormat="1" ht="19.7" customHeight="1" outlineLevel="2" x14ac:dyDescent="0.2">
      <c r="B37" s="13"/>
      <c r="C37" s="5" t="s">
        <v>75</v>
      </c>
      <c r="D37" s="5" t="s">
        <v>76</v>
      </c>
      <c r="E37" s="6"/>
      <c r="F37" s="6"/>
      <c r="G37" s="6"/>
      <c r="H37" s="6"/>
      <c r="I37" s="6"/>
      <c r="J37" s="6"/>
      <c r="K37" s="6"/>
      <c r="L37" s="7">
        <v>32</v>
      </c>
      <c r="M37" s="7">
        <v>33</v>
      </c>
      <c r="N37" s="7">
        <v>33</v>
      </c>
      <c r="O37" s="7">
        <v>33</v>
      </c>
      <c r="P37" s="7">
        <v>33</v>
      </c>
      <c r="Q37" s="2">
        <f t="shared" si="1"/>
        <v>164</v>
      </c>
      <c r="S37" s="19">
        <f t="shared" si="0"/>
        <v>0</v>
      </c>
    </row>
    <row r="38" spans="2:19" s="1" customFormat="1" ht="19.7" customHeight="1" outlineLevel="2" x14ac:dyDescent="0.2">
      <c r="B38" s="13"/>
      <c r="C38" s="5" t="s">
        <v>77</v>
      </c>
      <c r="D38" s="5" t="s">
        <v>78</v>
      </c>
      <c r="E38" s="6">
        <v>319</v>
      </c>
      <c r="F38" s="6">
        <v>319</v>
      </c>
      <c r="G38" s="6">
        <v>319</v>
      </c>
      <c r="H38" s="6">
        <v>-151.44999999999999</v>
      </c>
      <c r="I38" s="6">
        <v>147.75</v>
      </c>
      <c r="J38" s="6">
        <v>147.75</v>
      </c>
      <c r="K38" s="6">
        <v>-295.47000000000003</v>
      </c>
      <c r="L38" s="7">
        <v>-505</v>
      </c>
      <c r="M38" s="7">
        <v>-507</v>
      </c>
      <c r="N38" s="7">
        <v>-506</v>
      </c>
      <c r="O38" s="7">
        <v>-507</v>
      </c>
      <c r="P38" s="7">
        <v>-505</v>
      </c>
      <c r="Q38" s="2">
        <f t="shared" si="1"/>
        <v>-1724.42</v>
      </c>
      <c r="S38" s="19">
        <f t="shared" si="0"/>
        <v>805.57999999999993</v>
      </c>
    </row>
    <row r="39" spans="2:19" s="1" customFormat="1" ht="19.7" customHeight="1" outlineLevel="2" x14ac:dyDescent="0.2">
      <c r="B39" s="13"/>
      <c r="C39" s="5" t="s">
        <v>79</v>
      </c>
      <c r="D39" s="5" t="s">
        <v>80</v>
      </c>
      <c r="E39" s="6">
        <v>20.12</v>
      </c>
      <c r="F39" s="6">
        <v>20.23</v>
      </c>
      <c r="G39" s="6">
        <v>20.43</v>
      </c>
      <c r="H39" s="6">
        <v>22.01</v>
      </c>
      <c r="I39" s="6">
        <v>20.49</v>
      </c>
      <c r="J39" s="6">
        <v>20.89</v>
      </c>
      <c r="K39" s="6">
        <v>21.06</v>
      </c>
      <c r="L39" s="7">
        <v>250</v>
      </c>
      <c r="M39" s="7">
        <v>250</v>
      </c>
      <c r="N39" s="7">
        <v>250</v>
      </c>
      <c r="O39" s="7">
        <v>250</v>
      </c>
      <c r="P39" s="7">
        <v>250</v>
      </c>
      <c r="Q39" s="2">
        <f t="shared" si="1"/>
        <v>1395.23</v>
      </c>
      <c r="S39" s="19">
        <f t="shared" si="0"/>
        <v>145.22999999999999</v>
      </c>
    </row>
    <row r="40" spans="2:19" s="1" customFormat="1" ht="19.7" customHeight="1" outlineLevel="2" x14ac:dyDescent="0.2">
      <c r="B40" s="13"/>
      <c r="C40" s="5" t="s">
        <v>81</v>
      </c>
      <c r="D40" s="5" t="s">
        <v>82</v>
      </c>
      <c r="E40" s="6">
        <v>-1284</v>
      </c>
      <c r="F40" s="6">
        <v>-1284</v>
      </c>
      <c r="G40" s="6">
        <v>-1284</v>
      </c>
      <c r="H40" s="6">
        <v>-1284</v>
      </c>
      <c r="I40" s="6">
        <v>-1132.28</v>
      </c>
      <c r="J40" s="6">
        <v>-1132.28</v>
      </c>
      <c r="K40" s="6">
        <v>2264.54</v>
      </c>
      <c r="L40" s="7">
        <v>-388</v>
      </c>
      <c r="M40" s="7">
        <v>-387</v>
      </c>
      <c r="N40" s="7">
        <v>-388</v>
      </c>
      <c r="O40" s="7">
        <v>-387</v>
      </c>
      <c r="P40" s="7">
        <v>-388</v>
      </c>
      <c r="Q40" s="2">
        <f t="shared" si="1"/>
        <v>-7074.0199999999995</v>
      </c>
      <c r="S40" s="19">
        <f t="shared" si="0"/>
        <v>-5136.0199999999995</v>
      </c>
    </row>
    <row r="41" spans="2:19" s="1" customFormat="1" ht="19.7" customHeight="1" outlineLevel="2" x14ac:dyDescent="0.2">
      <c r="B41" s="13"/>
      <c r="C41" s="5" t="s">
        <v>83</v>
      </c>
      <c r="D41" s="5" t="s">
        <v>84</v>
      </c>
      <c r="E41" s="6">
        <v>4654.45</v>
      </c>
      <c r="F41" s="6">
        <v>4621.42</v>
      </c>
      <c r="G41" s="6">
        <v>4431</v>
      </c>
      <c r="H41" s="6">
        <v>4832.46</v>
      </c>
      <c r="I41" s="6">
        <v>4591.8</v>
      </c>
      <c r="J41" s="6">
        <v>4373.1400000000003</v>
      </c>
      <c r="K41" s="6">
        <v>5029.1099999999997</v>
      </c>
      <c r="L41" s="7">
        <v>4857</v>
      </c>
      <c r="M41" s="7">
        <v>4637</v>
      </c>
      <c r="N41" s="7">
        <v>4857</v>
      </c>
      <c r="O41" s="7">
        <v>4857</v>
      </c>
      <c r="P41" s="7">
        <v>4857</v>
      </c>
      <c r="Q41" s="2">
        <f t="shared" si="1"/>
        <v>56598.38</v>
      </c>
      <c r="S41" s="19">
        <f t="shared" si="0"/>
        <v>32533.379999999997</v>
      </c>
    </row>
    <row r="42" spans="2:19" s="1" customFormat="1" ht="19.7" customHeight="1" outlineLevel="2" x14ac:dyDescent="0.2">
      <c r="B42" s="13"/>
      <c r="C42" s="5" t="s">
        <v>85</v>
      </c>
      <c r="D42" s="5" t="s">
        <v>86</v>
      </c>
      <c r="E42" s="6">
        <v>1211.58</v>
      </c>
      <c r="F42" s="6">
        <v>1383.51</v>
      </c>
      <c r="G42" s="6">
        <v>1343.34</v>
      </c>
      <c r="H42" s="6">
        <v>1158.22</v>
      </c>
      <c r="I42" s="6">
        <v>1337.52</v>
      </c>
      <c r="J42" s="6">
        <v>1363.09</v>
      </c>
      <c r="K42" s="6">
        <v>1275.33</v>
      </c>
      <c r="L42" s="7">
        <v>1648</v>
      </c>
      <c r="M42" s="7">
        <v>1644</v>
      </c>
      <c r="N42" s="7">
        <v>1646</v>
      </c>
      <c r="O42" s="7">
        <v>1647</v>
      </c>
      <c r="P42" s="7">
        <v>1650</v>
      </c>
      <c r="Q42" s="2">
        <f t="shared" si="1"/>
        <v>17307.59</v>
      </c>
      <c r="S42" s="19">
        <f t="shared" si="0"/>
        <v>9072.59</v>
      </c>
    </row>
    <row r="43" spans="2:19" s="1" customFormat="1" ht="19.7" customHeight="1" outlineLevel="2" x14ac:dyDescent="0.2">
      <c r="B43" s="13"/>
      <c r="C43" s="5" t="s">
        <v>87</v>
      </c>
      <c r="D43" s="5" t="s">
        <v>88</v>
      </c>
      <c r="E43" s="6">
        <v>144.81</v>
      </c>
      <c r="F43" s="6">
        <v>0</v>
      </c>
      <c r="G43" s="6">
        <v>0</v>
      </c>
      <c r="H43" s="6">
        <v>0</v>
      </c>
      <c r="I43" s="6"/>
      <c r="J43" s="6"/>
      <c r="K43" s="6"/>
      <c r="L43" s="6"/>
      <c r="M43" s="6"/>
      <c r="N43" s="6"/>
      <c r="O43" s="6"/>
      <c r="P43" s="6"/>
      <c r="Q43" s="2">
        <f t="shared" si="1"/>
        <v>144.81</v>
      </c>
      <c r="S43" s="19">
        <f t="shared" si="0"/>
        <v>144.81</v>
      </c>
    </row>
    <row r="44" spans="2:19" s="1" customFormat="1" ht="19.7" customHeight="1" outlineLevel="2" x14ac:dyDescent="0.2">
      <c r="B44" s="13"/>
      <c r="C44" s="5" t="s">
        <v>89</v>
      </c>
      <c r="D44" s="5" t="s">
        <v>90</v>
      </c>
      <c r="E44" s="6">
        <v>889.04</v>
      </c>
      <c r="F44" s="6">
        <v>886.5</v>
      </c>
      <c r="G44" s="6">
        <v>851.11</v>
      </c>
      <c r="H44" s="6">
        <v>899.46</v>
      </c>
      <c r="I44" s="6">
        <v>899.37</v>
      </c>
      <c r="J44" s="6">
        <v>871.97</v>
      </c>
      <c r="K44" s="6">
        <v>617.34</v>
      </c>
      <c r="L44" s="7">
        <v>1084</v>
      </c>
      <c r="M44" s="7">
        <v>1035</v>
      </c>
      <c r="N44" s="7">
        <v>1084</v>
      </c>
      <c r="O44" s="7">
        <v>1085</v>
      </c>
      <c r="P44" s="7">
        <v>1086</v>
      </c>
      <c r="Q44" s="2">
        <f t="shared" si="1"/>
        <v>11288.79</v>
      </c>
      <c r="S44" s="19">
        <f t="shared" si="0"/>
        <v>5914.7900000000009</v>
      </c>
    </row>
    <row r="45" spans="2:19" s="1" customFormat="1" ht="19.7" customHeight="1" outlineLevel="2" x14ac:dyDescent="0.2">
      <c r="B45" s="13"/>
      <c r="C45" s="5" t="s">
        <v>91</v>
      </c>
      <c r="D45" s="5" t="s">
        <v>92</v>
      </c>
      <c r="E45" s="6">
        <v>0</v>
      </c>
      <c r="F45" s="6">
        <v>0.57999999999999996</v>
      </c>
      <c r="G45" s="6">
        <v>1.05</v>
      </c>
      <c r="H45" s="6">
        <v>0.16</v>
      </c>
      <c r="I45" s="6">
        <v>0.06</v>
      </c>
      <c r="J45" s="6">
        <v>0.59</v>
      </c>
      <c r="K45" s="6">
        <v>0</v>
      </c>
      <c r="L45" s="7">
        <v>118</v>
      </c>
      <c r="M45" s="7">
        <v>114</v>
      </c>
      <c r="N45" s="7">
        <v>128</v>
      </c>
      <c r="O45" s="7">
        <v>116</v>
      </c>
      <c r="P45" s="7">
        <v>133</v>
      </c>
      <c r="Q45" s="2">
        <f t="shared" si="1"/>
        <v>611.44000000000005</v>
      </c>
      <c r="S45" s="19">
        <f t="shared" si="0"/>
        <v>2.44</v>
      </c>
    </row>
    <row r="46" spans="2:19" s="1" customFormat="1" ht="19.7" customHeight="1" outlineLevel="2" x14ac:dyDescent="0.2">
      <c r="B46" s="13"/>
      <c r="C46" s="5" t="s">
        <v>93</v>
      </c>
      <c r="D46" s="5" t="s">
        <v>94</v>
      </c>
      <c r="E46" s="6"/>
      <c r="F46" s="6"/>
      <c r="G46" s="6"/>
      <c r="H46" s="6"/>
      <c r="I46" s="6"/>
      <c r="J46" s="6"/>
      <c r="K46" s="6"/>
      <c r="L46" s="7">
        <v>26</v>
      </c>
      <c r="M46" s="7">
        <v>26</v>
      </c>
      <c r="N46" s="7">
        <v>29</v>
      </c>
      <c r="O46" s="7">
        <v>29</v>
      </c>
      <c r="P46" s="7">
        <v>29</v>
      </c>
      <c r="Q46" s="2">
        <f t="shared" si="1"/>
        <v>139</v>
      </c>
      <c r="S46" s="19">
        <f t="shared" si="0"/>
        <v>0</v>
      </c>
    </row>
    <row r="47" spans="2:19" s="1" customFormat="1" ht="19.7" customHeight="1" outlineLevel="2" x14ac:dyDescent="0.2">
      <c r="B47" s="13"/>
      <c r="C47" s="5" t="s">
        <v>95</v>
      </c>
      <c r="D47" s="5" t="s">
        <v>96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0.04</v>
      </c>
      <c r="K47" s="6">
        <v>0</v>
      </c>
      <c r="L47" s="7">
        <v>131</v>
      </c>
      <c r="M47" s="7">
        <v>33</v>
      </c>
      <c r="N47" s="7">
        <v>44</v>
      </c>
      <c r="O47" s="7">
        <v>33</v>
      </c>
      <c r="P47" s="7">
        <v>234</v>
      </c>
      <c r="Q47" s="2">
        <f t="shared" si="1"/>
        <v>475.03999999999996</v>
      </c>
      <c r="S47" s="19">
        <f t="shared" si="0"/>
        <v>0.04</v>
      </c>
    </row>
    <row r="48" spans="2:19" s="1" customFormat="1" ht="19.7" customHeight="1" outlineLevel="2" x14ac:dyDescent="0.2">
      <c r="B48" s="13"/>
      <c r="C48" s="5" t="s">
        <v>97</v>
      </c>
      <c r="D48" s="5" t="s">
        <v>98</v>
      </c>
      <c r="E48" s="6">
        <v>0</v>
      </c>
      <c r="F48" s="6">
        <v>33.840000000000003</v>
      </c>
      <c r="G48" s="6">
        <v>0</v>
      </c>
      <c r="H48" s="6">
        <v>0</v>
      </c>
      <c r="I48" s="6">
        <v>0</v>
      </c>
      <c r="J48" s="6">
        <v>41.86</v>
      </c>
      <c r="K48" s="6">
        <v>0</v>
      </c>
      <c r="L48" s="7">
        <v>12</v>
      </c>
      <c r="M48" s="7">
        <v>12</v>
      </c>
      <c r="N48" s="7">
        <v>21</v>
      </c>
      <c r="O48" s="7">
        <v>21</v>
      </c>
      <c r="P48" s="7">
        <v>12</v>
      </c>
      <c r="Q48" s="2">
        <f t="shared" si="1"/>
        <v>153.69999999999999</v>
      </c>
      <c r="S48" s="19">
        <f t="shared" si="0"/>
        <v>75.7</v>
      </c>
    </row>
    <row r="49" spans="2:19" s="1" customFormat="1" ht="19.7" customHeight="1" outlineLevel="2" x14ac:dyDescent="0.2">
      <c r="B49" s="13"/>
      <c r="C49" s="5" t="s">
        <v>99</v>
      </c>
      <c r="D49" s="5" t="s">
        <v>100</v>
      </c>
      <c r="E49" s="6">
        <v>-2.62</v>
      </c>
      <c r="F49" s="6">
        <v>20.61</v>
      </c>
      <c r="G49" s="6">
        <v>11.76</v>
      </c>
      <c r="H49" s="6">
        <v>9.2200000000000006</v>
      </c>
      <c r="I49" s="6">
        <v>8.32</v>
      </c>
      <c r="J49" s="6">
        <v>9.65</v>
      </c>
      <c r="K49" s="6">
        <v>22.04</v>
      </c>
      <c r="L49" s="7">
        <v>51</v>
      </c>
      <c r="M49" s="7">
        <v>33</v>
      </c>
      <c r="N49" s="7">
        <v>50</v>
      </c>
      <c r="O49" s="7">
        <v>36</v>
      </c>
      <c r="P49" s="7">
        <v>33</v>
      </c>
      <c r="Q49" s="2">
        <f t="shared" si="1"/>
        <v>281.98</v>
      </c>
      <c r="S49" s="19">
        <f t="shared" si="0"/>
        <v>78.97999999999999</v>
      </c>
    </row>
    <row r="50" spans="2:19" s="1" customFormat="1" ht="19.7" customHeight="1" outlineLevel="2" x14ac:dyDescent="0.2">
      <c r="B50" s="13"/>
      <c r="C50" s="5" t="s">
        <v>101</v>
      </c>
      <c r="D50" s="5" t="s">
        <v>102</v>
      </c>
      <c r="E50" s="6"/>
      <c r="F50" s="6"/>
      <c r="G50" s="6"/>
      <c r="H50" s="6"/>
      <c r="I50" s="6">
        <v>0</v>
      </c>
      <c r="J50" s="6">
        <v>0</v>
      </c>
      <c r="K50" s="6">
        <v>101.77</v>
      </c>
      <c r="L50" s="7">
        <v>83</v>
      </c>
      <c r="M50" s="7">
        <v>83</v>
      </c>
      <c r="N50" s="7">
        <v>83</v>
      </c>
      <c r="O50" s="7">
        <v>83</v>
      </c>
      <c r="P50" s="7">
        <v>83</v>
      </c>
      <c r="Q50" s="2">
        <f t="shared" si="1"/>
        <v>516.77</v>
      </c>
      <c r="S50" s="19">
        <f t="shared" si="0"/>
        <v>101.77</v>
      </c>
    </row>
    <row r="51" spans="2:19" s="1" customFormat="1" ht="19.7" customHeight="1" outlineLevel="2" x14ac:dyDescent="0.2">
      <c r="B51" s="13"/>
      <c r="C51" s="5" t="s">
        <v>103</v>
      </c>
      <c r="D51" s="5" t="s">
        <v>104</v>
      </c>
      <c r="E51" s="6"/>
      <c r="F51" s="6"/>
      <c r="G51" s="6"/>
      <c r="H51" s="6"/>
      <c r="I51" s="6"/>
      <c r="J51" s="6"/>
      <c r="K51" s="6"/>
      <c r="L51" s="7">
        <v>44</v>
      </c>
      <c r="M51" s="7">
        <v>44</v>
      </c>
      <c r="N51" s="7">
        <v>44</v>
      </c>
      <c r="O51" s="7">
        <v>44</v>
      </c>
      <c r="P51" s="7">
        <v>44</v>
      </c>
      <c r="Q51" s="2">
        <f t="shared" si="1"/>
        <v>220</v>
      </c>
      <c r="S51" s="19">
        <f t="shared" si="0"/>
        <v>0</v>
      </c>
    </row>
    <row r="52" spans="2:19" s="1" customFormat="1" ht="19.7" customHeight="1" outlineLevel="2" x14ac:dyDescent="0.2">
      <c r="B52" s="13"/>
      <c r="C52" s="5" t="s">
        <v>105</v>
      </c>
      <c r="D52" s="5" t="s">
        <v>106</v>
      </c>
      <c r="E52" s="6">
        <v>0</v>
      </c>
      <c r="F52" s="6">
        <v>0</v>
      </c>
      <c r="G52" s="6">
        <v>0</v>
      </c>
      <c r="H52" s="6">
        <v>0</v>
      </c>
      <c r="I52" s="6"/>
      <c r="J52" s="6"/>
      <c r="K52" s="6"/>
      <c r="L52" s="7">
        <v>50</v>
      </c>
      <c r="M52" s="7">
        <v>545</v>
      </c>
      <c r="N52" s="7">
        <v>59</v>
      </c>
      <c r="O52" s="7">
        <v>45</v>
      </c>
      <c r="P52" s="7">
        <v>50</v>
      </c>
      <c r="Q52" s="2">
        <f t="shared" si="1"/>
        <v>749</v>
      </c>
      <c r="S52" s="19">
        <f t="shared" si="0"/>
        <v>0</v>
      </c>
    </row>
    <row r="53" spans="2:19" s="1" customFormat="1" ht="19.7" customHeight="1" outlineLevel="2" x14ac:dyDescent="0.2">
      <c r="B53" s="13"/>
      <c r="C53" s="5" t="s">
        <v>107</v>
      </c>
      <c r="D53" s="5" t="s">
        <v>108</v>
      </c>
      <c r="E53" s="6">
        <v>260.55</v>
      </c>
      <c r="F53" s="6">
        <v>260.55</v>
      </c>
      <c r="G53" s="6">
        <v>2903.05</v>
      </c>
      <c r="H53" s="6">
        <v>814.2</v>
      </c>
      <c r="I53" s="6">
        <v>304.55</v>
      </c>
      <c r="J53" s="6">
        <v>261.44</v>
      </c>
      <c r="K53" s="6">
        <v>1724.02</v>
      </c>
      <c r="L53" s="7">
        <v>600</v>
      </c>
      <c r="M53" s="7">
        <v>800</v>
      </c>
      <c r="N53" s="7">
        <v>1110</v>
      </c>
      <c r="O53" s="7">
        <v>1300</v>
      </c>
      <c r="P53" s="7">
        <v>610</v>
      </c>
      <c r="Q53" s="2">
        <f t="shared" si="1"/>
        <v>10948.36</v>
      </c>
      <c r="S53" s="19">
        <f t="shared" si="0"/>
        <v>6528.3600000000006</v>
      </c>
    </row>
    <row r="54" spans="2:19" s="1" customFormat="1" ht="19.7" customHeight="1" outlineLevel="2" x14ac:dyDescent="0.2">
      <c r="B54" s="13"/>
      <c r="C54" s="5" t="s">
        <v>109</v>
      </c>
      <c r="D54" s="5" t="s">
        <v>110</v>
      </c>
      <c r="E54" s="6">
        <v>103.84</v>
      </c>
      <c r="F54" s="6">
        <v>25.42</v>
      </c>
      <c r="G54" s="6">
        <v>114.88</v>
      </c>
      <c r="H54" s="6">
        <v>120.57</v>
      </c>
      <c r="I54" s="6">
        <v>0</v>
      </c>
      <c r="J54" s="6">
        <v>98</v>
      </c>
      <c r="K54" s="6">
        <v>27.02</v>
      </c>
      <c r="L54" s="7">
        <v>73</v>
      </c>
      <c r="M54" s="7">
        <v>73</v>
      </c>
      <c r="N54" s="7">
        <v>75</v>
      </c>
      <c r="O54" s="7">
        <v>82</v>
      </c>
      <c r="P54" s="7">
        <v>75</v>
      </c>
      <c r="Q54" s="2">
        <f t="shared" si="1"/>
        <v>867.73</v>
      </c>
      <c r="S54" s="19">
        <f t="shared" si="0"/>
        <v>489.72999999999996</v>
      </c>
    </row>
    <row r="55" spans="2:19" s="1" customFormat="1" ht="19.7" customHeight="1" outlineLevel="2" x14ac:dyDescent="0.2">
      <c r="B55" s="13"/>
      <c r="C55" s="5" t="s">
        <v>111</v>
      </c>
      <c r="D55" s="5" t="s">
        <v>112</v>
      </c>
      <c r="E55" s="6">
        <v>79.39</v>
      </c>
      <c r="F55" s="6">
        <v>312.87</v>
      </c>
      <c r="G55" s="6">
        <v>82.34</v>
      </c>
      <c r="H55" s="6">
        <v>98.84</v>
      </c>
      <c r="I55" s="6">
        <v>134.71</v>
      </c>
      <c r="J55" s="6">
        <v>94.15</v>
      </c>
      <c r="K55" s="6">
        <v>112.4</v>
      </c>
      <c r="L55" s="7">
        <v>90</v>
      </c>
      <c r="M55" s="7">
        <v>90</v>
      </c>
      <c r="N55" s="7">
        <v>90</v>
      </c>
      <c r="O55" s="7">
        <v>90</v>
      </c>
      <c r="P55" s="7">
        <v>90</v>
      </c>
      <c r="Q55" s="2">
        <f t="shared" si="1"/>
        <v>1364.7</v>
      </c>
      <c r="S55" s="19">
        <f t="shared" si="0"/>
        <v>914.7</v>
      </c>
    </row>
    <row r="56" spans="2:19" s="1" customFormat="1" ht="19.7" customHeight="1" outlineLevel="2" x14ac:dyDescent="0.2">
      <c r="B56" s="13"/>
      <c r="C56" s="5" t="s">
        <v>113</v>
      </c>
      <c r="D56" s="5" t="s">
        <v>114</v>
      </c>
      <c r="E56" s="6">
        <v>3.69</v>
      </c>
      <c r="F56" s="6">
        <v>0</v>
      </c>
      <c r="G56" s="6">
        <v>0</v>
      </c>
      <c r="H56" s="6">
        <v>0</v>
      </c>
      <c r="I56" s="6"/>
      <c r="J56" s="6"/>
      <c r="K56" s="6"/>
      <c r="L56" s="7">
        <v>314</v>
      </c>
      <c r="M56" s="7">
        <v>410</v>
      </c>
      <c r="N56" s="7">
        <v>650</v>
      </c>
      <c r="O56" s="7">
        <v>309</v>
      </c>
      <c r="P56" s="7">
        <v>315</v>
      </c>
      <c r="Q56" s="2">
        <f t="shared" si="1"/>
        <v>2001.69</v>
      </c>
      <c r="S56" s="19">
        <f t="shared" si="0"/>
        <v>3.69</v>
      </c>
    </row>
    <row r="57" spans="2:19" s="1" customFormat="1" ht="19.7" customHeight="1" outlineLevel="2" x14ac:dyDescent="0.2">
      <c r="B57" s="13"/>
      <c r="C57" s="5" t="s">
        <v>115</v>
      </c>
      <c r="D57" s="5" t="s">
        <v>116</v>
      </c>
      <c r="E57" s="6">
        <v>30</v>
      </c>
      <c r="F57" s="6">
        <v>30</v>
      </c>
      <c r="G57" s="6">
        <v>30</v>
      </c>
      <c r="H57" s="6">
        <v>30</v>
      </c>
      <c r="I57" s="6">
        <v>30</v>
      </c>
      <c r="J57" s="6">
        <v>30</v>
      </c>
      <c r="K57" s="6">
        <v>30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2">
        <f t="shared" si="1"/>
        <v>510</v>
      </c>
      <c r="S57" s="19">
        <f t="shared" si="0"/>
        <v>210</v>
      </c>
    </row>
    <row r="58" spans="2:19" s="1" customFormat="1" ht="19.7" customHeight="1" outlineLevel="2" x14ac:dyDescent="0.2">
      <c r="B58" s="13"/>
      <c r="C58" s="5" t="s">
        <v>117</v>
      </c>
      <c r="D58" s="5" t="s">
        <v>118</v>
      </c>
      <c r="E58" s="6">
        <v>7.53</v>
      </c>
      <c r="F58" s="6">
        <v>9.3800000000000008</v>
      </c>
      <c r="G58" s="6">
        <v>9.84</v>
      </c>
      <c r="H58" s="6">
        <v>8.2899999999999991</v>
      </c>
      <c r="I58" s="6">
        <v>8.5</v>
      </c>
      <c r="J58" s="6">
        <v>17.670000000000002</v>
      </c>
      <c r="K58" s="6">
        <v>9.68</v>
      </c>
      <c r="L58" s="7">
        <v>31</v>
      </c>
      <c r="M58" s="7">
        <v>31</v>
      </c>
      <c r="N58" s="7">
        <v>31</v>
      </c>
      <c r="O58" s="7">
        <v>31</v>
      </c>
      <c r="P58" s="7">
        <v>31</v>
      </c>
      <c r="Q58" s="2">
        <f t="shared" si="1"/>
        <v>225.89</v>
      </c>
      <c r="S58" s="19">
        <f t="shared" si="0"/>
        <v>70.89</v>
      </c>
    </row>
    <row r="59" spans="2:19" s="1" customFormat="1" ht="19.7" customHeight="1" outlineLevel="2" x14ac:dyDescent="0.2">
      <c r="B59" s="13"/>
      <c r="C59" s="5" t="s">
        <v>119</v>
      </c>
      <c r="D59" s="5" t="s">
        <v>120</v>
      </c>
      <c r="E59" s="6">
        <v>3481.79</v>
      </c>
      <c r="F59" s="6">
        <v>3385.64</v>
      </c>
      <c r="G59" s="6">
        <v>3116.16</v>
      </c>
      <c r="H59" s="6">
        <v>3363.56</v>
      </c>
      <c r="I59" s="6">
        <v>3471.12</v>
      </c>
      <c r="J59" s="6">
        <v>3225.75</v>
      </c>
      <c r="K59" s="6">
        <v>3355.73</v>
      </c>
      <c r="L59" s="7">
        <v>3474</v>
      </c>
      <c r="M59" s="7">
        <v>3854</v>
      </c>
      <c r="N59" s="7">
        <v>3474</v>
      </c>
      <c r="O59" s="7">
        <v>3474</v>
      </c>
      <c r="P59" s="7">
        <v>3474</v>
      </c>
      <c r="Q59" s="2">
        <f t="shared" si="1"/>
        <v>41149.75</v>
      </c>
      <c r="S59" s="19">
        <f t="shared" si="0"/>
        <v>23399.75</v>
      </c>
    </row>
    <row r="60" spans="2:19" s="1" customFormat="1" ht="19.7" customHeight="1" outlineLevel="2" x14ac:dyDescent="0.2">
      <c r="B60" s="13"/>
      <c r="C60" s="5" t="s">
        <v>121</v>
      </c>
      <c r="D60" s="5" t="s">
        <v>122</v>
      </c>
      <c r="E60" s="6">
        <v>4642.8</v>
      </c>
      <c r="F60" s="6">
        <v>2321.4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7">
        <v>370</v>
      </c>
      <c r="M60" s="7">
        <v>370</v>
      </c>
      <c r="N60" s="7">
        <v>690</v>
      </c>
      <c r="O60" s="7">
        <v>370</v>
      </c>
      <c r="P60" s="7">
        <v>370</v>
      </c>
      <c r="Q60" s="2">
        <f t="shared" si="1"/>
        <v>9134.2000000000007</v>
      </c>
      <c r="S60" s="19">
        <f t="shared" si="0"/>
        <v>6964.2000000000007</v>
      </c>
    </row>
    <row r="61" spans="2:19" s="1" customFormat="1" ht="19.7" customHeight="1" outlineLevel="2" x14ac:dyDescent="0.2">
      <c r="B61" s="13"/>
      <c r="C61" s="5" t="s">
        <v>123</v>
      </c>
      <c r="D61" s="5" t="s">
        <v>124</v>
      </c>
      <c r="E61" s="6"/>
      <c r="F61" s="6"/>
      <c r="G61" s="6"/>
      <c r="H61" s="6"/>
      <c r="I61" s="6"/>
      <c r="J61" s="6"/>
      <c r="K61" s="6"/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2">
        <f t="shared" si="1"/>
        <v>300</v>
      </c>
      <c r="S61" s="19">
        <f t="shared" si="0"/>
        <v>0</v>
      </c>
    </row>
    <row r="62" spans="2:19" s="1" customFormat="1" ht="19.7" customHeight="1" outlineLevel="2" x14ac:dyDescent="0.2">
      <c r="B62" s="13"/>
      <c r="C62" s="5" t="s">
        <v>125</v>
      </c>
      <c r="D62" s="5" t="s">
        <v>126</v>
      </c>
      <c r="E62" s="6">
        <v>174.33</v>
      </c>
      <c r="F62" s="6">
        <v>1736.86</v>
      </c>
      <c r="G62" s="6">
        <v>594.53</v>
      </c>
      <c r="H62" s="6">
        <v>2438.2399999999998</v>
      </c>
      <c r="I62" s="6">
        <v>357.63</v>
      </c>
      <c r="J62" s="6">
        <v>1224.02</v>
      </c>
      <c r="K62" s="6">
        <v>3948.17</v>
      </c>
      <c r="L62" s="7">
        <v>2295</v>
      </c>
      <c r="M62" s="7">
        <v>2205</v>
      </c>
      <c r="N62" s="7">
        <v>1612</v>
      </c>
      <c r="O62" s="7">
        <v>1842</v>
      </c>
      <c r="P62" s="7">
        <v>2696</v>
      </c>
      <c r="Q62" s="2">
        <f t="shared" si="1"/>
        <v>21123.78</v>
      </c>
      <c r="S62" s="19">
        <f t="shared" si="0"/>
        <v>10473.779999999999</v>
      </c>
    </row>
    <row r="63" spans="2:19" s="1" customFormat="1" ht="19.7" customHeight="1" outlineLevel="2" x14ac:dyDescent="0.2">
      <c r="B63" s="13"/>
      <c r="C63" s="5" t="s">
        <v>127</v>
      </c>
      <c r="D63" s="5" t="s">
        <v>128</v>
      </c>
      <c r="E63" s="6"/>
      <c r="F63" s="6"/>
      <c r="G63" s="6"/>
      <c r="H63" s="6"/>
      <c r="I63" s="6"/>
      <c r="J63" s="6"/>
      <c r="K63" s="6"/>
      <c r="L63" s="7">
        <v>110</v>
      </c>
      <c r="M63" s="7">
        <v>110</v>
      </c>
      <c r="N63" s="7">
        <v>110</v>
      </c>
      <c r="O63" s="7">
        <v>110</v>
      </c>
      <c r="P63" s="7">
        <v>110</v>
      </c>
      <c r="Q63" s="2">
        <f t="shared" si="1"/>
        <v>550</v>
      </c>
      <c r="S63" s="19">
        <f t="shared" si="0"/>
        <v>0</v>
      </c>
    </row>
    <row r="64" spans="2:19" s="1" customFormat="1" ht="19.7" customHeight="1" outlineLevel="2" x14ac:dyDescent="0.2">
      <c r="B64" s="13"/>
      <c r="C64" s="5" t="s">
        <v>129</v>
      </c>
      <c r="D64" s="5" t="s">
        <v>130</v>
      </c>
      <c r="E64" s="6">
        <v>849.18</v>
      </c>
      <c r="F64" s="6">
        <v>751.93</v>
      </c>
      <c r="G64" s="6">
        <v>780.93</v>
      </c>
      <c r="H64" s="6">
        <v>403.43</v>
      </c>
      <c r="I64" s="6">
        <v>813.35</v>
      </c>
      <c r="J64" s="6">
        <v>1425.84</v>
      </c>
      <c r="K64" s="6">
        <v>786.23</v>
      </c>
      <c r="L64" s="7">
        <v>610</v>
      </c>
      <c r="M64" s="7">
        <v>493</v>
      </c>
      <c r="N64" s="7">
        <v>493</v>
      </c>
      <c r="O64" s="7">
        <v>742</v>
      </c>
      <c r="P64" s="7">
        <v>493</v>
      </c>
      <c r="Q64" s="2">
        <f t="shared" si="1"/>
        <v>8641.89</v>
      </c>
      <c r="S64" s="19">
        <f t="shared" si="0"/>
        <v>5810.8899999999994</v>
      </c>
    </row>
    <row r="65" spans="2:19" s="1" customFormat="1" ht="19.7" customHeight="1" outlineLevel="2" x14ac:dyDescent="0.2">
      <c r="B65" s="13"/>
      <c r="C65" s="5" t="s">
        <v>131</v>
      </c>
      <c r="D65" s="5" t="s">
        <v>132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7">
        <v>57</v>
      </c>
      <c r="M65" s="7">
        <v>57</v>
      </c>
      <c r="N65" s="7">
        <v>1405</v>
      </c>
      <c r="O65" s="7">
        <v>57</v>
      </c>
      <c r="P65" s="7">
        <v>57</v>
      </c>
      <c r="Q65" s="2">
        <f t="shared" si="1"/>
        <v>1633</v>
      </c>
      <c r="S65" s="19">
        <f t="shared" si="0"/>
        <v>0</v>
      </c>
    </row>
    <row r="66" spans="2:19" s="1" customFormat="1" ht="19.7" customHeight="1" outlineLevel="2" x14ac:dyDescent="0.2">
      <c r="B66" s="13"/>
      <c r="C66" s="5" t="s">
        <v>133</v>
      </c>
      <c r="D66" s="5" t="s">
        <v>134</v>
      </c>
      <c r="E66" s="6">
        <v>0</v>
      </c>
      <c r="F66" s="6">
        <v>172.13</v>
      </c>
      <c r="G66" s="6">
        <v>0</v>
      </c>
      <c r="H66" s="6">
        <v>860.63</v>
      </c>
      <c r="I66" s="6">
        <v>0</v>
      </c>
      <c r="J66" s="6">
        <v>39.11</v>
      </c>
      <c r="K66" s="6">
        <v>0</v>
      </c>
      <c r="L66" s="7">
        <v>202</v>
      </c>
      <c r="M66" s="7">
        <v>202</v>
      </c>
      <c r="N66" s="7">
        <v>308</v>
      </c>
      <c r="O66" s="7">
        <v>202</v>
      </c>
      <c r="P66" s="7">
        <v>202</v>
      </c>
      <c r="Q66" s="2">
        <f t="shared" si="1"/>
        <v>2187.87</v>
      </c>
      <c r="S66" s="19">
        <f t="shared" si="0"/>
        <v>1071.8699999999999</v>
      </c>
    </row>
    <row r="67" spans="2:19" s="1" customFormat="1" ht="19.7" customHeight="1" outlineLevel="2" x14ac:dyDescent="0.2">
      <c r="B67" s="13"/>
      <c r="C67" s="5" t="s">
        <v>135</v>
      </c>
      <c r="D67" s="5" t="s">
        <v>136</v>
      </c>
      <c r="E67" s="6">
        <v>3746.85</v>
      </c>
      <c r="F67" s="6">
        <v>3538.16</v>
      </c>
      <c r="G67" s="6">
        <v>3866.2</v>
      </c>
      <c r="H67" s="6">
        <v>3417.63</v>
      </c>
      <c r="I67" s="6">
        <v>3305.1</v>
      </c>
      <c r="J67" s="6">
        <v>3367.59</v>
      </c>
      <c r="K67" s="6">
        <v>4674.76</v>
      </c>
      <c r="L67" s="7">
        <v>3091</v>
      </c>
      <c r="M67" s="7">
        <v>3091</v>
      </c>
      <c r="N67" s="7">
        <v>3262</v>
      </c>
      <c r="O67" s="7">
        <v>3262</v>
      </c>
      <c r="P67" s="7">
        <v>3262</v>
      </c>
      <c r="Q67" s="2">
        <f t="shared" si="1"/>
        <v>41884.29</v>
      </c>
      <c r="S67" s="19">
        <f t="shared" si="0"/>
        <v>25916.29</v>
      </c>
    </row>
    <row r="68" spans="2:19" s="1" customFormat="1" ht="19.7" customHeight="1" outlineLevel="2" x14ac:dyDescent="0.2">
      <c r="B68" s="13"/>
      <c r="C68" s="5" t="s">
        <v>137</v>
      </c>
      <c r="D68" s="5" t="s">
        <v>138</v>
      </c>
      <c r="E68" s="6">
        <v>0</v>
      </c>
      <c r="F68" s="6">
        <v>0</v>
      </c>
      <c r="G68" s="6">
        <v>0</v>
      </c>
      <c r="H68" s="6">
        <v>0</v>
      </c>
      <c r="I68" s="6"/>
      <c r="J68" s="6"/>
      <c r="K68" s="6"/>
      <c r="L68" s="7">
        <v>69</v>
      </c>
      <c r="M68" s="7">
        <v>64</v>
      </c>
      <c r="N68" s="7">
        <v>78</v>
      </c>
      <c r="O68" s="7">
        <v>64</v>
      </c>
      <c r="P68" s="7">
        <v>64</v>
      </c>
      <c r="Q68" s="2">
        <f t="shared" si="1"/>
        <v>339</v>
      </c>
      <c r="S68" s="19">
        <f t="shared" si="0"/>
        <v>0</v>
      </c>
    </row>
    <row r="69" spans="2:19" s="1" customFormat="1" ht="19.7" customHeight="1" outlineLevel="2" x14ac:dyDescent="0.2">
      <c r="B69" s="13"/>
      <c r="C69" s="5" t="s">
        <v>139</v>
      </c>
      <c r="D69" s="5" t="s">
        <v>140</v>
      </c>
      <c r="E69" s="6"/>
      <c r="F69" s="6"/>
      <c r="G69" s="6"/>
      <c r="H69" s="6"/>
      <c r="I69" s="6">
        <v>0</v>
      </c>
      <c r="J69" s="6">
        <v>0</v>
      </c>
      <c r="K69" s="6">
        <v>0</v>
      </c>
      <c r="L69" s="7">
        <v>3849</v>
      </c>
      <c r="M69" s="7">
        <v>3838</v>
      </c>
      <c r="N69" s="7">
        <v>3835</v>
      </c>
      <c r="O69" s="7">
        <v>3835</v>
      </c>
      <c r="P69" s="7">
        <v>3835</v>
      </c>
      <c r="Q69" s="2">
        <f t="shared" si="1"/>
        <v>19192</v>
      </c>
      <c r="S69" s="19">
        <f t="shared" ref="S69:S132" si="2">SUM(E69:K69)</f>
        <v>0</v>
      </c>
    </row>
    <row r="70" spans="2:19" s="1" customFormat="1" ht="19.7" customHeight="1" outlineLevel="2" x14ac:dyDescent="0.2">
      <c r="B70" s="13"/>
      <c r="C70" s="5" t="s">
        <v>141</v>
      </c>
      <c r="D70" s="5" t="s">
        <v>142</v>
      </c>
      <c r="E70" s="6"/>
      <c r="F70" s="6"/>
      <c r="G70" s="6"/>
      <c r="H70" s="6"/>
      <c r="I70" s="6"/>
      <c r="J70" s="6"/>
      <c r="K70" s="6"/>
      <c r="L70" s="7">
        <v>600</v>
      </c>
      <c r="M70" s="7">
        <v>500</v>
      </c>
      <c r="N70" s="7">
        <v>700</v>
      </c>
      <c r="O70" s="7">
        <v>700</v>
      </c>
      <c r="P70" s="7">
        <v>700</v>
      </c>
      <c r="Q70" s="2">
        <f t="shared" si="1"/>
        <v>3200</v>
      </c>
      <c r="S70" s="19">
        <f t="shared" si="2"/>
        <v>0</v>
      </c>
    </row>
    <row r="71" spans="2:19" s="1" customFormat="1" ht="19.7" customHeight="1" outlineLevel="2" x14ac:dyDescent="0.2">
      <c r="B71" s="13"/>
      <c r="C71" s="5" t="s">
        <v>143</v>
      </c>
      <c r="D71" s="5" t="s">
        <v>144</v>
      </c>
      <c r="E71" s="6">
        <v>0</v>
      </c>
      <c r="F71" s="6">
        <v>0</v>
      </c>
      <c r="G71" s="6">
        <v>0</v>
      </c>
      <c r="H71" s="6">
        <v>394.39</v>
      </c>
      <c r="I71" s="6">
        <v>0</v>
      </c>
      <c r="J71" s="6">
        <v>0</v>
      </c>
      <c r="K71" s="6">
        <v>0</v>
      </c>
      <c r="L71" s="7">
        <v>505</v>
      </c>
      <c r="M71" s="7">
        <v>220</v>
      </c>
      <c r="N71" s="7">
        <v>871</v>
      </c>
      <c r="O71" s="7">
        <v>304</v>
      </c>
      <c r="P71" s="7">
        <v>914</v>
      </c>
      <c r="Q71" s="2">
        <f t="shared" si="1"/>
        <v>3208.39</v>
      </c>
      <c r="S71" s="19">
        <f t="shared" si="2"/>
        <v>394.39</v>
      </c>
    </row>
    <row r="72" spans="2:19" s="1" customFormat="1" ht="19.7" customHeight="1" outlineLevel="2" x14ac:dyDescent="0.2">
      <c r="B72" s="13"/>
      <c r="C72" s="5" t="s">
        <v>145</v>
      </c>
      <c r="D72" s="5" t="s">
        <v>146</v>
      </c>
      <c r="E72" s="6"/>
      <c r="F72" s="6"/>
      <c r="G72" s="6"/>
      <c r="H72" s="6"/>
      <c r="I72" s="6"/>
      <c r="J72" s="6"/>
      <c r="K72" s="6"/>
      <c r="L72" s="7">
        <v>374</v>
      </c>
      <c r="M72" s="7">
        <v>374</v>
      </c>
      <c r="N72" s="7">
        <v>374</v>
      </c>
      <c r="O72" s="7">
        <v>374</v>
      </c>
      <c r="P72" s="7">
        <v>374</v>
      </c>
      <c r="Q72" s="2">
        <f t="shared" ref="Q72:Q136" si="3">SUM(E72:P72)</f>
        <v>1870</v>
      </c>
      <c r="S72" s="19">
        <f t="shared" si="2"/>
        <v>0</v>
      </c>
    </row>
    <row r="73" spans="2:19" s="1" customFormat="1" ht="19.7" customHeight="1" outlineLevel="2" x14ac:dyDescent="0.2">
      <c r="B73" s="13"/>
      <c r="C73" s="5" t="s">
        <v>147</v>
      </c>
      <c r="D73" s="5" t="s">
        <v>148</v>
      </c>
      <c r="E73" s="6">
        <v>0</v>
      </c>
      <c r="F73" s="6">
        <v>0</v>
      </c>
      <c r="G73" s="6">
        <v>0</v>
      </c>
      <c r="H73" s="6">
        <v>0</v>
      </c>
      <c r="I73" s="6"/>
      <c r="J73" s="6"/>
      <c r="K73" s="6"/>
      <c r="L73" s="7">
        <v>114</v>
      </c>
      <c r="M73" s="7">
        <v>114</v>
      </c>
      <c r="N73" s="7">
        <v>114</v>
      </c>
      <c r="O73" s="7">
        <v>114</v>
      </c>
      <c r="P73" s="7">
        <v>114</v>
      </c>
      <c r="Q73" s="2">
        <f t="shared" si="3"/>
        <v>570</v>
      </c>
      <c r="S73" s="19">
        <f t="shared" si="2"/>
        <v>0</v>
      </c>
    </row>
    <row r="74" spans="2:19" s="1" customFormat="1" ht="19.7" customHeight="1" outlineLevel="2" x14ac:dyDescent="0.2">
      <c r="B74" s="13"/>
      <c r="C74" s="5" t="s">
        <v>149</v>
      </c>
      <c r="D74" s="5" t="s">
        <v>150</v>
      </c>
      <c r="E74" s="6">
        <v>39025.9</v>
      </c>
      <c r="F74" s="6">
        <v>12896.97</v>
      </c>
      <c r="G74" s="6">
        <v>6559.91</v>
      </c>
      <c r="H74" s="6">
        <v>7823.2</v>
      </c>
      <c r="I74" s="6">
        <v>7356.05</v>
      </c>
      <c r="J74" s="6">
        <v>34838.949999999997</v>
      </c>
      <c r="K74" s="6">
        <v>3233.06</v>
      </c>
      <c r="L74" s="7">
        <v>6054</v>
      </c>
      <c r="M74" s="7">
        <v>6023</v>
      </c>
      <c r="N74" s="7">
        <v>6000</v>
      </c>
      <c r="O74" s="7">
        <v>6011</v>
      </c>
      <c r="P74" s="7">
        <v>6021</v>
      </c>
      <c r="Q74" s="2">
        <f t="shared" si="3"/>
        <v>141843.03999999998</v>
      </c>
      <c r="S74" s="19">
        <f t="shared" si="2"/>
        <v>111734.04</v>
      </c>
    </row>
    <row r="75" spans="2:19" s="1" customFormat="1" ht="19.7" customHeight="1" outlineLevel="2" x14ac:dyDescent="0.2">
      <c r="B75" s="13"/>
      <c r="C75" s="5" t="s">
        <v>151</v>
      </c>
      <c r="D75" s="5" t="s">
        <v>152</v>
      </c>
      <c r="E75" s="6">
        <v>451.89</v>
      </c>
      <c r="F75" s="6">
        <v>308.47000000000003</v>
      </c>
      <c r="G75" s="6">
        <v>300.41000000000003</v>
      </c>
      <c r="H75" s="6">
        <v>270.45999999999998</v>
      </c>
      <c r="I75" s="6">
        <v>203.83</v>
      </c>
      <c r="J75" s="6">
        <v>270.8</v>
      </c>
      <c r="K75" s="6">
        <v>244.88</v>
      </c>
      <c r="L75" s="7">
        <v>46</v>
      </c>
      <c r="M75" s="7">
        <v>0</v>
      </c>
      <c r="N75" s="7">
        <v>0</v>
      </c>
      <c r="O75" s="7">
        <v>0</v>
      </c>
      <c r="P75" s="7">
        <v>0</v>
      </c>
      <c r="Q75" s="2">
        <f t="shared" si="3"/>
        <v>2096.7399999999998</v>
      </c>
      <c r="S75" s="19">
        <f t="shared" si="2"/>
        <v>2050.7399999999998</v>
      </c>
    </row>
    <row r="76" spans="2:19" s="1" customFormat="1" ht="19.7" customHeight="1" outlineLevel="2" x14ac:dyDescent="0.2">
      <c r="B76" s="13"/>
      <c r="C76" s="5" t="s">
        <v>153</v>
      </c>
      <c r="D76" s="5" t="s">
        <v>154</v>
      </c>
      <c r="E76" s="6">
        <v>-38643.58</v>
      </c>
      <c r="F76" s="6">
        <v>-10445.65</v>
      </c>
      <c r="G76" s="6">
        <v>-2994.47</v>
      </c>
      <c r="H76" s="6">
        <v>-5602.83</v>
      </c>
      <c r="I76" s="6">
        <v>-4725.04</v>
      </c>
      <c r="J76" s="6">
        <v>-32248.59</v>
      </c>
      <c r="K76" s="6">
        <v>-1972.48</v>
      </c>
      <c r="L76" s="7"/>
      <c r="M76" s="7"/>
      <c r="N76" s="7"/>
      <c r="O76" s="7"/>
      <c r="P76" s="7"/>
      <c r="Q76" s="2">
        <f t="shared" si="3"/>
        <v>-96632.639999999999</v>
      </c>
      <c r="S76" s="19">
        <f t="shared" si="2"/>
        <v>-96632.639999999999</v>
      </c>
    </row>
    <row r="77" spans="2:19" s="1" customFormat="1" ht="19.7" customHeight="1" outlineLevel="2" x14ac:dyDescent="0.2">
      <c r="B77" s="13"/>
      <c r="C77" s="5" t="s">
        <v>155</v>
      </c>
      <c r="D77" s="5" t="s">
        <v>156</v>
      </c>
      <c r="E77" s="6">
        <v>4125.93</v>
      </c>
      <c r="F77" s="6">
        <v>3284.37</v>
      </c>
      <c r="G77" s="6">
        <v>1607.41</v>
      </c>
      <c r="H77" s="6">
        <v>4653.24</v>
      </c>
      <c r="I77" s="6">
        <v>1268.9000000000001</v>
      </c>
      <c r="J77" s="6">
        <v>3894.23</v>
      </c>
      <c r="K77" s="6">
        <v>2813.52</v>
      </c>
      <c r="L77" s="7">
        <v>3020</v>
      </c>
      <c r="M77" s="7">
        <v>1220</v>
      </c>
      <c r="N77" s="7">
        <v>3090</v>
      </c>
      <c r="O77" s="7">
        <v>3020</v>
      </c>
      <c r="P77" s="7">
        <v>4020</v>
      </c>
      <c r="Q77" s="2">
        <f t="shared" si="3"/>
        <v>36017.600000000006</v>
      </c>
      <c r="S77" s="19">
        <f t="shared" si="2"/>
        <v>21647.600000000002</v>
      </c>
    </row>
    <row r="78" spans="2:19" s="1" customFormat="1" ht="19.7" customHeight="1" outlineLevel="2" x14ac:dyDescent="0.2">
      <c r="B78" s="13"/>
      <c r="C78" s="5" t="s">
        <v>157</v>
      </c>
      <c r="D78" s="5" t="s">
        <v>158</v>
      </c>
      <c r="E78" s="6">
        <v>0</v>
      </c>
      <c r="F78" s="6">
        <v>465.98</v>
      </c>
      <c r="G78" s="6">
        <v>0</v>
      </c>
      <c r="H78" s="6">
        <v>0</v>
      </c>
      <c r="I78" s="6"/>
      <c r="J78" s="6"/>
      <c r="K78" s="6"/>
      <c r="L78" s="6"/>
      <c r="M78" s="6"/>
      <c r="N78" s="6"/>
      <c r="O78" s="6"/>
      <c r="P78" s="6"/>
      <c r="Q78" s="2">
        <f t="shared" si="3"/>
        <v>465.98</v>
      </c>
      <c r="S78" s="19">
        <f t="shared" si="2"/>
        <v>465.98</v>
      </c>
    </row>
    <row r="79" spans="2:19" s="1" customFormat="1" ht="19.7" customHeight="1" outlineLevel="2" x14ac:dyDescent="0.2">
      <c r="B79" s="13"/>
      <c r="C79" s="5" t="s">
        <v>159</v>
      </c>
      <c r="D79" s="5" t="s">
        <v>160</v>
      </c>
      <c r="E79" s="6">
        <v>410.59</v>
      </c>
      <c r="F79" s="6">
        <v>187.42</v>
      </c>
      <c r="G79" s="6">
        <v>6414.86</v>
      </c>
      <c r="H79" s="6">
        <v>141.81</v>
      </c>
      <c r="I79" s="6">
        <v>724.12</v>
      </c>
      <c r="J79" s="6">
        <v>284.62</v>
      </c>
      <c r="K79" s="6">
        <v>384.43</v>
      </c>
      <c r="L79" s="7">
        <v>790</v>
      </c>
      <c r="M79" s="7">
        <v>840</v>
      </c>
      <c r="N79" s="7">
        <v>1790</v>
      </c>
      <c r="O79" s="7">
        <v>730</v>
      </c>
      <c r="P79" s="7">
        <v>720</v>
      </c>
      <c r="Q79" s="2">
        <f t="shared" si="3"/>
        <v>13417.85</v>
      </c>
      <c r="S79" s="19">
        <f t="shared" si="2"/>
        <v>8547.85</v>
      </c>
    </row>
    <row r="80" spans="2:19" s="1" customFormat="1" ht="19.7" customHeight="1" outlineLevel="2" x14ac:dyDescent="0.2">
      <c r="B80" s="13"/>
      <c r="C80" s="5" t="s">
        <v>161</v>
      </c>
      <c r="D80" s="5" t="s">
        <v>162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108.12</v>
      </c>
      <c r="L80" s="7"/>
      <c r="M80" s="7"/>
      <c r="N80" s="7"/>
      <c r="O80" s="7"/>
      <c r="P80" s="7"/>
      <c r="Q80" s="2">
        <f t="shared" si="3"/>
        <v>108.12</v>
      </c>
      <c r="S80" s="19">
        <f t="shared" si="2"/>
        <v>108.12</v>
      </c>
    </row>
    <row r="81" spans="2:19" s="1" customFormat="1" ht="19.7" customHeight="1" outlineLevel="2" x14ac:dyDescent="0.2">
      <c r="B81" s="13"/>
      <c r="C81" s="5" t="s">
        <v>163</v>
      </c>
      <c r="D81" s="5" t="s">
        <v>164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16200</v>
      </c>
      <c r="K81" s="6">
        <v>0</v>
      </c>
      <c r="L81" s="7"/>
      <c r="M81" s="7"/>
      <c r="N81" s="7"/>
      <c r="O81" s="7"/>
      <c r="P81" s="7"/>
      <c r="Q81" s="2">
        <f t="shared" si="3"/>
        <v>16200</v>
      </c>
      <c r="S81" s="19">
        <f t="shared" si="2"/>
        <v>16200</v>
      </c>
    </row>
    <row r="82" spans="2:19" s="1" customFormat="1" ht="19.7" customHeight="1" outlineLevel="2" x14ac:dyDescent="0.2">
      <c r="B82" s="13"/>
      <c r="C82" s="5" t="s">
        <v>165</v>
      </c>
      <c r="D82" s="5" t="s">
        <v>166</v>
      </c>
      <c r="E82" s="6">
        <v>1.77</v>
      </c>
      <c r="F82" s="6">
        <v>197.69</v>
      </c>
      <c r="G82" s="6">
        <v>81.14</v>
      </c>
      <c r="H82" s="6">
        <v>61.42</v>
      </c>
      <c r="I82" s="6">
        <v>191.98</v>
      </c>
      <c r="J82" s="6">
        <v>3.2</v>
      </c>
      <c r="K82" s="6">
        <v>219.81</v>
      </c>
      <c r="L82" s="7">
        <v>39</v>
      </c>
      <c r="M82" s="7">
        <v>39</v>
      </c>
      <c r="N82" s="7">
        <v>41</v>
      </c>
      <c r="O82" s="7">
        <v>140</v>
      </c>
      <c r="P82" s="7">
        <v>41</v>
      </c>
      <c r="Q82" s="2">
        <f t="shared" si="3"/>
        <v>1057.01</v>
      </c>
      <c r="S82" s="19">
        <f t="shared" si="2"/>
        <v>757.01</v>
      </c>
    </row>
    <row r="83" spans="2:19" s="1" customFormat="1" ht="19.7" customHeight="1" outlineLevel="2" x14ac:dyDescent="0.2">
      <c r="B83" s="13"/>
      <c r="C83" s="5" t="s">
        <v>167</v>
      </c>
      <c r="D83" s="5" t="s">
        <v>168</v>
      </c>
      <c r="E83" s="6">
        <v>951.5</v>
      </c>
      <c r="F83" s="6">
        <v>3142.19</v>
      </c>
      <c r="G83" s="6">
        <v>2267.61</v>
      </c>
      <c r="H83" s="6">
        <v>643.66999999999996</v>
      </c>
      <c r="I83" s="6">
        <v>1267.53</v>
      </c>
      <c r="J83" s="6">
        <v>815.71</v>
      </c>
      <c r="K83" s="6">
        <v>1012.21</v>
      </c>
      <c r="L83" s="7">
        <v>7472</v>
      </c>
      <c r="M83" s="7">
        <v>7472</v>
      </c>
      <c r="N83" s="7">
        <v>7472</v>
      </c>
      <c r="O83" s="7">
        <v>7472</v>
      </c>
      <c r="P83" s="7">
        <v>7492</v>
      </c>
      <c r="Q83" s="2">
        <f t="shared" si="3"/>
        <v>47480.42</v>
      </c>
      <c r="S83" s="19">
        <f t="shared" si="2"/>
        <v>10100.419999999998</v>
      </c>
    </row>
    <row r="84" spans="2:19" s="1" customFormat="1" ht="19.7" customHeight="1" outlineLevel="2" x14ac:dyDescent="0.2">
      <c r="B84" s="13"/>
      <c r="C84" s="5" t="s">
        <v>169</v>
      </c>
      <c r="D84" s="5" t="s">
        <v>170</v>
      </c>
      <c r="E84" s="6">
        <v>-9.2100000000000009</v>
      </c>
      <c r="F84" s="6">
        <v>294.66000000000003</v>
      </c>
      <c r="G84" s="6">
        <v>4221.49</v>
      </c>
      <c r="H84" s="6">
        <v>3614.29</v>
      </c>
      <c r="I84" s="6">
        <v>61.82</v>
      </c>
      <c r="J84" s="6">
        <v>0</v>
      </c>
      <c r="K84" s="6">
        <v>854.29</v>
      </c>
      <c r="L84" s="7">
        <v>192</v>
      </c>
      <c r="M84" s="7">
        <v>192</v>
      </c>
      <c r="N84" s="7">
        <v>194</v>
      </c>
      <c r="O84" s="7">
        <v>242</v>
      </c>
      <c r="P84" s="7">
        <v>244</v>
      </c>
      <c r="Q84" s="2">
        <f t="shared" si="3"/>
        <v>10101.34</v>
      </c>
      <c r="S84" s="19">
        <f t="shared" si="2"/>
        <v>9037.34</v>
      </c>
    </row>
    <row r="85" spans="2:19" s="1" customFormat="1" ht="19.7" customHeight="1" outlineLevel="2" x14ac:dyDescent="0.2">
      <c r="B85" s="13"/>
      <c r="C85" s="5" t="s">
        <v>171</v>
      </c>
      <c r="D85" s="5" t="s">
        <v>172</v>
      </c>
      <c r="E85" s="6">
        <v>0</v>
      </c>
      <c r="F85" s="6">
        <v>0</v>
      </c>
      <c r="G85" s="6">
        <v>94.34</v>
      </c>
      <c r="H85" s="6">
        <v>0</v>
      </c>
      <c r="I85" s="6"/>
      <c r="J85" s="6"/>
      <c r="K85" s="6"/>
      <c r="L85" s="7">
        <v>10</v>
      </c>
      <c r="M85" s="7">
        <v>10</v>
      </c>
      <c r="N85" s="7">
        <v>10</v>
      </c>
      <c r="O85" s="7">
        <v>10</v>
      </c>
      <c r="P85" s="7">
        <v>10</v>
      </c>
      <c r="Q85" s="2">
        <f t="shared" si="3"/>
        <v>144.34</v>
      </c>
      <c r="S85" s="19">
        <f t="shared" si="2"/>
        <v>94.34</v>
      </c>
    </row>
    <row r="86" spans="2:19" s="1" customFormat="1" ht="19.7" customHeight="1" outlineLevel="2" x14ac:dyDescent="0.2">
      <c r="B86" s="13"/>
      <c r="C86" s="5" t="s">
        <v>173</v>
      </c>
      <c r="D86" s="5" t="s">
        <v>174</v>
      </c>
      <c r="E86" s="6"/>
      <c r="F86" s="6"/>
      <c r="G86" s="6"/>
      <c r="H86" s="6"/>
      <c r="I86" s="6"/>
      <c r="J86" s="6"/>
      <c r="K86" s="6"/>
      <c r="L86" s="7">
        <v>47</v>
      </c>
      <c r="M86" s="7">
        <v>47</v>
      </c>
      <c r="N86" s="7">
        <v>47</v>
      </c>
      <c r="O86" s="7">
        <v>47</v>
      </c>
      <c r="P86" s="7">
        <v>26</v>
      </c>
      <c r="Q86" s="2">
        <f t="shared" si="3"/>
        <v>214</v>
      </c>
      <c r="S86" s="19">
        <f t="shared" si="2"/>
        <v>0</v>
      </c>
    </row>
    <row r="87" spans="2:19" s="1" customFormat="1" ht="19.7" customHeight="1" outlineLevel="2" x14ac:dyDescent="0.2">
      <c r="B87" s="13"/>
      <c r="C87" s="5" t="s">
        <v>175</v>
      </c>
      <c r="D87" s="5" t="s">
        <v>176</v>
      </c>
      <c r="E87" s="6">
        <v>10.11</v>
      </c>
      <c r="F87" s="6">
        <v>2.66</v>
      </c>
      <c r="G87" s="6">
        <v>0</v>
      </c>
      <c r="H87" s="6">
        <v>252.09</v>
      </c>
      <c r="I87" s="6">
        <v>1.53</v>
      </c>
      <c r="J87" s="6">
        <v>0</v>
      </c>
      <c r="K87" s="6">
        <v>0</v>
      </c>
      <c r="L87" s="7">
        <v>146</v>
      </c>
      <c r="M87" s="7">
        <v>179</v>
      </c>
      <c r="N87" s="7">
        <v>169</v>
      </c>
      <c r="O87" s="7">
        <v>169</v>
      </c>
      <c r="P87" s="7">
        <v>126</v>
      </c>
      <c r="Q87" s="2">
        <f t="shared" si="3"/>
        <v>1055.3899999999999</v>
      </c>
      <c r="S87" s="19">
        <f t="shared" si="2"/>
        <v>266.39</v>
      </c>
    </row>
    <row r="88" spans="2:19" s="1" customFormat="1" ht="19.7" customHeight="1" outlineLevel="2" x14ac:dyDescent="0.2">
      <c r="B88" s="13"/>
      <c r="C88" s="5" t="s">
        <v>177</v>
      </c>
      <c r="D88" s="5" t="s">
        <v>178</v>
      </c>
      <c r="E88" s="6">
        <v>-147.69</v>
      </c>
      <c r="F88" s="6">
        <v>0</v>
      </c>
      <c r="G88" s="6">
        <v>0</v>
      </c>
      <c r="H88" s="6">
        <v>498.14</v>
      </c>
      <c r="I88" s="6">
        <v>-1032.96</v>
      </c>
      <c r="J88" s="6">
        <v>0</v>
      </c>
      <c r="K88" s="6">
        <v>842.14</v>
      </c>
      <c r="L88" s="7"/>
      <c r="M88" s="7"/>
      <c r="N88" s="7"/>
      <c r="O88" s="7"/>
      <c r="P88" s="7"/>
      <c r="Q88" s="2">
        <f t="shared" si="3"/>
        <v>159.63</v>
      </c>
      <c r="S88" s="19">
        <f t="shared" si="2"/>
        <v>159.63</v>
      </c>
    </row>
    <row r="89" spans="2:19" s="1" customFormat="1" ht="19.7" customHeight="1" outlineLevel="2" x14ac:dyDescent="0.2">
      <c r="B89" s="13"/>
      <c r="C89" s="5" t="s">
        <v>179</v>
      </c>
      <c r="D89" s="5" t="s">
        <v>180</v>
      </c>
      <c r="E89" s="6">
        <v>2949.77</v>
      </c>
      <c r="F89" s="6">
        <v>2468.5700000000002</v>
      </c>
      <c r="G89" s="6">
        <v>2536.0100000000002</v>
      </c>
      <c r="H89" s="6">
        <v>2343.4499999999998</v>
      </c>
      <c r="I89" s="6">
        <v>3199.57</v>
      </c>
      <c r="J89" s="6">
        <v>3422.27</v>
      </c>
      <c r="K89" s="6">
        <v>4211.2299999999996</v>
      </c>
      <c r="L89" s="7">
        <v>4121</v>
      </c>
      <c r="M89" s="7">
        <v>4261</v>
      </c>
      <c r="N89" s="7">
        <v>3836</v>
      </c>
      <c r="O89" s="7">
        <v>4272</v>
      </c>
      <c r="P89" s="7">
        <v>4355</v>
      </c>
      <c r="Q89" s="2">
        <f t="shared" si="3"/>
        <v>41975.869999999995</v>
      </c>
      <c r="S89" s="19">
        <f t="shared" si="2"/>
        <v>21130.87</v>
      </c>
    </row>
    <row r="90" spans="2:19" s="1" customFormat="1" ht="19.7" customHeight="1" outlineLevel="2" x14ac:dyDescent="0.2">
      <c r="B90" s="13"/>
      <c r="C90" s="5" t="s">
        <v>181</v>
      </c>
      <c r="D90" s="5" t="s">
        <v>182</v>
      </c>
      <c r="E90" s="6">
        <v>177.64</v>
      </c>
      <c r="F90" s="6">
        <v>20.399999999999999</v>
      </c>
      <c r="G90" s="6">
        <v>63.42</v>
      </c>
      <c r="H90" s="6">
        <v>-181.3</v>
      </c>
      <c r="I90" s="6">
        <v>-295.95999999999998</v>
      </c>
      <c r="J90" s="6">
        <v>10.93</v>
      </c>
      <c r="K90" s="6">
        <v>253.06</v>
      </c>
      <c r="L90" s="7">
        <v>5</v>
      </c>
      <c r="M90" s="7">
        <v>5</v>
      </c>
      <c r="N90" s="7">
        <v>5</v>
      </c>
      <c r="O90" s="7">
        <v>5</v>
      </c>
      <c r="P90" s="7">
        <v>5</v>
      </c>
      <c r="Q90" s="2">
        <f t="shared" si="3"/>
        <v>73.19</v>
      </c>
      <c r="S90" s="19">
        <f t="shared" si="2"/>
        <v>48.19</v>
      </c>
    </row>
    <row r="91" spans="2:19" s="1" customFormat="1" ht="19.7" customHeight="1" outlineLevel="2" x14ac:dyDescent="0.2">
      <c r="B91" s="13"/>
      <c r="C91" s="5" t="s">
        <v>183</v>
      </c>
      <c r="D91" s="5" t="s">
        <v>184</v>
      </c>
      <c r="E91" s="6">
        <v>-2083.6799999999998</v>
      </c>
      <c r="F91" s="6">
        <v>-2148.16</v>
      </c>
      <c r="G91" s="6">
        <v>-10566.39</v>
      </c>
      <c r="H91" s="6">
        <v>-3062.32</v>
      </c>
      <c r="I91" s="6">
        <v>-230.97</v>
      </c>
      <c r="J91" s="6">
        <v>-17856.07</v>
      </c>
      <c r="K91" s="6">
        <v>-854.29</v>
      </c>
      <c r="L91" s="7"/>
      <c r="M91" s="7"/>
      <c r="N91" s="7"/>
      <c r="O91" s="7"/>
      <c r="P91" s="7"/>
      <c r="Q91" s="2">
        <f t="shared" si="3"/>
        <v>-36801.879999999997</v>
      </c>
      <c r="S91" s="19">
        <f t="shared" si="2"/>
        <v>-36801.879999999997</v>
      </c>
    </row>
    <row r="92" spans="2:19" s="1" customFormat="1" ht="19.7" customHeight="1" outlineLevel="2" x14ac:dyDescent="0.2">
      <c r="B92" s="13"/>
      <c r="C92" s="5" t="s">
        <v>185</v>
      </c>
      <c r="D92" s="5" t="s">
        <v>186</v>
      </c>
      <c r="E92" s="6"/>
      <c r="F92" s="6"/>
      <c r="G92" s="6"/>
      <c r="H92" s="6"/>
      <c r="I92" s="6">
        <v>0</v>
      </c>
      <c r="J92" s="6">
        <v>797.34</v>
      </c>
      <c r="K92" s="6">
        <v>398.66</v>
      </c>
      <c r="L92" s="7"/>
      <c r="M92" s="7"/>
      <c r="N92" s="7"/>
      <c r="O92" s="7"/>
      <c r="P92" s="7"/>
      <c r="Q92" s="2">
        <f t="shared" si="3"/>
        <v>1196</v>
      </c>
      <c r="S92" s="19">
        <f t="shared" si="2"/>
        <v>1196</v>
      </c>
    </row>
    <row r="93" spans="2:19" s="1" customFormat="1" ht="19.7" customHeight="1" outlineLevel="2" x14ac:dyDescent="0.2">
      <c r="B93" s="13"/>
      <c r="C93" s="5" t="s">
        <v>187</v>
      </c>
      <c r="D93" s="5" t="s">
        <v>188</v>
      </c>
      <c r="E93" s="6">
        <v>-2149.54</v>
      </c>
      <c r="F93" s="6">
        <v>0</v>
      </c>
      <c r="G93" s="6">
        <v>6837.07</v>
      </c>
      <c r="H93" s="6">
        <v>2900.65</v>
      </c>
      <c r="I93" s="6">
        <v>-95.42</v>
      </c>
      <c r="J93" s="6">
        <v>907.64</v>
      </c>
      <c r="K93" s="6">
        <v>453.81</v>
      </c>
      <c r="L93" s="7"/>
      <c r="M93" s="7"/>
      <c r="N93" s="7"/>
      <c r="O93" s="7"/>
      <c r="P93" s="7"/>
      <c r="Q93" s="2">
        <f t="shared" si="3"/>
        <v>8854.2099999999991</v>
      </c>
      <c r="S93" s="19">
        <f t="shared" si="2"/>
        <v>8854.2099999999991</v>
      </c>
    </row>
    <row r="94" spans="2:19" s="1" customFormat="1" ht="19.7" customHeight="1" outlineLevel="2" x14ac:dyDescent="0.2">
      <c r="B94" s="13"/>
      <c r="C94" s="5" t="s">
        <v>189</v>
      </c>
      <c r="D94" s="5" t="s">
        <v>190</v>
      </c>
      <c r="E94" s="6">
        <v>0</v>
      </c>
      <c r="F94" s="6">
        <v>0</v>
      </c>
      <c r="G94" s="6">
        <v>100.43</v>
      </c>
      <c r="H94" s="6">
        <v>0</v>
      </c>
      <c r="I94" s="6">
        <v>95.42</v>
      </c>
      <c r="J94" s="6">
        <v>0</v>
      </c>
      <c r="K94" s="6">
        <v>0</v>
      </c>
      <c r="L94" s="7"/>
      <c r="M94" s="7"/>
      <c r="N94" s="7"/>
      <c r="O94" s="7"/>
      <c r="P94" s="7"/>
      <c r="Q94" s="2">
        <f t="shared" si="3"/>
        <v>195.85000000000002</v>
      </c>
      <c r="S94" s="19">
        <f t="shared" si="2"/>
        <v>195.85000000000002</v>
      </c>
    </row>
    <row r="95" spans="2:19" s="1" customFormat="1" ht="19.7" customHeight="1" outlineLevel="2" x14ac:dyDescent="0.2">
      <c r="B95" s="13"/>
      <c r="C95" s="5" t="s">
        <v>191</v>
      </c>
      <c r="D95" s="5" t="s">
        <v>192</v>
      </c>
      <c r="E95" s="6">
        <v>36.36</v>
      </c>
      <c r="F95" s="6">
        <v>60.34</v>
      </c>
      <c r="G95" s="6">
        <v>60.34</v>
      </c>
      <c r="H95" s="6">
        <v>60.34</v>
      </c>
      <c r="I95" s="6">
        <v>60.34</v>
      </c>
      <c r="J95" s="6">
        <v>60.34</v>
      </c>
      <c r="K95" s="6">
        <v>60.34</v>
      </c>
      <c r="L95" s="7">
        <v>60</v>
      </c>
      <c r="M95" s="7">
        <v>60</v>
      </c>
      <c r="N95" s="7">
        <v>60</v>
      </c>
      <c r="O95" s="7">
        <v>60</v>
      </c>
      <c r="P95" s="7">
        <v>60</v>
      </c>
      <c r="Q95" s="2">
        <f t="shared" si="3"/>
        <v>698.40000000000009</v>
      </c>
      <c r="S95" s="19">
        <f t="shared" si="2"/>
        <v>398.40000000000009</v>
      </c>
    </row>
    <row r="96" spans="2:19" s="1" customFormat="1" ht="19.7" customHeight="1" outlineLevel="2" x14ac:dyDescent="0.2">
      <c r="B96" s="13"/>
      <c r="C96" s="5" t="s">
        <v>193</v>
      </c>
      <c r="D96" s="5" t="s">
        <v>194</v>
      </c>
      <c r="E96" s="6">
        <v>505.8</v>
      </c>
      <c r="F96" s="6">
        <v>638.78</v>
      </c>
      <c r="G96" s="6">
        <v>638.78</v>
      </c>
      <c r="H96" s="6">
        <v>638.78</v>
      </c>
      <c r="I96" s="6">
        <v>638.78</v>
      </c>
      <c r="J96" s="6">
        <v>638.78</v>
      </c>
      <c r="K96" s="6">
        <v>638.78</v>
      </c>
      <c r="L96" s="7">
        <v>419</v>
      </c>
      <c r="M96" s="7">
        <v>419</v>
      </c>
      <c r="N96" s="7">
        <v>419</v>
      </c>
      <c r="O96" s="7">
        <v>419</v>
      </c>
      <c r="P96" s="7">
        <v>419</v>
      </c>
      <c r="Q96" s="2">
        <f t="shared" si="3"/>
        <v>6433.48</v>
      </c>
      <c r="S96" s="19">
        <f t="shared" si="2"/>
        <v>4338.4799999999996</v>
      </c>
    </row>
    <row r="97" spans="2:19" s="1" customFormat="1" ht="19.7" customHeight="1" outlineLevel="2" x14ac:dyDescent="0.2">
      <c r="B97" s="13"/>
      <c r="C97" s="5" t="s">
        <v>195</v>
      </c>
      <c r="D97" s="5" t="s">
        <v>196</v>
      </c>
      <c r="E97" s="6">
        <v>37.46</v>
      </c>
      <c r="F97" s="6">
        <v>487.9</v>
      </c>
      <c r="G97" s="6">
        <v>487.9</v>
      </c>
      <c r="H97" s="6">
        <v>487.9</v>
      </c>
      <c r="I97" s="6">
        <v>487.9</v>
      </c>
      <c r="J97" s="6">
        <v>-309.42</v>
      </c>
      <c r="K97" s="6">
        <v>89.24</v>
      </c>
      <c r="L97" s="7">
        <v>88</v>
      </c>
      <c r="M97" s="7">
        <v>88</v>
      </c>
      <c r="N97" s="7">
        <v>88</v>
      </c>
      <c r="O97" s="7">
        <v>88</v>
      </c>
      <c r="P97" s="7">
        <v>88</v>
      </c>
      <c r="Q97" s="2">
        <f t="shared" si="3"/>
        <v>2208.88</v>
      </c>
      <c r="S97" s="19">
        <f t="shared" si="2"/>
        <v>1768.8799999999999</v>
      </c>
    </row>
    <row r="98" spans="2:19" s="1" customFormat="1" ht="19.7" customHeight="1" outlineLevel="2" x14ac:dyDescent="0.2">
      <c r="B98" s="13"/>
      <c r="C98" s="5" t="s">
        <v>197</v>
      </c>
      <c r="D98" s="5" t="s">
        <v>198</v>
      </c>
      <c r="E98" s="6">
        <v>304.43</v>
      </c>
      <c r="F98" s="6">
        <v>721.97</v>
      </c>
      <c r="G98" s="6">
        <v>721.97</v>
      </c>
      <c r="H98" s="6">
        <v>721.97</v>
      </c>
      <c r="I98" s="6">
        <v>721.97</v>
      </c>
      <c r="J98" s="6">
        <v>-185.67</v>
      </c>
      <c r="K98" s="6">
        <v>268.16000000000003</v>
      </c>
      <c r="L98" s="7">
        <v>47</v>
      </c>
      <c r="M98" s="7">
        <v>47</v>
      </c>
      <c r="N98" s="7">
        <v>47</v>
      </c>
      <c r="O98" s="7">
        <v>47</v>
      </c>
      <c r="P98" s="7">
        <v>47</v>
      </c>
      <c r="Q98" s="2">
        <f t="shared" si="3"/>
        <v>3509.8</v>
      </c>
      <c r="S98" s="19">
        <f t="shared" si="2"/>
        <v>3274.8</v>
      </c>
    </row>
    <row r="99" spans="2:19" s="1" customFormat="1" ht="19.7" customHeight="1" outlineLevel="2" x14ac:dyDescent="0.2">
      <c r="B99" s="13"/>
      <c r="C99" s="5" t="s">
        <v>199</v>
      </c>
      <c r="D99" s="5" t="s">
        <v>200</v>
      </c>
      <c r="E99" s="6">
        <v>806.53</v>
      </c>
      <c r="F99" s="6">
        <v>229.41</v>
      </c>
      <c r="G99" s="6">
        <v>229.41</v>
      </c>
      <c r="H99" s="6">
        <v>287.58999999999997</v>
      </c>
      <c r="I99" s="6">
        <v>229.41</v>
      </c>
      <c r="J99" s="6">
        <v>229.41</v>
      </c>
      <c r="K99" s="6">
        <v>229.41</v>
      </c>
      <c r="L99" s="7">
        <v>58</v>
      </c>
      <c r="M99" s="7">
        <v>58</v>
      </c>
      <c r="N99" s="7">
        <v>58</v>
      </c>
      <c r="O99" s="7">
        <v>58</v>
      </c>
      <c r="P99" s="7">
        <v>58</v>
      </c>
      <c r="Q99" s="2">
        <f t="shared" si="3"/>
        <v>2531.17</v>
      </c>
      <c r="S99" s="19">
        <f t="shared" si="2"/>
        <v>2241.17</v>
      </c>
    </row>
    <row r="100" spans="2:19" s="1" customFormat="1" ht="19.7" customHeight="1" outlineLevel="2" x14ac:dyDescent="0.2">
      <c r="B100" s="13"/>
      <c r="C100" s="5" t="s">
        <v>201</v>
      </c>
      <c r="D100" s="5" t="s">
        <v>202</v>
      </c>
      <c r="E100" s="6">
        <v>3122.22</v>
      </c>
      <c r="F100" s="6">
        <v>2922.22</v>
      </c>
      <c r="G100" s="6">
        <v>3122.22</v>
      </c>
      <c r="H100" s="6">
        <v>3122.22</v>
      </c>
      <c r="I100" s="6">
        <v>3122.22</v>
      </c>
      <c r="J100" s="6">
        <v>3782.54</v>
      </c>
      <c r="K100" s="6">
        <v>3782.54</v>
      </c>
      <c r="L100" s="7">
        <v>4059</v>
      </c>
      <c r="M100" s="7">
        <v>4059</v>
      </c>
      <c r="N100" s="7">
        <v>4059</v>
      </c>
      <c r="O100" s="7">
        <v>4059</v>
      </c>
      <c r="P100" s="7">
        <v>4059</v>
      </c>
      <c r="Q100" s="2">
        <f t="shared" si="3"/>
        <v>43271.18</v>
      </c>
      <c r="S100" s="19">
        <f t="shared" si="2"/>
        <v>22976.18</v>
      </c>
    </row>
    <row r="101" spans="2:19" s="1" customFormat="1" ht="19.7" customHeight="1" outlineLevel="2" x14ac:dyDescent="0.2">
      <c r="B101" s="13"/>
      <c r="C101" s="5" t="s">
        <v>203</v>
      </c>
      <c r="D101" s="5" t="s">
        <v>204</v>
      </c>
      <c r="E101" s="6">
        <v>0</v>
      </c>
      <c r="F101" s="6">
        <v>0</v>
      </c>
      <c r="G101" s="6">
        <v>0</v>
      </c>
      <c r="H101" s="6">
        <v>0</v>
      </c>
      <c r="I101" s="6"/>
      <c r="J101" s="6"/>
      <c r="K101" s="6"/>
      <c r="L101" s="7">
        <v>68</v>
      </c>
      <c r="M101" s="7">
        <v>68</v>
      </c>
      <c r="N101" s="7">
        <v>68</v>
      </c>
      <c r="O101" s="7">
        <v>68</v>
      </c>
      <c r="P101" s="7">
        <v>68</v>
      </c>
      <c r="Q101" s="2">
        <f t="shared" si="3"/>
        <v>340</v>
      </c>
      <c r="S101" s="19">
        <f t="shared" si="2"/>
        <v>0</v>
      </c>
    </row>
    <row r="102" spans="2:19" s="1" customFormat="1" ht="19.7" customHeight="1" outlineLevel="2" x14ac:dyDescent="0.2">
      <c r="B102" s="13"/>
      <c r="C102" s="5" t="s">
        <v>205</v>
      </c>
      <c r="D102" s="5" t="s">
        <v>206</v>
      </c>
      <c r="E102" s="6">
        <v>0</v>
      </c>
      <c r="F102" s="6">
        <v>0</v>
      </c>
      <c r="G102" s="6">
        <v>0</v>
      </c>
      <c r="H102" s="6">
        <v>0</v>
      </c>
      <c r="I102" s="6"/>
      <c r="J102" s="6"/>
      <c r="K102" s="6"/>
      <c r="L102" s="7">
        <v>8</v>
      </c>
      <c r="M102" s="7">
        <v>8</v>
      </c>
      <c r="N102" s="7">
        <v>10</v>
      </c>
      <c r="O102" s="7">
        <v>8</v>
      </c>
      <c r="P102" s="7">
        <v>8</v>
      </c>
      <c r="Q102" s="2">
        <f t="shared" si="3"/>
        <v>42</v>
      </c>
      <c r="S102" s="19">
        <f t="shared" si="2"/>
        <v>0</v>
      </c>
    </row>
    <row r="103" spans="2:19" s="1" customFormat="1" ht="19.7" customHeight="1" outlineLevel="2" x14ac:dyDescent="0.2">
      <c r="B103" s="13"/>
      <c r="C103" s="5" t="s">
        <v>207</v>
      </c>
      <c r="D103" s="5" t="s">
        <v>208</v>
      </c>
      <c r="E103" s="6"/>
      <c r="F103" s="6"/>
      <c r="G103" s="6"/>
      <c r="H103" s="6"/>
      <c r="I103" s="6"/>
      <c r="J103" s="6"/>
      <c r="K103" s="6"/>
      <c r="L103" s="7">
        <v>25</v>
      </c>
      <c r="M103" s="7">
        <v>28</v>
      </c>
      <c r="N103" s="7">
        <v>36</v>
      </c>
      <c r="O103" s="7">
        <v>24</v>
      </c>
      <c r="P103" s="7">
        <v>21</v>
      </c>
      <c r="Q103" s="2">
        <f t="shared" si="3"/>
        <v>134</v>
      </c>
      <c r="S103" s="19">
        <f t="shared" si="2"/>
        <v>0</v>
      </c>
    </row>
    <row r="104" spans="2:19" s="1" customFormat="1" ht="19.7" customHeight="1" outlineLevel="2" x14ac:dyDescent="0.2">
      <c r="B104" s="13"/>
      <c r="C104" s="5" t="s">
        <v>209</v>
      </c>
      <c r="D104" s="5" t="s">
        <v>210</v>
      </c>
      <c r="E104" s="6">
        <v>40.659999999999997</v>
      </c>
      <c r="F104" s="6">
        <v>40.659999999999997</v>
      </c>
      <c r="G104" s="6">
        <v>-40.659999999999997</v>
      </c>
      <c r="H104" s="6">
        <v>10.52</v>
      </c>
      <c r="I104" s="6">
        <v>0</v>
      </c>
      <c r="J104" s="6">
        <v>0</v>
      </c>
      <c r="K104" s="6">
        <v>0</v>
      </c>
      <c r="L104" s="7">
        <v>72</v>
      </c>
      <c r="M104" s="7">
        <v>100</v>
      </c>
      <c r="N104" s="7">
        <v>69</v>
      </c>
      <c r="O104" s="7">
        <v>66</v>
      </c>
      <c r="P104" s="7">
        <v>104</v>
      </c>
      <c r="Q104" s="2">
        <f t="shared" si="3"/>
        <v>462.18</v>
      </c>
      <c r="S104" s="19">
        <f t="shared" si="2"/>
        <v>51.179999999999993</v>
      </c>
    </row>
    <row r="105" spans="2:19" s="1" customFormat="1" ht="19.7" customHeight="1" outlineLevel="2" x14ac:dyDescent="0.2">
      <c r="B105" s="13"/>
      <c r="C105" s="5" t="s">
        <v>211</v>
      </c>
      <c r="D105" s="5" t="s">
        <v>212</v>
      </c>
      <c r="E105" s="6">
        <v>0.17</v>
      </c>
      <c r="F105" s="6">
        <v>0.06</v>
      </c>
      <c r="G105" s="6">
        <v>0.44</v>
      </c>
      <c r="H105" s="6">
        <v>0.28999999999999998</v>
      </c>
      <c r="I105" s="6">
        <v>3.38</v>
      </c>
      <c r="J105" s="6">
        <v>7.61</v>
      </c>
      <c r="K105" s="6">
        <v>6.15</v>
      </c>
      <c r="L105" s="7"/>
      <c r="M105" s="7"/>
      <c r="N105" s="7"/>
      <c r="O105" s="7"/>
      <c r="P105" s="7"/>
      <c r="Q105" s="2">
        <f t="shared" si="3"/>
        <v>18.100000000000001</v>
      </c>
      <c r="S105" s="19">
        <f t="shared" si="2"/>
        <v>18.100000000000001</v>
      </c>
    </row>
    <row r="106" spans="2:19" s="1" customFormat="1" ht="19.7" customHeight="1" outlineLevel="2" x14ac:dyDescent="0.2">
      <c r="B106" s="13"/>
      <c r="C106" s="5" t="s">
        <v>213</v>
      </c>
      <c r="D106" s="5" t="s">
        <v>214</v>
      </c>
      <c r="E106" s="6">
        <v>166.75</v>
      </c>
      <c r="F106" s="6">
        <v>144.49</v>
      </c>
      <c r="G106" s="6">
        <v>153.22999999999999</v>
      </c>
      <c r="H106" s="6">
        <v>187.64</v>
      </c>
      <c r="I106" s="6">
        <v>221.94</v>
      </c>
      <c r="J106" s="6">
        <v>219.08</v>
      </c>
      <c r="K106" s="6">
        <v>178.65</v>
      </c>
      <c r="L106" s="7">
        <v>228</v>
      </c>
      <c r="M106" s="7">
        <v>228</v>
      </c>
      <c r="N106" s="7">
        <v>228</v>
      </c>
      <c r="O106" s="7">
        <v>228</v>
      </c>
      <c r="P106" s="7">
        <v>228</v>
      </c>
      <c r="Q106" s="2">
        <f t="shared" si="3"/>
        <v>2411.7799999999997</v>
      </c>
      <c r="S106" s="19">
        <f t="shared" si="2"/>
        <v>1271.78</v>
      </c>
    </row>
    <row r="107" spans="2:19" s="1" customFormat="1" ht="19.7" customHeight="1" outlineLevel="2" x14ac:dyDescent="0.2">
      <c r="B107" s="13"/>
      <c r="C107" s="5" t="s">
        <v>215</v>
      </c>
      <c r="D107" s="5" t="s">
        <v>216</v>
      </c>
      <c r="E107" s="6">
        <v>973.52</v>
      </c>
      <c r="F107" s="6">
        <v>513.23</v>
      </c>
      <c r="G107" s="6">
        <v>380.37</v>
      </c>
      <c r="H107" s="6">
        <v>547.79999999999995</v>
      </c>
      <c r="I107" s="6">
        <v>390.67</v>
      </c>
      <c r="J107" s="6">
        <v>659.16</v>
      </c>
      <c r="K107" s="6">
        <v>609.65</v>
      </c>
      <c r="L107" s="7">
        <v>826</v>
      </c>
      <c r="M107" s="7">
        <v>826</v>
      </c>
      <c r="N107" s="7">
        <v>826</v>
      </c>
      <c r="O107" s="7">
        <v>826</v>
      </c>
      <c r="P107" s="7">
        <v>826</v>
      </c>
      <c r="Q107" s="2">
        <f t="shared" si="3"/>
        <v>8204.4</v>
      </c>
      <c r="S107" s="19">
        <f t="shared" si="2"/>
        <v>4074.4</v>
      </c>
    </row>
    <row r="108" spans="2:19" s="1" customFormat="1" ht="19.7" customHeight="1" outlineLevel="2" x14ac:dyDescent="0.2">
      <c r="B108" s="13"/>
      <c r="C108" s="5" t="s">
        <v>217</v>
      </c>
      <c r="D108" s="5" t="s">
        <v>218</v>
      </c>
      <c r="E108" s="6">
        <v>350.11</v>
      </c>
      <c r="F108" s="6">
        <v>361.89</v>
      </c>
      <c r="G108" s="6">
        <v>404.26</v>
      </c>
      <c r="H108" s="6">
        <v>378.79</v>
      </c>
      <c r="I108" s="6">
        <v>371.52</v>
      </c>
      <c r="J108" s="6">
        <v>317.18</v>
      </c>
      <c r="K108" s="6">
        <v>256.70999999999998</v>
      </c>
      <c r="L108" s="7">
        <v>473</v>
      </c>
      <c r="M108" s="7">
        <v>473</v>
      </c>
      <c r="N108" s="7">
        <v>473</v>
      </c>
      <c r="O108" s="7">
        <v>473</v>
      </c>
      <c r="P108" s="7">
        <v>473</v>
      </c>
      <c r="Q108" s="2">
        <f t="shared" si="3"/>
        <v>4805.46</v>
      </c>
      <c r="S108" s="19">
        <f t="shared" si="2"/>
        <v>2440.46</v>
      </c>
    </row>
    <row r="109" spans="2:19" s="1" customFormat="1" ht="19.7" customHeight="1" outlineLevel="2" x14ac:dyDescent="0.2">
      <c r="B109" s="13"/>
      <c r="C109" s="5" t="s">
        <v>219</v>
      </c>
      <c r="D109" s="5" t="s">
        <v>220</v>
      </c>
      <c r="E109" s="6">
        <v>44.54</v>
      </c>
      <c r="F109" s="6">
        <v>44.54</v>
      </c>
      <c r="G109" s="6">
        <v>44.54</v>
      </c>
      <c r="H109" s="6">
        <v>44.54</v>
      </c>
      <c r="I109" s="6">
        <v>44.54</v>
      </c>
      <c r="J109" s="6">
        <v>44.54</v>
      </c>
      <c r="K109" s="6">
        <v>44.57</v>
      </c>
      <c r="L109" s="7">
        <v>30</v>
      </c>
      <c r="M109" s="7">
        <v>30</v>
      </c>
      <c r="N109" s="7">
        <v>30</v>
      </c>
      <c r="O109" s="7">
        <v>30</v>
      </c>
      <c r="P109" s="7">
        <v>30</v>
      </c>
      <c r="Q109" s="2">
        <f t="shared" si="3"/>
        <v>461.81</v>
      </c>
      <c r="S109" s="19">
        <f t="shared" si="2"/>
        <v>311.81</v>
      </c>
    </row>
    <row r="110" spans="2:19" s="1" customFormat="1" ht="19.7" customHeight="1" outlineLevel="2" x14ac:dyDescent="0.2">
      <c r="B110" s="13"/>
      <c r="C110" s="5" t="s">
        <v>221</v>
      </c>
      <c r="D110" s="5" t="s">
        <v>222</v>
      </c>
      <c r="E110" s="6"/>
      <c r="F110" s="6"/>
      <c r="G110" s="6"/>
      <c r="H110" s="6"/>
      <c r="I110" s="6">
        <v>0</v>
      </c>
      <c r="J110" s="6">
        <v>0</v>
      </c>
      <c r="K110" s="6">
        <v>0</v>
      </c>
      <c r="L110" s="7">
        <v>550</v>
      </c>
      <c r="M110" s="7">
        <v>2080</v>
      </c>
      <c r="N110" s="7">
        <v>500</v>
      </c>
      <c r="O110" s="7">
        <v>700</v>
      </c>
      <c r="P110" s="7">
        <v>760</v>
      </c>
      <c r="Q110" s="2">
        <f t="shared" si="3"/>
        <v>4590</v>
      </c>
      <c r="S110" s="19">
        <f t="shared" si="2"/>
        <v>0</v>
      </c>
    </row>
    <row r="111" spans="2:19" s="1" customFormat="1" ht="19.7" customHeight="1" outlineLevel="2" x14ac:dyDescent="0.2">
      <c r="B111" s="13"/>
      <c r="C111" s="5" t="s">
        <v>223</v>
      </c>
      <c r="D111" s="5" t="s">
        <v>224</v>
      </c>
      <c r="E111" s="6">
        <v>1092.7</v>
      </c>
      <c r="F111" s="6">
        <v>1241.74</v>
      </c>
      <c r="G111" s="6">
        <v>1245.8800000000001</v>
      </c>
      <c r="H111" s="6">
        <v>1154.47</v>
      </c>
      <c r="I111" s="6">
        <v>1324.98</v>
      </c>
      <c r="J111" s="6">
        <v>1031.4100000000001</v>
      </c>
      <c r="K111" s="6">
        <v>1053.29</v>
      </c>
      <c r="L111" s="7">
        <v>1282</v>
      </c>
      <c r="M111" s="7">
        <v>1282</v>
      </c>
      <c r="N111" s="7">
        <v>1282</v>
      </c>
      <c r="O111" s="7">
        <v>1282</v>
      </c>
      <c r="P111" s="7">
        <v>1282</v>
      </c>
      <c r="Q111" s="2">
        <f t="shared" si="3"/>
        <v>14554.470000000001</v>
      </c>
      <c r="S111" s="19">
        <f t="shared" si="2"/>
        <v>8144.47</v>
      </c>
    </row>
    <row r="112" spans="2:19" s="1" customFormat="1" ht="19.7" customHeight="1" outlineLevel="2" x14ac:dyDescent="0.2">
      <c r="B112" s="13"/>
      <c r="C112" s="5" t="s">
        <v>225</v>
      </c>
      <c r="D112" s="5" t="s">
        <v>226</v>
      </c>
      <c r="E112" s="6"/>
      <c r="F112" s="6"/>
      <c r="G112" s="6"/>
      <c r="H112" s="6"/>
      <c r="I112" s="6"/>
      <c r="J112" s="6"/>
      <c r="K112" s="6"/>
      <c r="L112" s="7">
        <v>2</v>
      </c>
      <c r="M112" s="7">
        <v>2</v>
      </c>
      <c r="N112" s="7">
        <v>2</v>
      </c>
      <c r="O112" s="7">
        <v>2</v>
      </c>
      <c r="P112" s="7">
        <v>2</v>
      </c>
      <c r="Q112" s="2">
        <f t="shared" si="3"/>
        <v>10</v>
      </c>
      <c r="S112" s="19">
        <f t="shared" si="2"/>
        <v>0</v>
      </c>
    </row>
    <row r="113" spans="2:19" s="1" customFormat="1" ht="19.7" customHeight="1" outlineLevel="2" x14ac:dyDescent="0.2">
      <c r="B113" s="13"/>
      <c r="C113" s="5" t="s">
        <v>227</v>
      </c>
      <c r="D113" s="5" t="s">
        <v>228</v>
      </c>
      <c r="E113" s="6">
        <v>11.77</v>
      </c>
      <c r="F113" s="6">
        <v>8.32</v>
      </c>
      <c r="G113" s="6">
        <v>41.28</v>
      </c>
      <c r="H113" s="6">
        <v>3.85</v>
      </c>
      <c r="I113" s="6">
        <v>6.71</v>
      </c>
      <c r="J113" s="6">
        <v>2.29</v>
      </c>
      <c r="K113" s="6">
        <v>2.88</v>
      </c>
      <c r="L113" s="7"/>
      <c r="M113" s="7"/>
      <c r="N113" s="7"/>
      <c r="O113" s="7"/>
      <c r="P113" s="7"/>
      <c r="Q113" s="2">
        <f t="shared" si="3"/>
        <v>77.099999999999994</v>
      </c>
      <c r="S113" s="19">
        <f t="shared" si="2"/>
        <v>77.099999999999994</v>
      </c>
    </row>
    <row r="114" spans="2:19" s="1" customFormat="1" ht="19.7" customHeight="1" outlineLevel="2" x14ac:dyDescent="0.2">
      <c r="B114" s="13"/>
      <c r="C114" s="5" t="s">
        <v>229</v>
      </c>
      <c r="D114" s="5" t="s">
        <v>230</v>
      </c>
      <c r="E114" s="6">
        <v>919.24</v>
      </c>
      <c r="F114" s="6">
        <v>963.72</v>
      </c>
      <c r="G114" s="6">
        <v>845.61</v>
      </c>
      <c r="H114" s="6">
        <v>2197.52</v>
      </c>
      <c r="I114" s="6">
        <v>2839.53</v>
      </c>
      <c r="J114" s="6">
        <v>2026.16</v>
      </c>
      <c r="K114" s="6">
        <v>7744.17</v>
      </c>
      <c r="L114" s="7">
        <v>2305</v>
      </c>
      <c r="M114" s="7">
        <v>2914</v>
      </c>
      <c r="N114" s="7">
        <v>971</v>
      </c>
      <c r="O114" s="7">
        <v>482</v>
      </c>
      <c r="P114" s="7">
        <v>802</v>
      </c>
      <c r="Q114" s="2">
        <f t="shared" si="3"/>
        <v>25009.95</v>
      </c>
      <c r="S114" s="19">
        <f t="shared" si="2"/>
        <v>17535.95</v>
      </c>
    </row>
    <row r="115" spans="2:19" s="1" customFormat="1" ht="19.7" customHeight="1" outlineLevel="2" x14ac:dyDescent="0.2">
      <c r="B115" s="13"/>
      <c r="C115" s="5" t="s">
        <v>231</v>
      </c>
      <c r="D115" s="5" t="s">
        <v>232</v>
      </c>
      <c r="E115" s="6">
        <v>7.0000000000000007E-2</v>
      </c>
      <c r="F115" s="6">
        <v>0.11</v>
      </c>
      <c r="G115" s="6">
        <v>0.04</v>
      </c>
      <c r="H115" s="6">
        <v>0.05</v>
      </c>
      <c r="I115" s="6">
        <v>0.47</v>
      </c>
      <c r="J115" s="6">
        <v>0.14000000000000001</v>
      </c>
      <c r="K115" s="6">
        <v>0.4</v>
      </c>
      <c r="L115" s="7"/>
      <c r="M115" s="7"/>
      <c r="N115" s="7"/>
      <c r="O115" s="7"/>
      <c r="P115" s="7"/>
      <c r="Q115" s="2">
        <f t="shared" si="3"/>
        <v>1.28</v>
      </c>
      <c r="S115" s="19">
        <f t="shared" si="2"/>
        <v>1.28</v>
      </c>
    </row>
    <row r="116" spans="2:19" s="1" customFormat="1" ht="19.7" customHeight="1" outlineLevel="2" x14ac:dyDescent="0.2">
      <c r="B116" s="13"/>
      <c r="C116" s="5" t="s">
        <v>233</v>
      </c>
      <c r="D116" s="5" t="s">
        <v>234</v>
      </c>
      <c r="E116" s="6">
        <v>66.17</v>
      </c>
      <c r="F116" s="6">
        <v>66.459999999999994</v>
      </c>
      <c r="G116" s="6">
        <v>66.459999999999994</v>
      </c>
      <c r="H116" s="6">
        <v>-85.31</v>
      </c>
      <c r="I116" s="6">
        <v>53.97</v>
      </c>
      <c r="J116" s="6">
        <v>53.97</v>
      </c>
      <c r="K116" s="6">
        <v>52.32</v>
      </c>
      <c r="L116" s="7"/>
      <c r="M116" s="7"/>
      <c r="N116" s="7"/>
      <c r="O116" s="7"/>
      <c r="P116" s="7"/>
      <c r="Q116" s="2">
        <f t="shared" si="3"/>
        <v>274.03999999999996</v>
      </c>
      <c r="S116" s="19">
        <f t="shared" si="2"/>
        <v>274.03999999999996</v>
      </c>
    </row>
    <row r="117" spans="2:19" s="1" customFormat="1" ht="19.7" customHeight="1" outlineLevel="2" x14ac:dyDescent="0.2">
      <c r="B117" s="13"/>
      <c r="C117" s="5" t="s">
        <v>235</v>
      </c>
      <c r="D117" s="5" t="s">
        <v>236</v>
      </c>
      <c r="E117" s="6">
        <v>0</v>
      </c>
      <c r="F117" s="6">
        <v>0</v>
      </c>
      <c r="G117" s="6">
        <v>25.5</v>
      </c>
      <c r="H117" s="6">
        <v>1.95</v>
      </c>
      <c r="I117" s="6">
        <v>0</v>
      </c>
      <c r="J117" s="6">
        <v>1.95</v>
      </c>
      <c r="K117" s="6">
        <v>96.52</v>
      </c>
      <c r="L117" s="7">
        <v>58</v>
      </c>
      <c r="M117" s="7">
        <v>58</v>
      </c>
      <c r="N117" s="7">
        <v>122</v>
      </c>
      <c r="O117" s="7">
        <v>58</v>
      </c>
      <c r="P117" s="7">
        <v>58</v>
      </c>
      <c r="Q117" s="2">
        <f t="shared" si="3"/>
        <v>479.91999999999996</v>
      </c>
      <c r="S117" s="19">
        <f t="shared" si="2"/>
        <v>125.91999999999999</v>
      </c>
    </row>
    <row r="118" spans="2:19" s="1" customFormat="1" ht="19.7" customHeight="1" outlineLevel="2" x14ac:dyDescent="0.2">
      <c r="B118" s="13"/>
      <c r="C118" s="5" t="s">
        <v>237</v>
      </c>
      <c r="D118" s="5" t="s">
        <v>238</v>
      </c>
      <c r="E118" s="6">
        <v>0.62</v>
      </c>
      <c r="F118" s="6">
        <v>0</v>
      </c>
      <c r="G118" s="6">
        <v>0.09</v>
      </c>
      <c r="H118" s="6">
        <v>0.71</v>
      </c>
      <c r="I118" s="6">
        <v>0</v>
      </c>
      <c r="J118" s="6">
        <v>0</v>
      </c>
      <c r="K118" s="6">
        <v>2.46</v>
      </c>
      <c r="L118" s="7"/>
      <c r="M118" s="7"/>
      <c r="N118" s="7"/>
      <c r="O118" s="7"/>
      <c r="P118" s="7"/>
      <c r="Q118" s="2">
        <f t="shared" si="3"/>
        <v>3.88</v>
      </c>
      <c r="S118" s="19">
        <f t="shared" si="2"/>
        <v>3.88</v>
      </c>
    </row>
    <row r="119" spans="2:19" s="1" customFormat="1" ht="19.7" customHeight="1" outlineLevel="2" x14ac:dyDescent="0.2">
      <c r="B119" s="13"/>
      <c r="C119" s="5" t="s">
        <v>239</v>
      </c>
      <c r="D119" s="5" t="s">
        <v>240</v>
      </c>
      <c r="E119" s="6">
        <v>-11259.47</v>
      </c>
      <c r="F119" s="6">
        <v>-4501.51</v>
      </c>
      <c r="G119" s="6">
        <v>-2462.39</v>
      </c>
      <c r="H119" s="6">
        <v>-2171.4899999999998</v>
      </c>
      <c r="I119" s="6">
        <v>-1838.8</v>
      </c>
      <c r="J119" s="6">
        <v>-7329.54</v>
      </c>
      <c r="K119" s="6">
        <v>-552.01</v>
      </c>
      <c r="L119" s="7"/>
      <c r="M119" s="7"/>
      <c r="N119" s="7"/>
      <c r="O119" s="7"/>
      <c r="P119" s="7"/>
      <c r="Q119" s="2">
        <f t="shared" si="3"/>
        <v>-30115.21</v>
      </c>
      <c r="S119" s="19">
        <f t="shared" si="2"/>
        <v>-30115.21</v>
      </c>
    </row>
    <row r="120" spans="2:19" s="1" customFormat="1" ht="19.7" customHeight="1" outlineLevel="2" x14ac:dyDescent="0.2">
      <c r="B120" s="13"/>
      <c r="C120" s="5" t="s">
        <v>241</v>
      </c>
      <c r="D120" s="5" t="s">
        <v>242</v>
      </c>
      <c r="E120" s="6">
        <v>2909.46</v>
      </c>
      <c r="F120" s="6">
        <v>2879.77</v>
      </c>
      <c r="G120" s="6">
        <v>2923.28</v>
      </c>
      <c r="H120" s="6">
        <v>-4743.1400000000003</v>
      </c>
      <c r="I120" s="6">
        <v>3709.36</v>
      </c>
      <c r="J120" s="6">
        <v>3126.07</v>
      </c>
      <c r="K120" s="6">
        <v>2833.87</v>
      </c>
      <c r="L120" s="7">
        <v>5805</v>
      </c>
      <c r="M120" s="7">
        <v>5606</v>
      </c>
      <c r="N120" s="7">
        <v>6340</v>
      </c>
      <c r="O120" s="7">
        <v>5416</v>
      </c>
      <c r="P120" s="7">
        <v>7509</v>
      </c>
      <c r="Q120" s="2">
        <f t="shared" si="3"/>
        <v>44314.67</v>
      </c>
      <c r="S120" s="19">
        <f t="shared" si="2"/>
        <v>13638.669999999998</v>
      </c>
    </row>
    <row r="121" spans="2:19" s="1" customFormat="1" ht="19.7" customHeight="1" outlineLevel="2" x14ac:dyDescent="0.2">
      <c r="B121" s="13"/>
      <c r="C121" s="5" t="s">
        <v>243</v>
      </c>
      <c r="D121" s="5" t="s">
        <v>244</v>
      </c>
      <c r="E121" s="6">
        <v>807.79</v>
      </c>
      <c r="F121" s="6">
        <v>658.82</v>
      </c>
      <c r="G121" s="6">
        <v>378.08</v>
      </c>
      <c r="H121" s="6">
        <v>2044.07</v>
      </c>
      <c r="I121" s="6">
        <v>565.05999999999995</v>
      </c>
      <c r="J121" s="6">
        <v>463.95</v>
      </c>
      <c r="K121" s="6">
        <v>1339.09</v>
      </c>
      <c r="L121" s="7"/>
      <c r="M121" s="7"/>
      <c r="N121" s="7"/>
      <c r="O121" s="7"/>
      <c r="P121" s="7"/>
      <c r="Q121" s="2">
        <f t="shared" si="3"/>
        <v>6256.86</v>
      </c>
      <c r="S121" s="19">
        <f t="shared" si="2"/>
        <v>6256.86</v>
      </c>
    </row>
    <row r="122" spans="2:19" s="1" customFormat="1" ht="19.7" customHeight="1" outlineLevel="2" x14ac:dyDescent="0.2">
      <c r="B122" s="13"/>
      <c r="C122" s="5" t="s">
        <v>245</v>
      </c>
      <c r="D122" s="5" t="s">
        <v>246</v>
      </c>
      <c r="E122" s="6">
        <v>1061.82</v>
      </c>
      <c r="F122" s="6">
        <v>1061.82</v>
      </c>
      <c r="G122" s="6">
        <v>1061.82</v>
      </c>
      <c r="H122" s="6">
        <v>1061.82</v>
      </c>
      <c r="I122" s="6">
        <v>1061.82</v>
      </c>
      <c r="J122" s="6">
        <v>1061.82</v>
      </c>
      <c r="K122" s="6">
        <v>1061.82</v>
      </c>
      <c r="L122" s="7"/>
      <c r="M122" s="7"/>
      <c r="N122" s="7"/>
      <c r="O122" s="7"/>
      <c r="P122" s="7"/>
      <c r="Q122" s="2">
        <f t="shared" si="3"/>
        <v>7432.7399999999989</v>
      </c>
      <c r="S122" s="19">
        <f t="shared" si="2"/>
        <v>7432.7399999999989</v>
      </c>
    </row>
    <row r="123" spans="2:19" s="1" customFormat="1" ht="19.7" customHeight="1" outlineLevel="2" x14ac:dyDescent="0.2">
      <c r="B123" s="13"/>
      <c r="C123" s="5" t="s">
        <v>247</v>
      </c>
      <c r="D123" s="5" t="s">
        <v>248</v>
      </c>
      <c r="E123" s="6"/>
      <c r="F123" s="6"/>
      <c r="G123" s="6"/>
      <c r="H123" s="6"/>
      <c r="I123" s="6"/>
      <c r="J123" s="6"/>
      <c r="K123" s="6"/>
      <c r="L123" s="7">
        <v>-4829</v>
      </c>
      <c r="M123" s="7">
        <v>-4653</v>
      </c>
      <c r="N123" s="7">
        <v>-4763</v>
      </c>
      <c r="O123" s="7">
        <v>-4884</v>
      </c>
      <c r="P123" s="7">
        <v>-4587</v>
      </c>
      <c r="Q123" s="2">
        <f t="shared" si="3"/>
        <v>-23716</v>
      </c>
      <c r="S123" s="19">
        <f t="shared" si="2"/>
        <v>0</v>
      </c>
    </row>
    <row r="124" spans="2:19" s="1" customFormat="1" ht="19.7" customHeight="1" outlineLevel="2" x14ac:dyDescent="0.2">
      <c r="B124" s="13"/>
      <c r="C124" s="5" t="s">
        <v>249</v>
      </c>
      <c r="D124" s="5" t="s">
        <v>250</v>
      </c>
      <c r="E124" s="6"/>
      <c r="F124" s="6"/>
      <c r="G124" s="6"/>
      <c r="H124" s="6"/>
      <c r="I124" s="6"/>
      <c r="J124" s="6"/>
      <c r="K124" s="6"/>
      <c r="L124" s="7">
        <v>-902</v>
      </c>
      <c r="M124" s="7">
        <v>-933</v>
      </c>
      <c r="N124" s="7">
        <v>-841</v>
      </c>
      <c r="O124" s="7">
        <v>-936</v>
      </c>
      <c r="P124" s="7">
        <v>-954</v>
      </c>
      <c r="Q124" s="2">
        <f t="shared" si="3"/>
        <v>-4566</v>
      </c>
      <c r="S124" s="19">
        <f t="shared" si="2"/>
        <v>0</v>
      </c>
    </row>
    <row r="125" spans="2:19" s="1" customFormat="1" ht="19.7" customHeight="1" outlineLevel="2" x14ac:dyDescent="0.2">
      <c r="B125" s="13"/>
      <c r="C125" s="5" t="s">
        <v>251</v>
      </c>
      <c r="D125" s="5" t="s">
        <v>252</v>
      </c>
      <c r="E125" s="6">
        <v>55.39</v>
      </c>
      <c r="F125" s="6">
        <v>61.49</v>
      </c>
      <c r="G125" s="6">
        <v>50.31</v>
      </c>
      <c r="H125" s="6">
        <v>38.75</v>
      </c>
      <c r="I125" s="6">
        <v>55.22</v>
      </c>
      <c r="J125" s="6">
        <v>58.1</v>
      </c>
      <c r="K125" s="6">
        <v>63.2</v>
      </c>
      <c r="L125" s="7"/>
      <c r="M125" s="7"/>
      <c r="N125" s="7"/>
      <c r="O125" s="7"/>
      <c r="P125" s="7"/>
      <c r="Q125" s="2">
        <f t="shared" si="3"/>
        <v>382.46</v>
      </c>
      <c r="S125" s="19">
        <f t="shared" si="2"/>
        <v>382.46</v>
      </c>
    </row>
    <row r="126" spans="2:19" s="1" customFormat="1" ht="19.7" customHeight="1" outlineLevel="2" x14ac:dyDescent="0.2">
      <c r="B126" s="13"/>
      <c r="C126" s="5" t="s">
        <v>253</v>
      </c>
      <c r="D126" s="5" t="s">
        <v>254</v>
      </c>
      <c r="E126" s="6">
        <v>14.19</v>
      </c>
      <c r="F126" s="6">
        <v>4.41</v>
      </c>
      <c r="G126" s="6">
        <v>16.079999999999998</v>
      </c>
      <c r="H126" s="6">
        <v>13.24</v>
      </c>
      <c r="I126" s="6">
        <v>9.07</v>
      </c>
      <c r="J126" s="6">
        <v>12.3</v>
      </c>
      <c r="K126" s="6">
        <v>12.88</v>
      </c>
      <c r="L126" s="7"/>
      <c r="M126" s="7"/>
      <c r="N126" s="7"/>
      <c r="O126" s="7"/>
      <c r="P126" s="7"/>
      <c r="Q126" s="2">
        <f t="shared" si="3"/>
        <v>82.17</v>
      </c>
      <c r="S126" s="19">
        <f t="shared" si="2"/>
        <v>82.17</v>
      </c>
    </row>
    <row r="127" spans="2:19" s="1" customFormat="1" ht="19.7" customHeight="1" outlineLevel="2" x14ac:dyDescent="0.2">
      <c r="B127" s="13"/>
      <c r="C127" s="5" t="s">
        <v>255</v>
      </c>
      <c r="D127" s="5" t="s">
        <v>256</v>
      </c>
      <c r="E127" s="6">
        <v>1475.33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7"/>
      <c r="M127" s="7"/>
      <c r="N127" s="7"/>
      <c r="O127" s="7"/>
      <c r="P127" s="7"/>
      <c r="Q127" s="2">
        <f t="shared" si="3"/>
        <v>1475.33</v>
      </c>
      <c r="S127" s="19">
        <f t="shared" si="2"/>
        <v>1475.33</v>
      </c>
    </row>
    <row r="128" spans="2:19" s="1" customFormat="1" ht="19.7" customHeight="1" outlineLevel="2" x14ac:dyDescent="0.2">
      <c r="B128" s="13"/>
      <c r="C128" s="5" t="s">
        <v>257</v>
      </c>
      <c r="D128" s="5" t="s">
        <v>258</v>
      </c>
      <c r="E128" s="6">
        <v>49.81</v>
      </c>
      <c r="F128" s="6">
        <v>0</v>
      </c>
      <c r="G128" s="6">
        <v>0</v>
      </c>
      <c r="H128" s="6">
        <v>0</v>
      </c>
      <c r="I128" s="6">
        <v>273.92</v>
      </c>
      <c r="J128" s="6">
        <v>0</v>
      </c>
      <c r="K128" s="6">
        <v>0</v>
      </c>
      <c r="L128" s="7"/>
      <c r="M128" s="7"/>
      <c r="N128" s="7"/>
      <c r="O128" s="7"/>
      <c r="P128" s="7"/>
      <c r="Q128" s="2">
        <f t="shared" si="3"/>
        <v>323.73</v>
      </c>
      <c r="S128" s="19">
        <f t="shared" si="2"/>
        <v>323.73</v>
      </c>
    </row>
    <row r="129" spans="2:19" s="1" customFormat="1" ht="19.7" customHeight="1" outlineLevel="2" x14ac:dyDescent="0.2">
      <c r="B129" s="13"/>
      <c r="C129" s="5" t="s">
        <v>259</v>
      </c>
      <c r="D129" s="5" t="s">
        <v>260</v>
      </c>
      <c r="E129" s="6">
        <v>0</v>
      </c>
      <c r="F129" s="6">
        <v>0</v>
      </c>
      <c r="G129" s="6">
        <v>0</v>
      </c>
      <c r="H129" s="6">
        <v>-249.3</v>
      </c>
      <c r="I129" s="6">
        <v>0</v>
      </c>
      <c r="J129" s="6">
        <v>0</v>
      </c>
      <c r="K129" s="6">
        <v>0</v>
      </c>
      <c r="L129" s="7"/>
      <c r="M129" s="7"/>
      <c r="N129" s="7"/>
      <c r="O129" s="7"/>
      <c r="P129" s="7"/>
      <c r="Q129" s="2">
        <f t="shared" si="3"/>
        <v>-249.3</v>
      </c>
      <c r="S129" s="19">
        <f t="shared" si="2"/>
        <v>-249.3</v>
      </c>
    </row>
    <row r="130" spans="2:19" s="1" customFormat="1" ht="19.7" customHeight="1" outlineLevel="2" x14ac:dyDescent="0.2">
      <c r="B130" s="13"/>
      <c r="C130" s="5" t="s">
        <v>261</v>
      </c>
      <c r="D130" s="5" t="s">
        <v>262</v>
      </c>
      <c r="E130" s="6">
        <v>73.599999999999994</v>
      </c>
      <c r="F130" s="6">
        <v>0</v>
      </c>
      <c r="G130" s="6">
        <v>41.64</v>
      </c>
      <c r="H130" s="6">
        <v>-82.32</v>
      </c>
      <c r="I130" s="6">
        <v>58.2</v>
      </c>
      <c r="J130" s="6">
        <v>0</v>
      </c>
      <c r="K130" s="6">
        <v>0</v>
      </c>
      <c r="L130" s="7"/>
      <c r="M130" s="7"/>
      <c r="N130" s="7"/>
      <c r="O130" s="7"/>
      <c r="P130" s="7"/>
      <c r="Q130" s="2">
        <f t="shared" si="3"/>
        <v>91.12</v>
      </c>
      <c r="S130" s="19">
        <f t="shared" si="2"/>
        <v>91.12</v>
      </c>
    </row>
    <row r="131" spans="2:19" s="1" customFormat="1" ht="19.7" customHeight="1" outlineLevel="2" x14ac:dyDescent="0.2">
      <c r="B131" s="13"/>
      <c r="C131" s="5" t="s">
        <v>263</v>
      </c>
      <c r="D131" s="5" t="s">
        <v>264</v>
      </c>
      <c r="E131" s="6"/>
      <c r="F131" s="6"/>
      <c r="G131" s="6"/>
      <c r="H131" s="6"/>
      <c r="I131" s="6">
        <v>49.36</v>
      </c>
      <c r="J131" s="6">
        <v>0</v>
      </c>
      <c r="K131" s="6">
        <v>0</v>
      </c>
      <c r="L131" s="7"/>
      <c r="M131" s="7"/>
      <c r="N131" s="7"/>
      <c r="O131" s="7"/>
      <c r="P131" s="7"/>
      <c r="Q131" s="2">
        <f t="shared" si="3"/>
        <v>49.36</v>
      </c>
      <c r="S131" s="19">
        <f t="shared" si="2"/>
        <v>49.36</v>
      </c>
    </row>
    <row r="132" spans="2:19" s="1" customFormat="1" ht="19.7" customHeight="1" outlineLevel="2" x14ac:dyDescent="0.2">
      <c r="B132" s="13"/>
      <c r="C132" s="5" t="s">
        <v>265</v>
      </c>
      <c r="D132" s="5" t="s">
        <v>266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7">
        <v>-1468</v>
      </c>
      <c r="M132" s="7">
        <v>-1468</v>
      </c>
      <c r="N132" s="7">
        <v>-1468</v>
      </c>
      <c r="O132" s="7">
        <v>-1435</v>
      </c>
      <c r="P132" s="7">
        <v>-1468</v>
      </c>
      <c r="Q132" s="2">
        <f t="shared" si="3"/>
        <v>-7307</v>
      </c>
      <c r="S132" s="19">
        <f t="shared" si="2"/>
        <v>0</v>
      </c>
    </row>
    <row r="133" spans="2:19" s="1" customFormat="1" ht="19.7" customHeight="1" outlineLevel="1" x14ac:dyDescent="0.2">
      <c r="B133" s="15" t="s">
        <v>323</v>
      </c>
      <c r="C133" s="5"/>
      <c r="D133" s="5"/>
      <c r="E133" s="6">
        <f>SUBTOTAL(9,E15:E132)</f>
        <v>97675.62999999999</v>
      </c>
      <c r="F133" s="6">
        <f>SUBTOTAL(9,F15:F132)</f>
        <v>115365.50000000001</v>
      </c>
      <c r="G133" s="6">
        <f>SUBTOTAL(9,G15:G132)</f>
        <v>120833.47999999995</v>
      </c>
      <c r="H133" s="6">
        <f>SUBTOTAL(9,H15:H132)</f>
        <v>137185.74</v>
      </c>
      <c r="I133" s="6">
        <f>SUBTOTAL(9,I15:I132)</f>
        <v>124016.34000000004</v>
      </c>
      <c r="J133" s="6">
        <f>SUBTOTAL(9,J15:J132)</f>
        <v>129918.36999999995</v>
      </c>
      <c r="K133" s="6">
        <f>SUBTOTAL(9,K15:K132)</f>
        <v>130224.44999999998</v>
      </c>
      <c r="L133" s="7">
        <f>SUBTOTAL(9,L15:L132)</f>
        <v>144280</v>
      </c>
      <c r="M133" s="7">
        <f>SUBTOTAL(9,M15:M132)</f>
        <v>142560</v>
      </c>
      <c r="N133" s="7">
        <f>SUBTOTAL(9,N15:N132)</f>
        <v>145018</v>
      </c>
      <c r="O133" s="7">
        <f>SUBTOTAL(9,O15:O132)</f>
        <v>141322</v>
      </c>
      <c r="P133" s="7">
        <f>SUBTOTAL(9,P15:P132)</f>
        <v>145706</v>
      </c>
      <c r="Q133" s="2">
        <f>SUBTOTAL(9,Q15:Q132)</f>
        <v>1574105.51</v>
      </c>
      <c r="S133" s="19">
        <f t="shared" ref="S133:S163" si="4">SUM(E133:K133)</f>
        <v>855219.51</v>
      </c>
    </row>
    <row r="134" spans="2:19" s="1" customFormat="1" ht="19.7" customHeight="1" outlineLevel="2" x14ac:dyDescent="0.2">
      <c r="B134" s="13" t="s">
        <v>267</v>
      </c>
      <c r="C134" s="5" t="s">
        <v>268</v>
      </c>
      <c r="D134" s="5" t="s">
        <v>269</v>
      </c>
      <c r="E134" s="6">
        <v>4128.46</v>
      </c>
      <c r="F134" s="6">
        <v>4154.63</v>
      </c>
      <c r="G134" s="6">
        <v>4178.1499999999996</v>
      </c>
      <c r="H134" s="6">
        <v>4189.07</v>
      </c>
      <c r="I134" s="6">
        <v>4192.5200000000004</v>
      </c>
      <c r="J134" s="6">
        <v>4383.3</v>
      </c>
      <c r="K134" s="6">
        <v>4385.92</v>
      </c>
      <c r="L134" s="7">
        <v>4172</v>
      </c>
      <c r="M134" s="7">
        <v>4195</v>
      </c>
      <c r="N134" s="7">
        <v>4219</v>
      </c>
      <c r="O134" s="7">
        <v>4256</v>
      </c>
      <c r="P134" s="7">
        <v>4279</v>
      </c>
      <c r="Q134" s="2">
        <f t="shared" si="3"/>
        <v>50733.049999999996</v>
      </c>
      <c r="S134" s="19">
        <f t="shared" si="4"/>
        <v>29612.049999999996</v>
      </c>
    </row>
    <row r="135" spans="2:19" s="1" customFormat="1" ht="19.7" customHeight="1" outlineLevel="2" x14ac:dyDescent="0.2">
      <c r="B135" s="13"/>
      <c r="C135" s="5" t="s">
        <v>270</v>
      </c>
      <c r="D135" s="5" t="s">
        <v>271</v>
      </c>
      <c r="E135" s="6">
        <v>3648.7</v>
      </c>
      <c r="F135" s="6">
        <v>3648.7</v>
      </c>
      <c r="G135" s="6">
        <v>3648.72</v>
      </c>
      <c r="H135" s="6">
        <v>3648.71</v>
      </c>
      <c r="I135" s="6">
        <v>3648.7</v>
      </c>
      <c r="J135" s="6">
        <v>3648.73</v>
      </c>
      <c r="K135" s="6">
        <v>3648.7</v>
      </c>
      <c r="L135" s="7">
        <v>4391</v>
      </c>
      <c r="M135" s="7">
        <v>4449</v>
      </c>
      <c r="N135" s="7">
        <v>4695</v>
      </c>
      <c r="O135" s="7">
        <v>4789</v>
      </c>
      <c r="P135" s="7">
        <v>4835</v>
      </c>
      <c r="Q135" s="2">
        <f t="shared" si="3"/>
        <v>48699.96</v>
      </c>
      <c r="S135" s="19">
        <f t="shared" si="4"/>
        <v>25540.959999999999</v>
      </c>
    </row>
    <row r="136" spans="2:19" s="1" customFormat="1" ht="19.7" customHeight="1" outlineLevel="2" x14ac:dyDescent="0.2">
      <c r="B136" s="13"/>
      <c r="C136" s="5" t="s">
        <v>272</v>
      </c>
      <c r="D136" s="5" t="s">
        <v>273</v>
      </c>
      <c r="E136" s="6">
        <v>178.44</v>
      </c>
      <c r="F136" s="6">
        <v>178.44</v>
      </c>
      <c r="G136" s="6">
        <v>178.45</v>
      </c>
      <c r="H136" s="6">
        <v>178.44</v>
      </c>
      <c r="I136" s="6">
        <v>178.45</v>
      </c>
      <c r="J136" s="6">
        <v>178.44</v>
      </c>
      <c r="K136" s="6">
        <v>178.45</v>
      </c>
      <c r="L136" s="7">
        <v>155</v>
      </c>
      <c r="M136" s="7">
        <v>183</v>
      </c>
      <c r="N136" s="7">
        <v>211</v>
      </c>
      <c r="O136" s="7">
        <v>239</v>
      </c>
      <c r="P136" s="7">
        <v>273</v>
      </c>
      <c r="Q136" s="2">
        <f t="shared" si="3"/>
        <v>2310.11</v>
      </c>
      <c r="S136" s="19">
        <f t="shared" si="4"/>
        <v>1249.1100000000001</v>
      </c>
    </row>
    <row r="137" spans="2:19" s="1" customFormat="1" ht="19.7" customHeight="1" outlineLevel="2" x14ac:dyDescent="0.2">
      <c r="B137" s="13"/>
      <c r="C137" s="5" t="s">
        <v>274</v>
      </c>
      <c r="D137" s="5" t="s">
        <v>275</v>
      </c>
      <c r="E137" s="6">
        <v>2539.91</v>
      </c>
      <c r="F137" s="6">
        <v>2539.85</v>
      </c>
      <c r="G137" s="6">
        <v>2623.79</v>
      </c>
      <c r="H137" s="6">
        <v>3140.02</v>
      </c>
      <c r="I137" s="6">
        <v>3064.34</v>
      </c>
      <c r="J137" s="6">
        <v>3068.68</v>
      </c>
      <c r="K137" s="6">
        <v>3068.6</v>
      </c>
      <c r="L137" s="7">
        <v>2606</v>
      </c>
      <c r="M137" s="7">
        <v>2631</v>
      </c>
      <c r="N137" s="7">
        <v>2631</v>
      </c>
      <c r="O137" s="7">
        <v>2683</v>
      </c>
      <c r="P137" s="7">
        <v>2695</v>
      </c>
      <c r="Q137" s="2">
        <f t="shared" ref="Q137:Q161" si="5">SUM(E137:P137)</f>
        <v>33291.19</v>
      </c>
      <c r="S137" s="19">
        <f t="shared" si="4"/>
        <v>20045.189999999999</v>
      </c>
    </row>
    <row r="138" spans="2:19" s="1" customFormat="1" ht="19.7" customHeight="1" outlineLevel="1" x14ac:dyDescent="0.2">
      <c r="B138" s="15" t="s">
        <v>324</v>
      </c>
      <c r="C138" s="5"/>
      <c r="D138" s="5"/>
      <c r="E138" s="6">
        <f>SUBTOTAL(9,E134:E137)</f>
        <v>10495.509999999998</v>
      </c>
      <c r="F138" s="6">
        <f>SUBTOTAL(9,F134:F137)</f>
        <v>10521.619999999999</v>
      </c>
      <c r="G138" s="6">
        <f>SUBTOTAL(9,G134:G137)</f>
        <v>10629.109999999999</v>
      </c>
      <c r="H138" s="6">
        <f>SUBTOTAL(9,H134:H137)</f>
        <v>11156.24</v>
      </c>
      <c r="I138" s="6">
        <f>SUBTOTAL(9,I134:I137)</f>
        <v>11084.01</v>
      </c>
      <c r="J138" s="6">
        <f>SUBTOTAL(9,J134:J137)</f>
        <v>11279.150000000001</v>
      </c>
      <c r="K138" s="6">
        <f>SUBTOTAL(9,K134:K137)</f>
        <v>11281.67</v>
      </c>
      <c r="L138" s="7">
        <f>SUBTOTAL(9,L134:L137)</f>
        <v>11324</v>
      </c>
      <c r="M138" s="7">
        <f>SUBTOTAL(9,M134:M137)</f>
        <v>11458</v>
      </c>
      <c r="N138" s="7">
        <f>SUBTOTAL(9,N134:N137)</f>
        <v>11756</v>
      </c>
      <c r="O138" s="7">
        <f>SUBTOTAL(9,O134:O137)</f>
        <v>11967</v>
      </c>
      <c r="P138" s="7">
        <f>SUBTOTAL(9,P134:P137)</f>
        <v>12082</v>
      </c>
      <c r="Q138" s="2">
        <f>SUBTOTAL(9,Q134:Q137)</f>
        <v>135034.31</v>
      </c>
      <c r="S138" s="19">
        <f t="shared" si="4"/>
        <v>76447.31</v>
      </c>
    </row>
    <row r="139" spans="2:19" s="1" customFormat="1" ht="19.7" customHeight="1" outlineLevel="2" x14ac:dyDescent="0.2">
      <c r="B139" s="13" t="s">
        <v>276</v>
      </c>
      <c r="C139" s="5" t="s">
        <v>277</v>
      </c>
      <c r="D139" s="5" t="s">
        <v>278</v>
      </c>
      <c r="E139" s="6">
        <v>3000</v>
      </c>
      <c r="F139" s="6">
        <v>3000</v>
      </c>
      <c r="G139" s="6">
        <v>3000</v>
      </c>
      <c r="H139" s="6">
        <v>3000</v>
      </c>
      <c r="I139" s="6">
        <v>0</v>
      </c>
      <c r="J139" s="6">
        <v>0</v>
      </c>
      <c r="K139" s="6">
        <v>0</v>
      </c>
      <c r="L139" s="7">
        <v>3000</v>
      </c>
      <c r="M139" s="7">
        <v>3000</v>
      </c>
      <c r="N139" s="7">
        <v>3000</v>
      </c>
      <c r="O139" s="7">
        <v>3000</v>
      </c>
      <c r="P139" s="7">
        <v>3000</v>
      </c>
      <c r="Q139" s="2">
        <f t="shared" si="5"/>
        <v>27000</v>
      </c>
      <c r="S139" s="19">
        <f t="shared" si="4"/>
        <v>12000</v>
      </c>
    </row>
    <row r="140" spans="2:19" s="1" customFormat="1" ht="19.7" customHeight="1" outlineLevel="2" x14ac:dyDescent="0.2">
      <c r="B140" s="13"/>
      <c r="C140" s="5" t="s">
        <v>279</v>
      </c>
      <c r="D140" s="5" t="s">
        <v>280</v>
      </c>
      <c r="E140" s="6">
        <v>4147.6000000000004</v>
      </c>
      <c r="F140" s="6">
        <v>4081.85</v>
      </c>
      <c r="G140" s="6">
        <v>1750.54</v>
      </c>
      <c r="H140" s="6">
        <v>6215.03</v>
      </c>
      <c r="I140" s="6">
        <v>6081.04</v>
      </c>
      <c r="J140" s="6">
        <v>5835.16</v>
      </c>
      <c r="K140" s="6">
        <v>4522.6899999999996</v>
      </c>
      <c r="L140" s="7">
        <v>4904</v>
      </c>
      <c r="M140" s="7">
        <v>4757</v>
      </c>
      <c r="N140" s="7">
        <v>4756</v>
      </c>
      <c r="O140" s="7">
        <v>4785</v>
      </c>
      <c r="P140" s="7">
        <v>4789</v>
      </c>
      <c r="Q140" s="2">
        <f t="shared" si="5"/>
        <v>56624.91</v>
      </c>
      <c r="S140" s="19">
        <f t="shared" si="4"/>
        <v>32633.91</v>
      </c>
    </row>
    <row r="141" spans="2:19" s="1" customFormat="1" ht="19.7" customHeight="1" outlineLevel="2" x14ac:dyDescent="0.2">
      <c r="B141" s="13"/>
      <c r="C141" s="5" t="s">
        <v>281</v>
      </c>
      <c r="D141" s="5" t="s">
        <v>282</v>
      </c>
      <c r="E141" s="6">
        <v>904.03</v>
      </c>
      <c r="F141" s="6">
        <v>868.31</v>
      </c>
      <c r="G141" s="6">
        <v>834.22</v>
      </c>
      <c r="H141" s="6">
        <v>1395.22</v>
      </c>
      <c r="I141" s="6">
        <v>1224.4100000000001</v>
      </c>
      <c r="J141" s="6">
        <v>1092.5</v>
      </c>
      <c r="K141" s="6">
        <v>749.48</v>
      </c>
      <c r="L141" s="7">
        <v>984</v>
      </c>
      <c r="M141" s="7">
        <v>930</v>
      </c>
      <c r="N141" s="7">
        <v>975</v>
      </c>
      <c r="O141" s="7">
        <v>977</v>
      </c>
      <c r="P141" s="7">
        <v>970</v>
      </c>
      <c r="Q141" s="2">
        <f t="shared" si="5"/>
        <v>11904.17</v>
      </c>
      <c r="S141" s="19">
        <f t="shared" si="4"/>
        <v>7068.17</v>
      </c>
    </row>
    <row r="142" spans="2:19" s="1" customFormat="1" ht="19.7" customHeight="1" outlineLevel="2" x14ac:dyDescent="0.2">
      <c r="B142" s="13"/>
      <c r="C142" s="5" t="s">
        <v>283</v>
      </c>
      <c r="D142" s="5" t="s">
        <v>284</v>
      </c>
      <c r="E142" s="6"/>
      <c r="F142" s="6"/>
      <c r="G142" s="6"/>
      <c r="H142" s="6"/>
      <c r="I142" s="6"/>
      <c r="J142" s="6"/>
      <c r="K142" s="6"/>
      <c r="L142" s="7">
        <v>83</v>
      </c>
      <c r="M142" s="7">
        <v>83</v>
      </c>
      <c r="N142" s="7">
        <v>83</v>
      </c>
      <c r="O142" s="7">
        <v>83</v>
      </c>
      <c r="P142" s="7">
        <v>83</v>
      </c>
      <c r="Q142" s="2">
        <f t="shared" si="5"/>
        <v>415</v>
      </c>
      <c r="S142" s="19">
        <f t="shared" si="4"/>
        <v>0</v>
      </c>
    </row>
    <row r="143" spans="2:19" s="1" customFormat="1" ht="19.7" customHeight="1" outlineLevel="1" x14ac:dyDescent="0.2">
      <c r="B143" s="15" t="s">
        <v>325</v>
      </c>
      <c r="C143" s="5"/>
      <c r="D143" s="5"/>
      <c r="E143" s="6">
        <f>SUBTOTAL(9,E139:E142)</f>
        <v>8051.63</v>
      </c>
      <c r="F143" s="6">
        <f>SUBTOTAL(9,F139:F142)</f>
        <v>7950.16</v>
      </c>
      <c r="G143" s="6">
        <f>SUBTOTAL(9,G139:G142)</f>
        <v>5584.76</v>
      </c>
      <c r="H143" s="6">
        <f>SUBTOTAL(9,H139:H142)</f>
        <v>10610.249999999998</v>
      </c>
      <c r="I143" s="6">
        <f>SUBTOTAL(9,I139:I142)</f>
        <v>7305.45</v>
      </c>
      <c r="J143" s="6">
        <f>SUBTOTAL(9,J139:J142)</f>
        <v>6927.66</v>
      </c>
      <c r="K143" s="6">
        <f>SUBTOTAL(9,K139:K142)</f>
        <v>5272.17</v>
      </c>
      <c r="L143" s="7">
        <f>SUBTOTAL(9,L139:L142)</f>
        <v>8971</v>
      </c>
      <c r="M143" s="7">
        <f>SUBTOTAL(9,M139:M142)</f>
        <v>8770</v>
      </c>
      <c r="N143" s="7">
        <f>SUBTOTAL(9,N139:N142)</f>
        <v>8814</v>
      </c>
      <c r="O143" s="7">
        <f>SUBTOTAL(9,O139:O142)</f>
        <v>8845</v>
      </c>
      <c r="P143" s="7">
        <f>SUBTOTAL(9,P139:P142)</f>
        <v>8842</v>
      </c>
      <c r="Q143" s="2">
        <f>SUBTOTAL(9,Q139:Q142)</f>
        <v>95944.08</v>
      </c>
      <c r="S143" s="19">
        <f t="shared" si="4"/>
        <v>51702.080000000002</v>
      </c>
    </row>
    <row r="144" spans="2:19" s="1" customFormat="1" ht="19.7" customHeight="1" outlineLevel="2" x14ac:dyDescent="0.2">
      <c r="B144" s="13" t="s">
        <v>285</v>
      </c>
      <c r="C144" s="5" t="s">
        <v>286</v>
      </c>
      <c r="D144" s="5" t="s">
        <v>287</v>
      </c>
      <c r="E144" s="6"/>
      <c r="F144" s="6"/>
      <c r="G144" s="6"/>
      <c r="H144" s="6"/>
      <c r="I144" s="6"/>
      <c r="J144" s="6"/>
      <c r="K144" s="6"/>
      <c r="L144" s="7">
        <v>35</v>
      </c>
      <c r="M144" s="7">
        <v>35</v>
      </c>
      <c r="N144" s="7">
        <v>35</v>
      </c>
      <c r="O144" s="7">
        <v>35</v>
      </c>
      <c r="P144" s="7">
        <v>35</v>
      </c>
      <c r="Q144" s="2">
        <f t="shared" si="5"/>
        <v>175</v>
      </c>
      <c r="S144" s="19">
        <f t="shared" si="4"/>
        <v>0</v>
      </c>
    </row>
    <row r="145" spans="2:21" s="1" customFormat="1" ht="19.7" customHeight="1" outlineLevel="2" x14ac:dyDescent="0.2">
      <c r="B145" s="13"/>
      <c r="C145" s="5" t="s">
        <v>288</v>
      </c>
      <c r="D145" s="5" t="s">
        <v>289</v>
      </c>
      <c r="E145" s="2">
        <v>2.69</v>
      </c>
      <c r="F145" s="2">
        <v>2.69</v>
      </c>
      <c r="G145" s="2">
        <v>-2.69</v>
      </c>
      <c r="H145" s="2">
        <v>0</v>
      </c>
      <c r="I145" s="2">
        <v>0</v>
      </c>
      <c r="J145" s="2">
        <v>0</v>
      </c>
      <c r="K145" s="6"/>
      <c r="L145" s="7">
        <v>0</v>
      </c>
      <c r="M145" s="7">
        <v>1</v>
      </c>
      <c r="N145" s="7">
        <v>0</v>
      </c>
      <c r="O145" s="7">
        <v>0</v>
      </c>
      <c r="P145" s="7">
        <v>1</v>
      </c>
      <c r="Q145" s="2">
        <f t="shared" si="5"/>
        <v>4.6899999999999995</v>
      </c>
      <c r="S145" s="19">
        <f t="shared" si="4"/>
        <v>2.69</v>
      </c>
    </row>
    <row r="146" spans="2:21" s="1" customFormat="1" ht="19.7" customHeight="1" outlineLevel="2" x14ac:dyDescent="0.2">
      <c r="B146" s="13"/>
      <c r="C146" s="5" t="s">
        <v>290</v>
      </c>
      <c r="D146" s="5" t="s">
        <v>291</v>
      </c>
      <c r="E146" s="2">
        <v>0</v>
      </c>
      <c r="F146" s="2">
        <v>23.84</v>
      </c>
      <c r="G146" s="2">
        <v>0</v>
      </c>
      <c r="H146" s="2">
        <v>0</v>
      </c>
      <c r="I146" s="2">
        <v>0</v>
      </c>
      <c r="J146" s="2">
        <v>0</v>
      </c>
      <c r="K146" s="6"/>
      <c r="L146" s="6"/>
      <c r="M146" s="6"/>
      <c r="N146" s="6"/>
      <c r="O146" s="6"/>
      <c r="P146" s="6"/>
      <c r="Q146" s="2">
        <f t="shared" si="5"/>
        <v>23.84</v>
      </c>
      <c r="S146" s="19">
        <f t="shared" si="4"/>
        <v>23.84</v>
      </c>
    </row>
    <row r="147" spans="2:21" s="1" customFormat="1" ht="19.7" customHeight="1" outlineLevel="2" x14ac:dyDescent="0.2">
      <c r="B147" s="13"/>
      <c r="C147" s="5" t="s">
        <v>292</v>
      </c>
      <c r="D147" s="5" t="s">
        <v>293</v>
      </c>
      <c r="E147" s="2">
        <v>-319</v>
      </c>
      <c r="F147" s="2">
        <v>-319</v>
      </c>
      <c r="G147" s="2">
        <v>-319</v>
      </c>
      <c r="H147" s="2">
        <v>151.44999999999999</v>
      </c>
      <c r="I147" s="2">
        <v>-147.75</v>
      </c>
      <c r="J147" s="2">
        <v>-147.75</v>
      </c>
      <c r="K147" s="2">
        <v>-3939.45</v>
      </c>
      <c r="L147" s="2">
        <v>505</v>
      </c>
      <c r="M147" s="2">
        <v>507</v>
      </c>
      <c r="N147" s="2">
        <v>506</v>
      </c>
      <c r="O147" s="2">
        <v>507</v>
      </c>
      <c r="P147" s="2">
        <v>505</v>
      </c>
      <c r="Q147" s="2">
        <f t="shared" si="5"/>
        <v>-2510.5</v>
      </c>
      <c r="S147" s="19">
        <f t="shared" si="4"/>
        <v>-5040.5</v>
      </c>
    </row>
    <row r="148" spans="2:21" s="1" customFormat="1" ht="19.7" customHeight="1" outlineLevel="2" x14ac:dyDescent="0.2">
      <c r="B148" s="13"/>
      <c r="C148" s="5" t="s">
        <v>294</v>
      </c>
      <c r="D148" s="5" t="s">
        <v>295</v>
      </c>
      <c r="E148" s="6"/>
      <c r="F148" s="6"/>
      <c r="G148" s="6"/>
      <c r="H148" s="6"/>
      <c r="I148" s="6">
        <v>0</v>
      </c>
      <c r="J148" s="6">
        <v>0</v>
      </c>
      <c r="K148" s="6">
        <v>2583.65</v>
      </c>
      <c r="L148" s="7"/>
      <c r="M148" s="7"/>
      <c r="N148" s="7"/>
      <c r="O148" s="7"/>
      <c r="P148" s="7"/>
      <c r="Q148" s="2">
        <f t="shared" si="5"/>
        <v>2583.65</v>
      </c>
      <c r="S148" s="19">
        <f t="shared" si="4"/>
        <v>2583.65</v>
      </c>
    </row>
    <row r="149" spans="2:21" s="1" customFormat="1" ht="19.7" customHeight="1" outlineLevel="1" x14ac:dyDescent="0.2">
      <c r="B149" s="15" t="s">
        <v>326</v>
      </c>
      <c r="C149" s="5"/>
      <c r="D149" s="5"/>
      <c r="E149" s="6">
        <f>SUBTOTAL(9,E144:E148)</f>
        <v>-316.31</v>
      </c>
      <c r="F149" s="6">
        <f>SUBTOTAL(9,F144:F148)</f>
        <v>-292.47000000000003</v>
      </c>
      <c r="G149" s="6">
        <f>SUBTOTAL(9,G144:G148)</f>
        <v>-321.69</v>
      </c>
      <c r="H149" s="6">
        <f>SUBTOTAL(9,H144:H148)</f>
        <v>151.44999999999999</v>
      </c>
      <c r="I149" s="6">
        <f>SUBTOTAL(9,I144:I148)</f>
        <v>-147.75</v>
      </c>
      <c r="J149" s="6">
        <f>SUBTOTAL(9,J144:J148)</f>
        <v>-147.75</v>
      </c>
      <c r="K149" s="6">
        <f>SUBTOTAL(9,K144:K148)</f>
        <v>-1355.7999999999997</v>
      </c>
      <c r="L149" s="7">
        <f>SUBTOTAL(9,L144:L148)</f>
        <v>540</v>
      </c>
      <c r="M149" s="7">
        <f>SUBTOTAL(9,M144:M148)</f>
        <v>543</v>
      </c>
      <c r="N149" s="7">
        <f>SUBTOTAL(9,N144:N148)</f>
        <v>541</v>
      </c>
      <c r="O149" s="7">
        <f>SUBTOTAL(9,O144:O148)</f>
        <v>542</v>
      </c>
      <c r="P149" s="7">
        <f>SUBTOTAL(9,P144:P148)</f>
        <v>541</v>
      </c>
      <c r="Q149" s="2">
        <f>SUBTOTAL(9,Q144:Q148)</f>
        <v>276.68000000000029</v>
      </c>
      <c r="S149" s="19">
        <f t="shared" si="4"/>
        <v>-2430.3199999999997</v>
      </c>
      <c r="U149" s="19">
        <f>+T149-S149</f>
        <v>2430.3199999999997</v>
      </c>
    </row>
    <row r="150" spans="2:21" s="1" customFormat="1" ht="19.7" customHeight="1" outlineLevel="2" x14ac:dyDescent="0.2">
      <c r="B150" s="13" t="s">
        <v>296</v>
      </c>
      <c r="C150" s="5" t="s">
        <v>297</v>
      </c>
      <c r="D150" s="5" t="s">
        <v>298</v>
      </c>
      <c r="E150" s="6">
        <v>-130.06</v>
      </c>
      <c r="F150" s="6">
        <v>-141.29</v>
      </c>
      <c r="G150" s="6">
        <v>-140.5</v>
      </c>
      <c r="H150" s="6">
        <v>-159.52000000000001</v>
      </c>
      <c r="I150" s="6">
        <v>-26.31</v>
      </c>
      <c r="J150" s="6">
        <v>-27.69</v>
      </c>
      <c r="K150" s="6">
        <v>-33.9</v>
      </c>
      <c r="L150" s="7">
        <v>-62</v>
      </c>
      <c r="M150" s="7">
        <v>-62</v>
      </c>
      <c r="N150" s="7">
        <v>-62</v>
      </c>
      <c r="O150" s="7">
        <v>-62</v>
      </c>
      <c r="P150" s="7">
        <v>-62</v>
      </c>
      <c r="Q150" s="2">
        <f t="shared" si="5"/>
        <v>-969.27</v>
      </c>
      <c r="S150" s="19">
        <f t="shared" si="4"/>
        <v>-659.27</v>
      </c>
    </row>
    <row r="151" spans="2:21" s="1" customFormat="1" ht="19.7" customHeight="1" outlineLevel="2" x14ac:dyDescent="0.2">
      <c r="B151" s="13"/>
      <c r="C151" s="5" t="s">
        <v>299</v>
      </c>
      <c r="D151" s="5" t="s">
        <v>300</v>
      </c>
      <c r="E151" s="6">
        <v>7576.24</v>
      </c>
      <c r="F151" s="6">
        <v>8123.72</v>
      </c>
      <c r="G151" s="6">
        <v>7754.44</v>
      </c>
      <c r="H151" s="6">
        <v>8124.27</v>
      </c>
      <c r="I151" s="6">
        <v>1901.23</v>
      </c>
      <c r="J151" s="6">
        <v>1828.94</v>
      </c>
      <c r="K151" s="6">
        <v>2020.75</v>
      </c>
      <c r="L151" s="7">
        <v>3772</v>
      </c>
      <c r="M151" s="7">
        <v>3789</v>
      </c>
      <c r="N151" s="7">
        <v>3946</v>
      </c>
      <c r="O151" s="7">
        <v>4004</v>
      </c>
      <c r="P151" s="7">
        <v>4054</v>
      </c>
      <c r="Q151" s="2">
        <f t="shared" si="5"/>
        <v>56894.590000000004</v>
      </c>
      <c r="S151" s="19">
        <f t="shared" si="4"/>
        <v>37329.590000000004</v>
      </c>
    </row>
    <row r="152" spans="2:21" s="1" customFormat="1" ht="19.7" customHeight="1" outlineLevel="2" x14ac:dyDescent="0.2">
      <c r="B152" s="13"/>
      <c r="C152" s="5" t="s">
        <v>301</v>
      </c>
      <c r="D152" s="5" t="s">
        <v>302</v>
      </c>
      <c r="E152" s="6">
        <v>-1.1399999999999999</v>
      </c>
      <c r="F152" s="6">
        <v>0</v>
      </c>
      <c r="G152" s="6">
        <v>0</v>
      </c>
      <c r="H152" s="6">
        <v>25.09</v>
      </c>
      <c r="I152" s="6">
        <v>0</v>
      </c>
      <c r="J152" s="6">
        <v>0</v>
      </c>
      <c r="K152" s="6">
        <v>-27.56</v>
      </c>
      <c r="L152" s="7">
        <v>24</v>
      </c>
      <c r="M152" s="7">
        <v>24</v>
      </c>
      <c r="N152" s="7">
        <v>24</v>
      </c>
      <c r="O152" s="7">
        <v>24</v>
      </c>
      <c r="P152" s="7">
        <v>24</v>
      </c>
      <c r="Q152" s="2">
        <f t="shared" si="5"/>
        <v>116.39</v>
      </c>
      <c r="S152" s="19">
        <f t="shared" si="4"/>
        <v>-3.6099999999999994</v>
      </c>
    </row>
    <row r="153" spans="2:21" s="1" customFormat="1" ht="19.7" customHeight="1" outlineLevel="2" x14ac:dyDescent="0.2">
      <c r="B153" s="13"/>
      <c r="C153" s="5" t="s">
        <v>303</v>
      </c>
      <c r="D153" s="5" t="s">
        <v>304</v>
      </c>
      <c r="E153" s="6">
        <v>0</v>
      </c>
      <c r="F153" s="6">
        <v>0.24</v>
      </c>
      <c r="G153" s="6">
        <v>0</v>
      </c>
      <c r="H153" s="6">
        <v>0</v>
      </c>
      <c r="I153" s="6"/>
      <c r="J153" s="6"/>
      <c r="K153" s="6"/>
      <c r="L153" s="7">
        <v>602</v>
      </c>
      <c r="M153" s="7">
        <v>602</v>
      </c>
      <c r="N153" s="7">
        <v>602</v>
      </c>
      <c r="O153" s="7">
        <v>602</v>
      </c>
      <c r="P153" s="7">
        <v>602</v>
      </c>
      <c r="Q153" s="2">
        <f t="shared" si="5"/>
        <v>3010.24</v>
      </c>
      <c r="S153" s="19">
        <f t="shared" si="4"/>
        <v>0.24</v>
      </c>
    </row>
    <row r="154" spans="2:21" s="1" customFormat="1" ht="19.7" customHeight="1" outlineLevel="1" x14ac:dyDescent="0.2">
      <c r="B154" s="15" t="s">
        <v>327</v>
      </c>
      <c r="C154" s="5"/>
      <c r="D154" s="5"/>
      <c r="E154" s="6">
        <f>SUBTOTAL(9,E150:E153)</f>
        <v>7445.0399999999991</v>
      </c>
      <c r="F154" s="6">
        <f>SUBTOTAL(9,F150:F153)</f>
        <v>7982.67</v>
      </c>
      <c r="G154" s="6">
        <f>SUBTOTAL(9,G150:G153)</f>
        <v>7613.94</v>
      </c>
      <c r="H154" s="6">
        <f>SUBTOTAL(9,H150:H153)</f>
        <v>7989.84</v>
      </c>
      <c r="I154" s="6">
        <f>SUBTOTAL(9,I150:I153)</f>
        <v>1874.92</v>
      </c>
      <c r="J154" s="6">
        <f>SUBTOTAL(9,J150:J153)</f>
        <v>1801.25</v>
      </c>
      <c r="K154" s="6">
        <f>SUBTOTAL(9,K150:K153)</f>
        <v>1959.29</v>
      </c>
      <c r="L154" s="7">
        <f>SUBTOTAL(9,L150:L153)</f>
        <v>4336</v>
      </c>
      <c r="M154" s="7">
        <f>SUBTOTAL(9,M150:M153)</f>
        <v>4353</v>
      </c>
      <c r="N154" s="7">
        <f>SUBTOTAL(9,N150:N153)</f>
        <v>4510</v>
      </c>
      <c r="O154" s="7">
        <f>SUBTOTAL(9,O150:O153)</f>
        <v>4568</v>
      </c>
      <c r="P154" s="7">
        <f>SUBTOTAL(9,P150:P153)</f>
        <v>4618</v>
      </c>
      <c r="Q154" s="2">
        <f>SUBTOTAL(9,Q150:Q153)</f>
        <v>59051.950000000004</v>
      </c>
      <c r="S154" s="19">
        <f t="shared" si="4"/>
        <v>36666.949999999997</v>
      </c>
      <c r="U154" s="19"/>
    </row>
    <row r="155" spans="2:21" s="1" customFormat="1" ht="19.7" customHeight="1" outlineLevel="2" x14ac:dyDescent="0.2">
      <c r="B155" s="13" t="s">
        <v>305</v>
      </c>
      <c r="C155" s="5" t="s">
        <v>306</v>
      </c>
      <c r="D155" s="5" t="s">
        <v>307</v>
      </c>
      <c r="E155" s="6">
        <v>-17374</v>
      </c>
      <c r="F155" s="6">
        <v>-17178</v>
      </c>
      <c r="G155" s="6">
        <v>-27065</v>
      </c>
      <c r="H155" s="6">
        <v>-26627</v>
      </c>
      <c r="I155" s="6">
        <v>0</v>
      </c>
      <c r="J155" s="6">
        <v>0</v>
      </c>
      <c r="K155" s="6">
        <v>-63765</v>
      </c>
      <c r="L155" s="6"/>
      <c r="M155" s="6"/>
      <c r="N155" s="6"/>
      <c r="O155" s="6"/>
      <c r="P155" s="6"/>
      <c r="Q155" s="2">
        <f t="shared" si="5"/>
        <v>-152009</v>
      </c>
      <c r="S155" s="19">
        <f t="shared" si="4"/>
        <v>-152009</v>
      </c>
    </row>
    <row r="156" spans="2:21" s="1" customFormat="1" ht="19.7" customHeight="1" outlineLevel="2" x14ac:dyDescent="0.2">
      <c r="B156" s="13"/>
      <c r="C156" s="5" t="s">
        <v>308</v>
      </c>
      <c r="D156" s="5" t="s">
        <v>309</v>
      </c>
      <c r="E156" s="6">
        <v>-4354</v>
      </c>
      <c r="F156" s="6">
        <v>-4305</v>
      </c>
      <c r="G156" s="6">
        <v>-6783</v>
      </c>
      <c r="H156" s="6">
        <v>54049</v>
      </c>
      <c r="I156" s="6">
        <v>0</v>
      </c>
      <c r="J156" s="6">
        <v>0</v>
      </c>
      <c r="K156" s="6">
        <v>-76703</v>
      </c>
      <c r="L156" s="6"/>
      <c r="M156" s="6"/>
      <c r="N156" s="6"/>
      <c r="O156" s="6"/>
      <c r="P156" s="6"/>
      <c r="Q156" s="2">
        <f t="shared" si="5"/>
        <v>-38096</v>
      </c>
      <c r="S156" s="19">
        <f t="shared" si="4"/>
        <v>-38096</v>
      </c>
    </row>
    <row r="157" spans="2:21" s="1" customFormat="1" ht="19.7" customHeight="1" outlineLevel="2" x14ac:dyDescent="0.2">
      <c r="B157" s="13"/>
      <c r="C157" s="5" t="s">
        <v>310</v>
      </c>
      <c r="D157" s="5" t="s">
        <v>311</v>
      </c>
      <c r="E157" s="6">
        <v>-1067</v>
      </c>
      <c r="F157" s="6">
        <v>-1067</v>
      </c>
      <c r="G157" s="6">
        <v>-1067</v>
      </c>
      <c r="H157" s="6">
        <v>-7589</v>
      </c>
      <c r="I157" s="6">
        <v>0</v>
      </c>
      <c r="J157" s="6">
        <v>0</v>
      </c>
      <c r="K157" s="6">
        <v>11765</v>
      </c>
      <c r="L157" s="6"/>
      <c r="M157" s="6"/>
      <c r="N157" s="6"/>
      <c r="O157" s="6"/>
      <c r="P157" s="6"/>
      <c r="Q157" s="2">
        <f t="shared" si="5"/>
        <v>975</v>
      </c>
      <c r="S157" s="19">
        <f t="shared" si="4"/>
        <v>975</v>
      </c>
    </row>
    <row r="158" spans="2:21" s="1" customFormat="1" ht="19.7" customHeight="1" outlineLevel="2" x14ac:dyDescent="0.2">
      <c r="B158" s="13"/>
      <c r="C158" s="5" t="s">
        <v>312</v>
      </c>
      <c r="D158" s="5" t="s">
        <v>313</v>
      </c>
      <c r="E158" s="6">
        <v>-321</v>
      </c>
      <c r="F158" s="6">
        <v>-320</v>
      </c>
      <c r="G158" s="6">
        <v>-320</v>
      </c>
      <c r="H158" s="6">
        <v>-320</v>
      </c>
      <c r="I158" s="6"/>
      <c r="J158" s="6"/>
      <c r="K158" s="6"/>
      <c r="L158" s="6"/>
      <c r="M158" s="6"/>
      <c r="N158" s="6"/>
      <c r="O158" s="6"/>
      <c r="P158" s="6"/>
      <c r="Q158" s="2">
        <f t="shared" si="5"/>
        <v>-1281</v>
      </c>
      <c r="S158" s="19">
        <f t="shared" si="4"/>
        <v>-1281</v>
      </c>
    </row>
    <row r="159" spans="2:21" s="1" customFormat="1" ht="19.7" customHeight="1" outlineLevel="2" x14ac:dyDescent="0.2">
      <c r="B159" s="13"/>
      <c r="C159" s="5" t="s">
        <v>314</v>
      </c>
      <c r="D159" s="5" t="s">
        <v>315</v>
      </c>
      <c r="E159" s="6">
        <v>708</v>
      </c>
      <c r="F159" s="6">
        <v>-1630</v>
      </c>
      <c r="G159" s="6">
        <v>12400</v>
      </c>
      <c r="H159" s="6">
        <v>-10291</v>
      </c>
      <c r="I159" s="6">
        <v>0</v>
      </c>
      <c r="J159" s="6">
        <v>0</v>
      </c>
      <c r="K159" s="6">
        <v>33113</v>
      </c>
      <c r="L159" s="6"/>
      <c r="M159" s="6"/>
      <c r="N159" s="6"/>
      <c r="O159" s="6"/>
      <c r="P159" s="6"/>
      <c r="Q159" s="2">
        <f t="shared" si="5"/>
        <v>34300</v>
      </c>
      <c r="S159" s="19">
        <f t="shared" si="4"/>
        <v>34300</v>
      </c>
    </row>
    <row r="160" spans="2:21" s="1" customFormat="1" ht="19.7" customHeight="1" outlineLevel="2" x14ac:dyDescent="0.2">
      <c r="B160" s="13"/>
      <c r="C160" s="5" t="s">
        <v>316</v>
      </c>
      <c r="D160" s="5" t="s">
        <v>317</v>
      </c>
      <c r="E160" s="6">
        <v>-394</v>
      </c>
      <c r="F160" s="6">
        <v>-394</v>
      </c>
      <c r="G160" s="6">
        <v>-394</v>
      </c>
      <c r="H160" s="6">
        <v>-2330</v>
      </c>
      <c r="I160" s="6">
        <v>0</v>
      </c>
      <c r="J160" s="6">
        <v>0</v>
      </c>
      <c r="K160" s="6">
        <v>3228</v>
      </c>
      <c r="L160" s="6"/>
      <c r="M160" s="6"/>
      <c r="N160" s="6"/>
      <c r="O160" s="6"/>
      <c r="P160" s="6"/>
      <c r="Q160" s="2">
        <f t="shared" si="5"/>
        <v>-284</v>
      </c>
      <c r="S160" s="19">
        <f t="shared" si="4"/>
        <v>-284</v>
      </c>
    </row>
    <row r="161" spans="2:19" s="1" customFormat="1" ht="19.7" customHeight="1" outlineLevel="2" x14ac:dyDescent="0.2">
      <c r="B161" s="13"/>
      <c r="C161" s="5" t="s">
        <v>318</v>
      </c>
      <c r="D161" s="5" t="s">
        <v>319</v>
      </c>
      <c r="E161" s="6">
        <v>201</v>
      </c>
      <c r="F161" s="6">
        <v>-409</v>
      </c>
      <c r="G161" s="6">
        <v>3108</v>
      </c>
      <c r="H161" s="6">
        <v>-2579</v>
      </c>
      <c r="I161" s="6">
        <v>0</v>
      </c>
      <c r="J161" s="6">
        <v>0</v>
      </c>
      <c r="K161" s="6">
        <v>8299</v>
      </c>
      <c r="L161" s="6"/>
      <c r="M161" s="6"/>
      <c r="N161" s="6"/>
      <c r="O161" s="6"/>
      <c r="P161" s="6"/>
      <c r="Q161" s="2">
        <f t="shared" si="5"/>
        <v>8620</v>
      </c>
      <c r="S161" s="19">
        <f t="shared" si="4"/>
        <v>8620</v>
      </c>
    </row>
    <row r="162" spans="2:19" s="1" customFormat="1" ht="19.7" customHeight="1" outlineLevel="1" x14ac:dyDescent="0.2">
      <c r="B162" s="16" t="s">
        <v>328</v>
      </c>
      <c r="C162" s="8"/>
      <c r="D162" s="8"/>
      <c r="E162" s="9">
        <f>SUBTOTAL(9,E155:E161)</f>
        <v>-22601</v>
      </c>
      <c r="F162" s="9">
        <f>SUBTOTAL(9,F155:F161)</f>
        <v>-25303</v>
      </c>
      <c r="G162" s="9">
        <f>SUBTOTAL(9,G155:G161)</f>
        <v>-20121</v>
      </c>
      <c r="H162" s="9">
        <f>SUBTOTAL(9,H155:H161)</f>
        <v>4313</v>
      </c>
      <c r="I162" s="9">
        <f>SUBTOTAL(9,I155:I161)</f>
        <v>0</v>
      </c>
      <c r="J162" s="9">
        <f>SUBTOTAL(9,J155:J161)</f>
        <v>0</v>
      </c>
      <c r="K162" s="9">
        <f>SUBTOTAL(9,K155:K161)</f>
        <v>-84063</v>
      </c>
      <c r="L162" s="9">
        <f>SUBTOTAL(9,L155:L161)</f>
        <v>0</v>
      </c>
      <c r="M162" s="9">
        <f>SUBTOTAL(9,M155:M161)</f>
        <v>0</v>
      </c>
      <c r="N162" s="9">
        <f>SUBTOTAL(9,N155:N161)</f>
        <v>0</v>
      </c>
      <c r="O162" s="9">
        <f>SUBTOTAL(9,O155:O161)</f>
        <v>0</v>
      </c>
      <c r="P162" s="9">
        <f>SUBTOTAL(9,P155:P161)</f>
        <v>0</v>
      </c>
      <c r="Q162" s="2">
        <f>SUBTOTAL(9,Q155:Q161)</f>
        <v>-147775</v>
      </c>
      <c r="S162" s="19">
        <f t="shared" si="4"/>
        <v>-147775</v>
      </c>
    </row>
    <row r="163" spans="2:19" s="1" customFormat="1" ht="19.7" customHeight="1" x14ac:dyDescent="0.2">
      <c r="B163" s="16" t="s">
        <v>329</v>
      </c>
      <c r="C163" s="8"/>
      <c r="D163" s="8"/>
      <c r="E163" s="9">
        <f>SUBTOTAL(9,E5:E161)</f>
        <v>65788.310000000027</v>
      </c>
      <c r="F163" s="9">
        <f>SUBTOTAL(9,F5:F161)</f>
        <v>74348.460000000065</v>
      </c>
      <c r="G163" s="9">
        <f>SUBTOTAL(9,G5:G161)</f>
        <v>58695.360000000001</v>
      </c>
      <c r="H163" s="9">
        <f>SUBTOTAL(9,H5:H161)</f>
        <v>73141.189999999959</v>
      </c>
      <c r="I163" s="9">
        <f>SUBTOTAL(9,I5:I161)</f>
        <v>18554.499999999924</v>
      </c>
      <c r="J163" s="9">
        <f>SUBTOTAL(9,J5:J161)</f>
        <v>51834.790000000008</v>
      </c>
      <c r="K163" s="9">
        <f>SUBTOTAL(9,K5:K161)</f>
        <v>-7204.2900000000227</v>
      </c>
      <c r="L163" s="9">
        <f>SUBTOTAL(9,L5:L161)</f>
        <v>115048</v>
      </c>
      <c r="M163" s="9">
        <f>SUBTOTAL(9,M5:M161)</f>
        <v>118321</v>
      </c>
      <c r="N163" s="9">
        <f>SUBTOTAL(9,N5:N161)</f>
        <v>137422</v>
      </c>
      <c r="O163" s="9">
        <f>SUBTOTAL(9,O5:O161)</f>
        <v>137581</v>
      </c>
      <c r="P163" s="9">
        <f>SUBTOTAL(9,P5:P161)</f>
        <v>141144</v>
      </c>
      <c r="Q163" s="2">
        <f>SUBTOTAL(9,Q5:Q161)</f>
        <v>984674.3199999996</v>
      </c>
      <c r="S163" s="19">
        <f t="shared" si="4"/>
        <v>335158.31999999995</v>
      </c>
    </row>
    <row r="164" spans="2:19" s="1" customFormat="1" ht="28.7" customHeight="1" x14ac:dyDescent="0.2">
      <c r="B164" s="12" t="s">
        <v>330</v>
      </c>
      <c r="E164" s="2">
        <f>+E163-E162</f>
        <v>88389.310000000027</v>
      </c>
      <c r="F164" s="2">
        <f t="shared" ref="F164:Q164" si="6">+F163-F162</f>
        <v>99651.460000000065</v>
      </c>
      <c r="G164" s="2">
        <f t="shared" si="6"/>
        <v>78816.36</v>
      </c>
      <c r="H164" s="2">
        <f t="shared" si="6"/>
        <v>68828.189999999959</v>
      </c>
      <c r="I164" s="2">
        <f t="shared" si="6"/>
        <v>18554.499999999924</v>
      </c>
      <c r="J164" s="2">
        <f t="shared" si="6"/>
        <v>51834.790000000008</v>
      </c>
      <c r="K164" s="2">
        <f t="shared" si="6"/>
        <v>76858.709999999977</v>
      </c>
      <c r="L164" s="2">
        <f t="shared" si="6"/>
        <v>115048</v>
      </c>
      <c r="M164" s="2">
        <f t="shared" si="6"/>
        <v>118321</v>
      </c>
      <c r="N164" s="2">
        <f t="shared" si="6"/>
        <v>137422</v>
      </c>
      <c r="O164" s="2">
        <f t="shared" si="6"/>
        <v>137581</v>
      </c>
      <c r="P164" s="2">
        <f t="shared" si="6"/>
        <v>141144</v>
      </c>
      <c r="Q164" s="2">
        <f t="shared" si="6"/>
        <v>1132449.3199999996</v>
      </c>
      <c r="S164" s="19">
        <f>SUM(E164:K164)</f>
        <v>482933.31999999995</v>
      </c>
    </row>
    <row r="166" spans="2:19" x14ac:dyDescent="0.2">
      <c r="O166" s="11" t="s">
        <v>332</v>
      </c>
      <c r="Q166" s="11">
        <v>1132450</v>
      </c>
    </row>
    <row r="168" spans="2:19" x14ac:dyDescent="0.2">
      <c r="O168" s="11" t="s">
        <v>333</v>
      </c>
      <c r="Q168" s="11">
        <f>+Q164-Q166</f>
        <v>-0.68000000040046871</v>
      </c>
    </row>
  </sheetData>
  <mergeCells count="8">
    <mergeCell ref="B144:B148"/>
    <mergeCell ref="B150:B153"/>
    <mergeCell ref="B155:B161"/>
    <mergeCell ref="B5:B9"/>
    <mergeCell ref="B11:B13"/>
    <mergeCell ref="B15:B132"/>
    <mergeCell ref="B134:B137"/>
    <mergeCell ref="B139:B142"/>
  </mergeCells>
  <pageMargins left="0.7" right="0.7" top="0.75" bottom="0.75" header="0.3" footer="0.3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Brown, John</cp:lastModifiedBy>
  <cp:lastPrinted>2021-06-03T23:58:11Z</cp:lastPrinted>
  <dcterms:created xsi:type="dcterms:W3CDTF">2021-06-03T23:49:39Z</dcterms:created>
  <dcterms:modified xsi:type="dcterms:W3CDTF">2021-06-04T00:31:06Z</dcterms:modified>
</cp:coreProperties>
</file>