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J13" i="1"/>
  <c r="G12" i="1"/>
  <c r="F12" i="1"/>
  <c r="E11" i="1"/>
  <c r="J11" i="1" s="1"/>
  <c r="J10" i="1"/>
  <c r="F10" i="1"/>
  <c r="G9" i="1"/>
  <c r="J9" i="1" s="1"/>
  <c r="I8" i="1"/>
  <c r="I12" i="1" s="1"/>
  <c r="H8" i="1"/>
  <c r="J8" i="1" s="1"/>
  <c r="J12" i="1" s="1"/>
  <c r="J14" i="1" s="1"/>
  <c r="J16" i="1" s="1"/>
  <c r="E12" i="1" l="1"/>
  <c r="H12" i="1"/>
</calcChain>
</file>

<file path=xl/sharedStrings.xml><?xml version="1.0" encoding="utf-8"?>
<sst xmlns="http://schemas.openxmlformats.org/spreadsheetml/2006/main" count="16" uniqueCount="16">
  <si>
    <t>Delta Natural Gas Company Inc.</t>
  </si>
  <si>
    <t>Computation of 2022 Incentive Compensation Expense</t>
  </si>
  <si>
    <t>AG-1 36 (c)</t>
  </si>
  <si>
    <t>May 2021 Salaries</t>
  </si>
  <si>
    <t>AA 1.75%</t>
  </si>
  <si>
    <t>STI 5%</t>
  </si>
  <si>
    <t>STI 7.5%</t>
  </si>
  <si>
    <t>STI 10%</t>
  </si>
  <si>
    <t>LTI 10% X 2/3</t>
  </si>
  <si>
    <t>Total</t>
  </si>
  <si>
    <t>Executives</t>
  </si>
  <si>
    <t>Senior Management</t>
  </si>
  <si>
    <t>Management</t>
  </si>
  <si>
    <t>Employees and Supervision</t>
  </si>
  <si>
    <t>Contracts</t>
  </si>
  <si>
    <t>3% Merit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</si>
</sst>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164" fontId="2" fillId="0" borderId="0" xfId="1" applyNumberFormat="1" applyFont="1"/>
    <xf numFmtId="164" fontId="3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rown/Box/2021%20Kentucky%20Rate%20Review%20Confidential/2022%20Labor%20Rec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st 2022 lab"/>
      <sheetName val="incentive calc for AG-36(c)"/>
      <sheetName val="AG-36(c) Response"/>
    </sheetNames>
    <sheetDataSet>
      <sheetData sheetId="0"/>
      <sheetData sheetId="1"/>
      <sheetData sheetId="2">
        <row r="157">
          <cell r="AK157">
            <v>172535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M4" sqref="M4"/>
    </sheetView>
  </sheetViews>
  <sheetFormatPr defaultRowHeight="15" x14ac:dyDescent="0.25"/>
  <cols>
    <col min="4" max="4" width="13.28515625" style="1" bestFit="1" customWidth="1"/>
    <col min="5" max="5" width="11.5703125" style="1" bestFit="1" customWidth="1"/>
    <col min="6" max="6" width="9.5703125" style="1" bestFit="1" customWidth="1"/>
    <col min="7" max="7" width="11.5703125" style="1" bestFit="1" customWidth="1"/>
    <col min="8" max="9" width="10.5703125" style="1" bestFit="1" customWidth="1"/>
    <col min="10" max="10" width="11.5703125" style="1" bestFit="1" customWidth="1"/>
    <col min="11" max="13" width="9.140625" style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2</v>
      </c>
    </row>
    <row r="7" spans="1:13" s="3" customFormat="1" ht="34.5" x14ac:dyDescent="0.4"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2"/>
      <c r="L7" s="2"/>
      <c r="M7" s="2"/>
    </row>
    <row r="8" spans="1:13" x14ac:dyDescent="0.25">
      <c r="A8" t="s">
        <v>10</v>
      </c>
      <c r="D8" s="1">
        <v>727989</v>
      </c>
      <c r="H8" s="1">
        <f>+D8*0.1</f>
        <v>72798.900000000009</v>
      </c>
      <c r="I8" s="1">
        <f>+D8*0.1*0.666666666666667</f>
        <v>48532.600000000028</v>
      </c>
      <c r="J8" s="1">
        <f>SUM(E8:I8)</f>
        <v>121331.50000000003</v>
      </c>
    </row>
    <row r="9" spans="1:13" x14ac:dyDescent="0.25">
      <c r="A9" t="s">
        <v>11</v>
      </c>
      <c r="D9" s="1">
        <v>1463860.6400000001</v>
      </c>
      <c r="G9" s="1">
        <f>+D9*0.075</f>
        <v>109789.54800000001</v>
      </c>
      <c r="J9" s="1">
        <f t="shared" ref="J9:J11" si="0">SUM(E9:I9)</f>
        <v>109789.54800000001</v>
      </c>
    </row>
    <row r="10" spans="1:13" x14ac:dyDescent="0.25">
      <c r="A10" t="s">
        <v>12</v>
      </c>
      <c r="D10" s="1">
        <v>186624.22857142857</v>
      </c>
      <c r="F10" s="1">
        <f>+D10*0.05</f>
        <v>9331.2114285714288</v>
      </c>
      <c r="J10" s="1">
        <f t="shared" si="0"/>
        <v>9331.2114285714288</v>
      </c>
    </row>
    <row r="11" spans="1:13" ht="17.25" x14ac:dyDescent="0.4">
      <c r="A11" t="s">
        <v>13</v>
      </c>
      <c r="D11" s="5">
        <v>6704282.3150927508</v>
      </c>
      <c r="E11" s="5">
        <f>+D11*0.0175</f>
        <v>117324.94051412315</v>
      </c>
      <c r="F11" s="5">
        <v>0</v>
      </c>
      <c r="G11" s="5">
        <v>0</v>
      </c>
      <c r="H11" s="5">
        <v>0</v>
      </c>
      <c r="I11" s="5">
        <v>0</v>
      </c>
      <c r="J11" s="5">
        <f t="shared" si="0"/>
        <v>117324.94051412315</v>
      </c>
    </row>
    <row r="12" spans="1:13" ht="17.25" x14ac:dyDescent="0.4">
      <c r="D12" s="6">
        <f>SUM(D8:D11)</f>
        <v>9082756.1836641803</v>
      </c>
      <c r="E12" s="6">
        <f t="shared" ref="E12:J12" si="1">SUM(E8:E11)</f>
        <v>117324.94051412315</v>
      </c>
      <c r="F12" s="6">
        <f t="shared" si="1"/>
        <v>9331.2114285714288</v>
      </c>
      <c r="G12" s="6">
        <f t="shared" si="1"/>
        <v>109789.54800000001</v>
      </c>
      <c r="H12" s="6">
        <f t="shared" si="1"/>
        <v>72798.900000000009</v>
      </c>
      <c r="I12" s="6">
        <f t="shared" si="1"/>
        <v>48532.600000000028</v>
      </c>
      <c r="J12" s="1">
        <f t="shared" si="1"/>
        <v>357777.19994269463</v>
      </c>
    </row>
    <row r="13" spans="1:13" ht="17.25" x14ac:dyDescent="0.4">
      <c r="A13" t="s">
        <v>14</v>
      </c>
      <c r="J13" s="5">
        <f>+'[1]incentive calc for AG-36(c)'!AK157</f>
        <v>172535</v>
      </c>
    </row>
    <row r="14" spans="1:13" x14ac:dyDescent="0.25">
      <c r="J14" s="1">
        <f>+J12+J13</f>
        <v>530312.19994269463</v>
      </c>
    </row>
    <row r="15" spans="1:13" ht="17.25" x14ac:dyDescent="0.4">
      <c r="A15" t="s">
        <v>15</v>
      </c>
      <c r="J15" s="5">
        <v>15647</v>
      </c>
    </row>
    <row r="16" spans="1:13" ht="17.25" x14ac:dyDescent="0.4">
      <c r="J16" s="6">
        <f>+J14+J15</f>
        <v>545959.19994269463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2021-07-21T14:21:59Z</dcterms:modified>
</cp:coreProperties>
</file>