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rown\Box\2021 Kentucky Rate Case\PSC DR2 - AG DR1\AGDR1 Responses\AG DR1 Attachments\AG 1-29(d) Attachments\"/>
    </mc:Choice>
  </mc:AlternateContent>
  <xr:revisionPtr revIDLastSave="0" documentId="11_9F39C1A65D095D2A5557F3909DF232AFBCDA66A4" xr6:coauthVersionLast="47" xr6:coauthVersionMax="47" xr10:uidLastSave="{00000000-0000-0000-0000-000000000000}"/>
  <bookViews>
    <workbookView xWindow="0" yWindow="0" windowWidth="28800" windowHeight="11925" xr2:uid="{00000000-000D-0000-FFFF-FFFF00000000}"/>
  </bookViews>
  <sheets>
    <sheet name="Report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4" i="1" l="1"/>
  <c r="E174" i="1"/>
  <c r="F172" i="1"/>
  <c r="F162" i="1"/>
  <c r="E172" i="1"/>
  <c r="F155" i="1"/>
  <c r="F151" i="1"/>
  <c r="E155" i="1"/>
  <c r="F148" i="1"/>
  <c r="F144" i="1"/>
  <c r="E148" i="1"/>
  <c r="F141" i="1"/>
  <c r="E141" i="1"/>
  <c r="F136" i="1"/>
  <c r="F133" i="1"/>
  <c r="E133" i="1"/>
  <c r="F127" i="1"/>
  <c r="F124" i="1"/>
  <c r="E124" i="1"/>
  <c r="F20" i="1"/>
  <c r="F17" i="1"/>
  <c r="F13" i="1"/>
  <c r="E17" i="1"/>
  <c r="F10" i="1"/>
  <c r="E10" i="1"/>
  <c r="D174" i="1"/>
  <c r="D172" i="1"/>
  <c r="D155" i="1"/>
  <c r="D148" i="1"/>
  <c r="D133" i="1"/>
  <c r="D141" i="1"/>
  <c r="D124" i="1"/>
  <c r="D17" i="1"/>
  <c r="D10" i="1"/>
  <c r="F2" i="1"/>
  <c r="F179" i="1"/>
  <c r="F178" i="1"/>
  <c r="E180" i="1"/>
  <c r="D180" i="1"/>
  <c r="F180" i="1" s="1"/>
</calcChain>
</file>

<file path=xl/sharedStrings.xml><?xml version="1.0" encoding="utf-8"?>
<sst xmlns="http://schemas.openxmlformats.org/spreadsheetml/2006/main" count="361" uniqueCount="298">
  <si>
    <t>Structure</t>
  </si>
  <si>
    <t>GL Account</t>
  </si>
  <si>
    <t>Description</t>
  </si>
  <si>
    <t>2016 Actuals</t>
  </si>
  <si>
    <t>2018 Budget</t>
  </si>
  <si>
    <t>Adjustments</t>
  </si>
  <si>
    <t>Delta</t>
  </si>
  <si>
    <t>OPERATING REVENUES</t>
  </si>
  <si>
    <t>4111010</t>
  </si>
  <si>
    <t>Residential Gas Sales - Billed</t>
  </si>
  <si>
    <t>4111020</t>
  </si>
  <si>
    <t>Residential Gas Sales - Unbilled</t>
  </si>
  <si>
    <t>4115010</t>
  </si>
  <si>
    <t>Forfeited Discounts - Gas</t>
  </si>
  <si>
    <t>4115040</t>
  </si>
  <si>
    <t>Misc Gas Service Revenues</t>
  </si>
  <si>
    <t>4115050</t>
  </si>
  <si>
    <t>Other Miscellaneous Service Revenues</t>
  </si>
  <si>
    <t>4305035</t>
  </si>
  <si>
    <t>Revenues from M &amp; J and Contract Work</t>
  </si>
  <si>
    <t>4309190</t>
  </si>
  <si>
    <t>Other Miscellaneous Revenues</t>
  </si>
  <si>
    <t>Actuals</t>
  </si>
  <si>
    <t>Budget</t>
  </si>
  <si>
    <t>Compare</t>
  </si>
  <si>
    <t xml:space="preserve">  Purchased Gas</t>
  </si>
  <si>
    <t>5205215</t>
  </si>
  <si>
    <t>Nat Gas Trans Line Purch-Interstate-Gas Costs</t>
  </si>
  <si>
    <t>5205450</t>
  </si>
  <si>
    <t>Unrecovered Purchased Gas Cost Adjustments</t>
  </si>
  <si>
    <t>5340100</t>
  </si>
  <si>
    <t>Transportation of Gas - Commodity Charges</t>
  </si>
  <si>
    <t xml:space="preserve">  Other Operations &amp; Maintenance</t>
  </si>
  <si>
    <t>5300110</t>
  </si>
  <si>
    <t>Salaried - Straight-Time Wages</t>
  </si>
  <si>
    <t>5300111</t>
  </si>
  <si>
    <t>Salaried - Straight-Time Wages-2200</t>
  </si>
  <si>
    <t>5300120</t>
  </si>
  <si>
    <t>Salaried - Overtime Wages</t>
  </si>
  <si>
    <t>5300121</t>
  </si>
  <si>
    <t>Salaried - Overtime Wages-2200</t>
  </si>
  <si>
    <t>5300150</t>
  </si>
  <si>
    <t>Salaried - Vacation Accrual</t>
  </si>
  <si>
    <t>5300170</t>
  </si>
  <si>
    <t>Salaried - Incentives / Bonuses</t>
  </si>
  <si>
    <t>5300171</t>
  </si>
  <si>
    <t>Salaried - Incentives / Bonuses 2200</t>
  </si>
  <si>
    <t>5300180</t>
  </si>
  <si>
    <t>Salaried - Annual Incentive</t>
  </si>
  <si>
    <t>5300181</t>
  </si>
  <si>
    <t>Salaried - Annual Incentive - 2200</t>
  </si>
  <si>
    <t>5300211</t>
  </si>
  <si>
    <t>Hourly - Straight-Time Wages - 2200</t>
  </si>
  <si>
    <t>5300221</t>
  </si>
  <si>
    <t>Hourly - Overtime Wages - 2200</t>
  </si>
  <si>
    <t>5300281</t>
  </si>
  <si>
    <t>Hourly - Annual Incentive - 2200</t>
  </si>
  <si>
    <t>5300999</t>
  </si>
  <si>
    <t>Capitalized Labor &amp; Benefits-PROJ SETTLMT USE ONLY</t>
  </si>
  <si>
    <t>5301010</t>
  </si>
  <si>
    <t>Employee Benefits - Medical</t>
  </si>
  <si>
    <t>5301011</t>
  </si>
  <si>
    <t>Employee Benefits - Medical-HSA Contributions</t>
  </si>
  <si>
    <t>5301020</t>
  </si>
  <si>
    <t>Employee Benefits - Dental / Vision</t>
  </si>
  <si>
    <t>5301030</t>
  </si>
  <si>
    <t>Employee Benefits - Life Insurance</t>
  </si>
  <si>
    <t>5301040</t>
  </si>
  <si>
    <t>Employee Benefits - Disability</t>
  </si>
  <si>
    <t>5301060</t>
  </si>
  <si>
    <t>Employee Benefits - OPEB</t>
  </si>
  <si>
    <t>5301090</t>
  </si>
  <si>
    <t>Employee Benefits - Plan Administration</t>
  </si>
  <si>
    <t>5301110</t>
  </si>
  <si>
    <t>Employee Benefits - Pensions</t>
  </si>
  <si>
    <t>5301130</t>
  </si>
  <si>
    <t>Employee Benefits - Savings Plan</t>
  </si>
  <si>
    <t>5301192</t>
  </si>
  <si>
    <t>Employee Benefits - Medical Dental Vision 2200</t>
  </si>
  <si>
    <t>5301990</t>
  </si>
  <si>
    <t>Other Employee Benefits - Miscellaneous</t>
  </si>
  <si>
    <t>5301991</t>
  </si>
  <si>
    <t>Other Employee Benefits - Miscellaneous - 2200</t>
  </si>
  <si>
    <t>5302010</t>
  </si>
  <si>
    <t>Travel Expense</t>
  </si>
  <si>
    <t>5302020</t>
  </si>
  <si>
    <t>Entertainment Expense</t>
  </si>
  <si>
    <t>5302021</t>
  </si>
  <si>
    <t>Entertainment Expense - Non-Deductible</t>
  </si>
  <si>
    <t>5302930</t>
  </si>
  <si>
    <t>Employee Relations Expense</t>
  </si>
  <si>
    <t>5302940</t>
  </si>
  <si>
    <t>Safety Functions Expense</t>
  </si>
  <si>
    <t>5302990</t>
  </si>
  <si>
    <t>Miscellaneous Employee-Related Expense</t>
  </si>
  <si>
    <t>5303020</t>
  </si>
  <si>
    <t>Contractor Materials</t>
  </si>
  <si>
    <t>5303040</t>
  </si>
  <si>
    <t>Environmental  Services</t>
  </si>
  <si>
    <t>5303110</t>
  </si>
  <si>
    <t>Office Equipment Maintenance Services</t>
  </si>
  <si>
    <t>5303120</t>
  </si>
  <si>
    <t>Computer &amp; Software Maintenance Services</t>
  </si>
  <si>
    <t>5303130</t>
  </si>
  <si>
    <t>Building &amp; Grounds Maintenance Services</t>
  </si>
  <si>
    <t>5303170</t>
  </si>
  <si>
    <t>Automobile Repairs/Maintenance</t>
  </si>
  <si>
    <t>5303210</t>
  </si>
  <si>
    <t>Accounting/Auditing Services</t>
  </si>
  <si>
    <t>5303220</t>
  </si>
  <si>
    <t>Legal Services</t>
  </si>
  <si>
    <t>5303310</t>
  </si>
  <si>
    <t>Consultant Services</t>
  </si>
  <si>
    <t>5303315</t>
  </si>
  <si>
    <t>IT/Telecom Contractor Services</t>
  </si>
  <si>
    <t>5303320</t>
  </si>
  <si>
    <t>Training Services</t>
  </si>
  <si>
    <t>5303325</t>
  </si>
  <si>
    <t>Professional/Temporary Labor</t>
  </si>
  <si>
    <t>5303830</t>
  </si>
  <si>
    <t>Advertising</t>
  </si>
  <si>
    <t>5303840</t>
  </si>
  <si>
    <t>Security &amp; Investigative Services</t>
  </si>
  <si>
    <t>5303850</t>
  </si>
  <si>
    <t>Testing Services</t>
  </si>
  <si>
    <t>5303890</t>
  </si>
  <si>
    <t>Miscellaneous Outside Services</t>
  </si>
  <si>
    <t>5303999</t>
  </si>
  <si>
    <t>Capitalized Outside Services-PROJ SETTLMT USE ONLY</t>
  </si>
  <si>
    <t>5304100</t>
  </si>
  <si>
    <t>Material Exp-Stock</t>
  </si>
  <si>
    <t>5304200</t>
  </si>
  <si>
    <t>Material Exp-Non Stk</t>
  </si>
  <si>
    <t>5304210</t>
  </si>
  <si>
    <t>Auto Parts &amp; Supplies</t>
  </si>
  <si>
    <t>5304310</t>
  </si>
  <si>
    <t>Office Supplies</t>
  </si>
  <si>
    <t>5304320</t>
  </si>
  <si>
    <t>Postage, Shipping, &amp; Freight</t>
  </si>
  <si>
    <t>5304340</t>
  </si>
  <si>
    <t>Software/Hardware Purchases</t>
  </si>
  <si>
    <t>5304350</t>
  </si>
  <si>
    <t>Office Furn &amp; Equip</t>
  </si>
  <si>
    <t>5304390</t>
  </si>
  <si>
    <t>Misc Supplies</t>
  </si>
  <si>
    <t>5304410</t>
  </si>
  <si>
    <t>Purchasing Card Expenses-MC</t>
  </si>
  <si>
    <t>5304510</t>
  </si>
  <si>
    <t>Gasoline</t>
  </si>
  <si>
    <t>5304999</t>
  </si>
  <si>
    <t>Capitalized M&amp;S-PROJ SETTLMT USE ONLY</t>
  </si>
  <si>
    <t>5305010</t>
  </si>
  <si>
    <t>Injury Expenses</t>
  </si>
  <si>
    <t>5305050</t>
  </si>
  <si>
    <t>Worker's Compensation Claim Expenses</t>
  </si>
  <si>
    <t>5306010</t>
  </si>
  <si>
    <t>Insurance-Directors&amp;Officers/Fiduciary/Crime</t>
  </si>
  <si>
    <t>5306020</t>
  </si>
  <si>
    <t>Insurance-Excess Liability/Surty</t>
  </si>
  <si>
    <t>5306060</t>
  </si>
  <si>
    <t>Insurance-General Property</t>
  </si>
  <si>
    <t>5306070</t>
  </si>
  <si>
    <t>Insurance-Worker's Comp</t>
  </si>
  <si>
    <t>5306099</t>
  </si>
  <si>
    <t>Insurance-Other</t>
  </si>
  <si>
    <t>5307010</t>
  </si>
  <si>
    <t>Rent Expense - Buildings</t>
  </si>
  <si>
    <t>5307030</t>
  </si>
  <si>
    <t>Rent Expense - Equipment (Office &amp; Other)</t>
  </si>
  <si>
    <t>5308010</t>
  </si>
  <si>
    <t>Subscriptions</t>
  </si>
  <si>
    <t>5308040</t>
  </si>
  <si>
    <t>Industry Assoc Dues</t>
  </si>
  <si>
    <t>5308090</t>
  </si>
  <si>
    <t>Other Dues&amp;Membershp</t>
  </si>
  <si>
    <t>5309010</t>
  </si>
  <si>
    <t>Utilities - Electric and Gas</t>
  </si>
  <si>
    <t>5309020</t>
  </si>
  <si>
    <t>Utilities - Phone</t>
  </si>
  <si>
    <t>5309030</t>
  </si>
  <si>
    <t>Utilities - Water</t>
  </si>
  <si>
    <t>5310020</t>
  </si>
  <si>
    <t>Licensing Fees</t>
  </si>
  <si>
    <t>5310060</t>
  </si>
  <si>
    <t>Financing Fees</t>
  </si>
  <si>
    <t>5310080</t>
  </si>
  <si>
    <t>Bank Fees</t>
  </si>
  <si>
    <t>5310090</t>
  </si>
  <si>
    <t>Miscellaneous Fees</t>
  </si>
  <si>
    <t>5311010</t>
  </si>
  <si>
    <t>Uncollect Accts Exp</t>
  </si>
  <si>
    <t>5398000</t>
  </si>
  <si>
    <t>Secondary Cost Element Charges</t>
  </si>
  <si>
    <t>5399074</t>
  </si>
  <si>
    <t>Vehicle Purchases</t>
  </si>
  <si>
    <t>5399900</t>
  </si>
  <si>
    <t>Miscellaneous Expense</t>
  </si>
  <si>
    <t>5399997</t>
  </si>
  <si>
    <t>Project Clearing Account - Entry</t>
  </si>
  <si>
    <t>5399998</t>
  </si>
  <si>
    <t>Project Clearing Account - Settlement</t>
  </si>
  <si>
    <t>5399999</t>
  </si>
  <si>
    <t>Capitalized Other-PROJ SETTLMT USE ONLY</t>
  </si>
  <si>
    <t>5998000</t>
  </si>
  <si>
    <t>SVC Only-Assoc Co Oper Exp-Accounting Services</t>
  </si>
  <si>
    <t>5998010</t>
  </si>
  <si>
    <t>SVC Only-Assoc Co Oper Exp-Accounts Payable</t>
  </si>
  <si>
    <t>5998030</t>
  </si>
  <si>
    <t>SVC Only-Assoc Co Oper Exp-Auditing</t>
  </si>
  <si>
    <t>5998040</t>
  </si>
  <si>
    <t>SVC Only-Assoc Co Oper Exp-Facilities</t>
  </si>
  <si>
    <t>5998060</t>
  </si>
  <si>
    <t>SVC Only-Assoc Co Oper Exp-General Services</t>
  </si>
  <si>
    <t>5998110</t>
  </si>
  <si>
    <t>SVC Only-Assoc Co Oper Exp-Customer Service</t>
  </si>
  <si>
    <t>5998130</t>
  </si>
  <si>
    <t>SVC Only-Assoc Co Oper Exp-Employee Relations-HR</t>
  </si>
  <si>
    <t>5998140</t>
  </si>
  <si>
    <t>SVC Only-Assoc Co Oper Exp-Executive/Admin</t>
  </si>
  <si>
    <t>5998150</t>
  </si>
  <si>
    <t>SVC Only-Assoc Co Oper Exp-Corp Communication</t>
  </si>
  <si>
    <t>5998160</t>
  </si>
  <si>
    <t>SVC Only-Assoc Co Oper Exp-Ext. Affairs/Policy</t>
  </si>
  <si>
    <t>5998195</t>
  </si>
  <si>
    <t>SVC Only-Assoc Co Oper Exp-Inform Technology</t>
  </si>
  <si>
    <t>5998210</t>
  </si>
  <si>
    <t>SVC Only-Assoc Co Oper Exp-Legal</t>
  </si>
  <si>
    <t>5998240</t>
  </si>
  <si>
    <t>SVC Only-Assoc Co Oper Exp-Tax</t>
  </si>
  <si>
    <t>5998250</t>
  </si>
  <si>
    <t>SVC Only-Assoc Co Oper Exp-Treasury</t>
  </si>
  <si>
    <t>5998270</t>
  </si>
  <si>
    <t>SVC Only-Assoc Co Oper Exp-Operations</t>
  </si>
  <si>
    <t>5998300</t>
  </si>
  <si>
    <t>SVC Only-Assoc Co Oper Exp-Rates</t>
  </si>
  <si>
    <t>5999050</t>
  </si>
  <si>
    <t>Inter-Company Operating Expenses-1000-Peoples</t>
  </si>
  <si>
    <t>5999150</t>
  </si>
  <si>
    <t>Inter-Company Labor Support-1000-Peoples</t>
  </si>
  <si>
    <t xml:space="preserve">  Depreciation and Amortization</t>
  </si>
  <si>
    <t>5501050</t>
  </si>
  <si>
    <t>Depreciation Expense - Distribution</t>
  </si>
  <si>
    <t>5501060</t>
  </si>
  <si>
    <t>Depreciation Expense - Transportation Equipment</t>
  </si>
  <si>
    <t>5501070</t>
  </si>
  <si>
    <t>Depreciation Expense - General Plant &amp; Equipment</t>
  </si>
  <si>
    <t>5505010</t>
  </si>
  <si>
    <t>Amortization Expense - Intangible Property</t>
  </si>
  <si>
    <t>5505025</t>
  </si>
  <si>
    <t>Amortization Expense - Leasehold Improvements</t>
  </si>
  <si>
    <t xml:space="preserve">  Other Taxes</t>
  </si>
  <si>
    <t>5702100</t>
  </si>
  <si>
    <t>Property Taxes</t>
  </si>
  <si>
    <t>5703100</t>
  </si>
  <si>
    <t>Payroll Taxes</t>
  </si>
  <si>
    <t>5703101</t>
  </si>
  <si>
    <t>Payroll Taxes - 2200</t>
  </si>
  <si>
    <t>5709100</t>
  </si>
  <si>
    <t>Other Miscellaneous Taxes</t>
  </si>
  <si>
    <t>OTHER INCOME (EXPENSE), NET</t>
  </si>
  <si>
    <t>6201010</t>
  </si>
  <si>
    <t>Donations - 501(c)(3)</t>
  </si>
  <si>
    <t>6201040</t>
  </si>
  <si>
    <t>Donations - Non 501(c)(3)</t>
  </si>
  <si>
    <t>6202020</t>
  </si>
  <si>
    <t>Civic/Politic Activities</t>
  </si>
  <si>
    <t xml:space="preserve">  Interest Expense</t>
  </si>
  <si>
    <t>6402410</t>
  </si>
  <si>
    <t>Amort Debt Disc &amp; Exp - Debentures</t>
  </si>
  <si>
    <t>6404000</t>
  </si>
  <si>
    <t>Allowance for Funds Used Dur Constr-Debt</t>
  </si>
  <si>
    <t>6499040</t>
  </si>
  <si>
    <t>Interest Expense - Deposits</t>
  </si>
  <si>
    <t xml:space="preserve">  Interest Expense - Affiliated</t>
  </si>
  <si>
    <t>6406040</t>
  </si>
  <si>
    <t>Interco Interest Expense-2200-PNG Companies LLC</t>
  </si>
  <si>
    <t>PROVISION FOR INCOME TAXES</t>
  </si>
  <si>
    <t>6310010</t>
  </si>
  <si>
    <t>Federal Income Tax Expense</t>
  </si>
  <si>
    <t>6320020</t>
  </si>
  <si>
    <t>Defd Federal Income Tax Expense-Noncurr Asset</t>
  </si>
  <si>
    <t>6320030</t>
  </si>
  <si>
    <t>Defd Federal Income Tax Expense-Other Curr Liab</t>
  </si>
  <si>
    <t>6320040</t>
  </si>
  <si>
    <t>Defd Federal Income Tax Expense-Plant Noncurr Liab</t>
  </si>
  <si>
    <t>6320050</t>
  </si>
  <si>
    <t>Defd Federal Income Tax Expense-Other NC Liab</t>
  </si>
  <si>
    <t>6321020</t>
  </si>
  <si>
    <t>Defd State Income Tax Expense-Noncurr Asset</t>
  </si>
  <si>
    <t>6321030</t>
  </si>
  <si>
    <t>Defd State Income Tax Expense-Other Curr Liab</t>
  </si>
  <si>
    <t>6321040</t>
  </si>
  <si>
    <t>Defd State Income Tax Expense-Plant Noncurr Liab</t>
  </si>
  <si>
    <t>6321050</t>
  </si>
  <si>
    <t>Defd State Income Tax Expense-Other NC Liab</t>
  </si>
  <si>
    <t>Total</t>
  </si>
  <si>
    <t>Check Figure</t>
  </si>
  <si>
    <t>PKY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</si>
</sst>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\$#,##0.00;&quot;($&quot;#,##0.00\)"/>
    <numFmt numFmtId="165" formatCode="\$#,##0.00"/>
    <numFmt numFmtId="166" formatCode="_(* #,##0_);_(* \(#,##0\);_(* &quot;-&quot;??_);_(@_)"/>
  </numFmts>
  <fonts count="7">
    <font>
      <sz val="10"/>
      <color rgb="FF000000"/>
      <name val="Arial"/>
    </font>
    <font>
      <sz val="9"/>
      <color rgb="FF333333"/>
      <name val="Arial"/>
    </font>
    <font>
      <b/>
      <u/>
      <sz val="9"/>
      <color rgb="FF333333"/>
      <name val="Arial"/>
    </font>
    <font>
      <b/>
      <sz val="9"/>
      <color rgb="FF333333"/>
      <name val="Arial"/>
    </font>
    <font>
      <sz val="10"/>
      <color rgb="FF000000"/>
      <name val="Arial"/>
    </font>
    <font>
      <u val="singleAccounting"/>
      <sz val="10"/>
      <color rgb="FF000000"/>
      <name val="Arial"/>
      <family val="2"/>
    </font>
    <font>
      <u val="doubleAccounting"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166" fontId="0" fillId="0" borderId="0" xfId="1" applyNumberFormat="1" applyFont="1"/>
    <xf numFmtId="166" fontId="3" fillId="2" borderId="2" xfId="1" applyNumberFormat="1" applyFont="1" applyFill="1" applyBorder="1" applyAlignment="1">
      <alignment horizontal="right"/>
    </xf>
    <xf numFmtId="166" fontId="5" fillId="0" borderId="0" xfId="1" applyNumberFormat="1" applyFont="1"/>
    <xf numFmtId="166" fontId="6" fillId="0" borderId="0" xfId="1" applyNumberFormat="1" applyFont="1"/>
    <xf numFmtId="49" fontId="1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3"/>
  <sheetViews>
    <sheetView tabSelected="1" workbookViewId="0">
      <pane xSplit="3" ySplit="1" topLeftCell="D158" activePane="bottomRight" state="frozen"/>
      <selection pane="bottomRight" activeCell="F159" sqref="F159"/>
      <selection pane="bottomLeft" activeCell="A2" sqref="A2"/>
      <selection pane="topRight" activeCell="D1" sqref="D1"/>
    </sheetView>
  </sheetViews>
  <sheetFormatPr defaultRowHeight="12.75"/>
  <cols>
    <col min="1" max="1" width="31.42578125" customWidth="1"/>
    <col min="2" max="2" width="12.5703125" customWidth="1"/>
    <col min="3" max="3" width="49.140625" customWidth="1"/>
    <col min="4" max="5" width="15" customWidth="1"/>
    <col min="6" max="6" width="14.28515625" customWidth="1"/>
    <col min="7" max="7" width="4.7109375" customWidth="1"/>
  </cols>
  <sheetData>
    <row r="1" spans="1:6" s="1" customFormat="1" ht="24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s="1" customFormat="1" ht="24" customHeight="1">
      <c r="A2" s="2"/>
      <c r="B2" s="2"/>
      <c r="C2" s="3" t="s">
        <v>6</v>
      </c>
      <c r="D2" s="4">
        <v>-46351652.740000002</v>
      </c>
      <c r="E2" s="17">
        <v>-48881500</v>
      </c>
      <c r="F2" s="4">
        <f>D2-E2</f>
        <v>2529847.2599999979</v>
      </c>
    </row>
    <row r="3" spans="1:6" s="1" customFormat="1" ht="19.7" customHeight="1">
      <c r="A3" s="15" t="s">
        <v>7</v>
      </c>
      <c r="B3" s="3" t="s">
        <v>8</v>
      </c>
      <c r="C3" s="3" t="s">
        <v>9</v>
      </c>
      <c r="D3" s="4">
        <v>-1505057.64</v>
      </c>
      <c r="E3" s="4">
        <v>-1555508</v>
      </c>
      <c r="F3" s="4">
        <v>50450.360000000102</v>
      </c>
    </row>
    <row r="4" spans="1:6" s="1" customFormat="1" ht="19.7" customHeight="1">
      <c r="A4" s="15"/>
      <c r="B4" s="3" t="s">
        <v>10</v>
      </c>
      <c r="C4" s="3" t="s">
        <v>11</v>
      </c>
      <c r="D4" s="4">
        <v>-26821.95</v>
      </c>
      <c r="E4" s="4"/>
      <c r="F4" s="4">
        <v>-26821.95</v>
      </c>
    </row>
    <row r="5" spans="1:6" s="1" customFormat="1" ht="19.7" customHeight="1">
      <c r="A5" s="15"/>
      <c r="B5" s="3" t="s">
        <v>12</v>
      </c>
      <c r="C5" s="3" t="s">
        <v>13</v>
      </c>
      <c r="D5" s="4"/>
      <c r="E5" s="4">
        <v>-71</v>
      </c>
      <c r="F5" s="4">
        <v>71</v>
      </c>
    </row>
    <row r="6" spans="1:6" s="1" customFormat="1" ht="19.7" customHeight="1">
      <c r="A6" s="15"/>
      <c r="B6" s="3" t="s">
        <v>14</v>
      </c>
      <c r="C6" s="3" t="s">
        <v>15</v>
      </c>
      <c r="D6" s="4">
        <v>-8410.89</v>
      </c>
      <c r="E6" s="4">
        <v>-9648</v>
      </c>
      <c r="F6" s="4">
        <v>1237.1099999999999</v>
      </c>
    </row>
    <row r="7" spans="1:6" s="1" customFormat="1" ht="19.7" customHeight="1">
      <c r="A7" s="15"/>
      <c r="B7" s="3" t="s">
        <v>16</v>
      </c>
      <c r="C7" s="3" t="s">
        <v>17</v>
      </c>
      <c r="D7" s="4">
        <v>-853.2</v>
      </c>
      <c r="E7" s="4">
        <v>-372</v>
      </c>
      <c r="F7" s="4">
        <v>-481.2</v>
      </c>
    </row>
    <row r="8" spans="1:6" s="1" customFormat="1" ht="19.7" customHeight="1">
      <c r="A8" s="15"/>
      <c r="B8" s="3" t="s">
        <v>18</v>
      </c>
      <c r="C8" s="3" t="s">
        <v>19</v>
      </c>
      <c r="D8" s="4">
        <v>-14827.1</v>
      </c>
      <c r="E8" s="4">
        <v>-18000</v>
      </c>
      <c r="F8" s="4">
        <v>3172.9</v>
      </c>
    </row>
    <row r="9" spans="1:6" s="1" customFormat="1" ht="19.7" customHeight="1">
      <c r="A9" s="15"/>
      <c r="B9" s="3" t="s">
        <v>20</v>
      </c>
      <c r="C9" s="3" t="s">
        <v>21</v>
      </c>
      <c r="D9" s="4">
        <v>-0.41</v>
      </c>
      <c r="E9" s="4"/>
      <c r="F9" s="4">
        <v>-0.41</v>
      </c>
    </row>
    <row r="10" spans="1:6" s="1" customFormat="1" ht="19.7" customHeight="1">
      <c r="A10" s="5" t="s">
        <v>7</v>
      </c>
      <c r="B10" s="6"/>
      <c r="C10" s="6"/>
      <c r="D10" s="16">
        <f>SUM(D2:D9)</f>
        <v>-47907623.930000007</v>
      </c>
      <c r="E10" s="16">
        <f>SUM(E2:E9)</f>
        <v>-50465099</v>
      </c>
      <c r="F10" s="16">
        <f>SUM(F2:F9)</f>
        <v>2557475.0699999975</v>
      </c>
    </row>
    <row r="11" spans="1:6" s="1" customFormat="1" ht="11.1" customHeight="1">
      <c r="A11" s="8"/>
      <c r="B11" s="8"/>
      <c r="C11" s="8"/>
      <c r="D11" s="8"/>
      <c r="E11" s="8"/>
      <c r="F11" s="8"/>
    </row>
    <row r="12" spans="1:6" s="1" customFormat="1" ht="24" customHeight="1">
      <c r="A12" s="2" t="s">
        <v>0</v>
      </c>
      <c r="B12" s="2" t="s">
        <v>1</v>
      </c>
      <c r="C12" s="2" t="s">
        <v>2</v>
      </c>
      <c r="D12" s="2" t="s">
        <v>22</v>
      </c>
      <c r="E12" s="2" t="s">
        <v>23</v>
      </c>
      <c r="F12" s="2" t="s">
        <v>24</v>
      </c>
    </row>
    <row r="13" spans="1:6" s="1" customFormat="1" ht="24" customHeight="1">
      <c r="A13" s="2"/>
      <c r="B13" s="2"/>
      <c r="C13" s="3" t="s">
        <v>6</v>
      </c>
      <c r="D13" s="4">
        <v>12421241.42</v>
      </c>
      <c r="E13" s="4">
        <v>13839400</v>
      </c>
      <c r="F13" s="4">
        <f>D13-E13</f>
        <v>-1418158.58</v>
      </c>
    </row>
    <row r="14" spans="1:6" s="1" customFormat="1" ht="19.7" customHeight="1">
      <c r="A14" s="15" t="s">
        <v>25</v>
      </c>
      <c r="B14" s="3" t="s">
        <v>26</v>
      </c>
      <c r="C14" s="3" t="s">
        <v>27</v>
      </c>
      <c r="D14" s="4">
        <v>571633.93999999994</v>
      </c>
      <c r="E14" s="4">
        <v>808713</v>
      </c>
      <c r="F14" s="4">
        <v>-237079.06</v>
      </c>
    </row>
    <row r="15" spans="1:6" s="1" customFormat="1" ht="19.7" customHeight="1">
      <c r="A15" s="15"/>
      <c r="B15" s="3" t="s">
        <v>28</v>
      </c>
      <c r="C15" s="3" t="s">
        <v>29</v>
      </c>
      <c r="D15" s="4">
        <v>38724.639999999999</v>
      </c>
      <c r="E15" s="4"/>
      <c r="F15" s="4">
        <v>38724.639999999999</v>
      </c>
    </row>
    <row r="16" spans="1:6" s="1" customFormat="1" ht="19.7" customHeight="1">
      <c r="A16" s="15"/>
      <c r="B16" s="3" t="s">
        <v>30</v>
      </c>
      <c r="C16" s="3" t="s">
        <v>31</v>
      </c>
      <c r="D16" s="4">
        <v>228472.86</v>
      </c>
      <c r="E16" s="4"/>
      <c r="F16" s="4">
        <v>228472.86</v>
      </c>
    </row>
    <row r="17" spans="1:6" s="1" customFormat="1" ht="19.7" customHeight="1">
      <c r="A17" s="5" t="s">
        <v>25</v>
      </c>
      <c r="B17" s="6"/>
      <c r="C17" s="6"/>
      <c r="D17" s="7">
        <f>SUM(D13:D16)</f>
        <v>13260072.859999999</v>
      </c>
      <c r="E17" s="7">
        <f>SUM(E13:E16)</f>
        <v>14648113</v>
      </c>
      <c r="F17" s="16">
        <f>SUM(F13:F16)</f>
        <v>-1388040.1400000001</v>
      </c>
    </row>
    <row r="18" spans="1:6" s="1" customFormat="1" ht="11.1" customHeight="1">
      <c r="A18" s="8"/>
      <c r="B18" s="8"/>
      <c r="C18" s="8"/>
      <c r="D18" s="8"/>
      <c r="E18" s="8"/>
      <c r="F18" s="8"/>
    </row>
    <row r="19" spans="1:6" s="1" customFormat="1" ht="24" customHeight="1">
      <c r="A19" s="2" t="s">
        <v>0</v>
      </c>
      <c r="B19" s="2" t="s">
        <v>1</v>
      </c>
      <c r="C19" s="2" t="s">
        <v>2</v>
      </c>
      <c r="D19" s="2" t="s">
        <v>22</v>
      </c>
      <c r="E19" s="2" t="s">
        <v>23</v>
      </c>
      <c r="F19" s="2" t="s">
        <v>24</v>
      </c>
    </row>
    <row r="20" spans="1:6" s="1" customFormat="1" ht="24" customHeight="1">
      <c r="A20" s="2"/>
      <c r="B20" s="2"/>
      <c r="C20" s="3" t="s">
        <v>6</v>
      </c>
      <c r="D20" s="4">
        <v>13493529.07</v>
      </c>
      <c r="E20" s="4">
        <v>13395300</v>
      </c>
      <c r="F20" s="4">
        <f>D20-E20</f>
        <v>98229.070000000298</v>
      </c>
    </row>
    <row r="21" spans="1:6" s="1" customFormat="1" ht="19.7" customHeight="1">
      <c r="A21" s="15" t="s">
        <v>32</v>
      </c>
      <c r="B21" s="3" t="s">
        <v>33</v>
      </c>
      <c r="C21" s="3" t="s">
        <v>34</v>
      </c>
      <c r="D21" s="4">
        <v>513171.96</v>
      </c>
      <c r="E21" s="4">
        <v>572045</v>
      </c>
      <c r="F21" s="4">
        <v>-58873.04</v>
      </c>
    </row>
    <row r="22" spans="1:6" s="1" customFormat="1" ht="19.7" customHeight="1">
      <c r="A22" s="15"/>
      <c r="B22" s="3" t="s">
        <v>35</v>
      </c>
      <c r="C22" s="3" t="s">
        <v>36</v>
      </c>
      <c r="D22" s="4"/>
      <c r="E22" s="4">
        <v>134007</v>
      </c>
      <c r="F22" s="4">
        <v>-134007</v>
      </c>
    </row>
    <row r="23" spans="1:6" s="1" customFormat="1" ht="19.7" customHeight="1">
      <c r="A23" s="15"/>
      <c r="B23" s="3" t="s">
        <v>37</v>
      </c>
      <c r="C23" s="3" t="s">
        <v>38</v>
      </c>
      <c r="D23" s="4">
        <v>50669.29</v>
      </c>
      <c r="E23" s="4">
        <v>60000</v>
      </c>
      <c r="F23" s="4">
        <v>-9330.7099999999991</v>
      </c>
    </row>
    <row r="24" spans="1:6" s="1" customFormat="1" ht="19.7" customHeight="1">
      <c r="A24" s="15"/>
      <c r="B24" s="3" t="s">
        <v>39</v>
      </c>
      <c r="C24" s="3" t="s">
        <v>40</v>
      </c>
      <c r="D24" s="4"/>
      <c r="E24" s="4">
        <v>4482</v>
      </c>
      <c r="F24" s="4">
        <v>-4482</v>
      </c>
    </row>
    <row r="25" spans="1:6" s="1" customFormat="1" ht="19.7" customHeight="1">
      <c r="A25" s="15"/>
      <c r="B25" s="3" t="s">
        <v>41</v>
      </c>
      <c r="C25" s="3" t="s">
        <v>42</v>
      </c>
      <c r="D25" s="4">
        <v>4757.88</v>
      </c>
      <c r="E25" s="4"/>
      <c r="F25" s="4">
        <v>4757.88</v>
      </c>
    </row>
    <row r="26" spans="1:6" s="1" customFormat="1" ht="19.7" customHeight="1">
      <c r="A26" s="15"/>
      <c r="B26" s="3" t="s">
        <v>43</v>
      </c>
      <c r="C26" s="3" t="s">
        <v>44</v>
      </c>
      <c r="D26" s="4">
        <v>750</v>
      </c>
      <c r="E26" s="4">
        <v>2352</v>
      </c>
      <c r="F26" s="4">
        <v>-1602</v>
      </c>
    </row>
    <row r="27" spans="1:6" s="1" customFormat="1" ht="19.7" customHeight="1">
      <c r="A27" s="15"/>
      <c r="B27" s="3" t="s">
        <v>45</v>
      </c>
      <c r="C27" s="3" t="s">
        <v>46</v>
      </c>
      <c r="D27" s="4"/>
      <c r="E27" s="4">
        <v>8028</v>
      </c>
      <c r="F27" s="4">
        <v>-8028</v>
      </c>
    </row>
    <row r="28" spans="1:6" s="1" customFormat="1" ht="19.7" customHeight="1">
      <c r="A28" s="15"/>
      <c r="B28" s="3" t="s">
        <v>47</v>
      </c>
      <c r="C28" s="3" t="s">
        <v>48</v>
      </c>
      <c r="D28" s="4">
        <v>36275.120000000003</v>
      </c>
      <c r="E28" s="4">
        <v>41250</v>
      </c>
      <c r="F28" s="4">
        <v>-4974.88</v>
      </c>
    </row>
    <row r="29" spans="1:6" s="1" customFormat="1" ht="19.7" customHeight="1">
      <c r="A29" s="15"/>
      <c r="B29" s="3" t="s">
        <v>49</v>
      </c>
      <c r="C29" s="3" t="s">
        <v>50</v>
      </c>
      <c r="D29" s="4"/>
      <c r="E29" s="4">
        <v>25459</v>
      </c>
      <c r="F29" s="4">
        <v>-25459</v>
      </c>
    </row>
    <row r="30" spans="1:6" s="1" customFormat="1" ht="19.7" customHeight="1">
      <c r="A30" s="15"/>
      <c r="B30" s="3" t="s">
        <v>51</v>
      </c>
      <c r="C30" s="3" t="s">
        <v>52</v>
      </c>
      <c r="D30" s="4"/>
      <c r="E30" s="4">
        <v>16041</v>
      </c>
      <c r="F30" s="4">
        <v>-16041</v>
      </c>
    </row>
    <row r="31" spans="1:6" s="1" customFormat="1" ht="19.7" customHeight="1">
      <c r="A31" s="15"/>
      <c r="B31" s="3" t="s">
        <v>53</v>
      </c>
      <c r="C31" s="3" t="s">
        <v>54</v>
      </c>
      <c r="D31" s="4"/>
      <c r="E31" s="4">
        <v>340</v>
      </c>
      <c r="F31" s="4">
        <v>-340</v>
      </c>
    </row>
    <row r="32" spans="1:6" s="1" customFormat="1" ht="19.7" customHeight="1">
      <c r="A32" s="15"/>
      <c r="B32" s="3" t="s">
        <v>55</v>
      </c>
      <c r="C32" s="3" t="s">
        <v>56</v>
      </c>
      <c r="D32" s="4"/>
      <c r="E32" s="4">
        <v>1597</v>
      </c>
      <c r="F32" s="4">
        <v>-1597</v>
      </c>
    </row>
    <row r="33" spans="1:6" s="1" customFormat="1" ht="19.7" customHeight="1">
      <c r="A33" s="15"/>
      <c r="B33" s="3" t="s">
        <v>57</v>
      </c>
      <c r="C33" s="3" t="s">
        <v>58</v>
      </c>
      <c r="D33" s="4">
        <v>-91065.59</v>
      </c>
      <c r="E33" s="4"/>
      <c r="F33" s="4">
        <v>-91065.59</v>
      </c>
    </row>
    <row r="34" spans="1:6" s="1" customFormat="1" ht="19.7" customHeight="1">
      <c r="A34" s="15"/>
      <c r="B34" s="3" t="s">
        <v>59</v>
      </c>
      <c r="C34" s="3" t="s">
        <v>60</v>
      </c>
      <c r="D34" s="4">
        <v>186104.04</v>
      </c>
      <c r="E34" s="4"/>
      <c r="F34" s="4">
        <v>186104.04</v>
      </c>
    </row>
    <row r="35" spans="1:6" s="1" customFormat="1" ht="19.7" customHeight="1">
      <c r="A35" s="15"/>
      <c r="B35" s="3" t="s">
        <v>61</v>
      </c>
      <c r="C35" s="3" t="s">
        <v>62</v>
      </c>
      <c r="D35" s="4">
        <v>19000</v>
      </c>
      <c r="E35" s="4"/>
      <c r="F35" s="4">
        <v>19000</v>
      </c>
    </row>
    <row r="36" spans="1:6" s="1" customFormat="1" ht="19.7" customHeight="1">
      <c r="A36" s="15"/>
      <c r="B36" s="3" t="s">
        <v>63</v>
      </c>
      <c r="C36" s="3" t="s">
        <v>64</v>
      </c>
      <c r="D36" s="4">
        <v>4094.26</v>
      </c>
      <c r="E36" s="4"/>
      <c r="F36" s="4">
        <v>4094.26</v>
      </c>
    </row>
    <row r="37" spans="1:6" s="1" customFormat="1" ht="19.7" customHeight="1">
      <c r="A37" s="15"/>
      <c r="B37" s="3" t="s">
        <v>65</v>
      </c>
      <c r="C37" s="3" t="s">
        <v>66</v>
      </c>
      <c r="D37" s="4">
        <v>-3962.85</v>
      </c>
      <c r="E37" s="4"/>
      <c r="F37" s="4">
        <v>-3962.85</v>
      </c>
    </row>
    <row r="38" spans="1:6" s="1" customFormat="1" ht="19.7" customHeight="1">
      <c r="A38" s="15"/>
      <c r="B38" s="3" t="s">
        <v>67</v>
      </c>
      <c r="C38" s="3" t="s">
        <v>68</v>
      </c>
      <c r="D38" s="4">
        <v>2644.92</v>
      </c>
      <c r="E38" s="4"/>
      <c r="F38" s="4">
        <v>2644.92</v>
      </c>
    </row>
    <row r="39" spans="1:6" s="1" customFormat="1" ht="19.7" customHeight="1">
      <c r="A39" s="15"/>
      <c r="B39" s="3" t="s">
        <v>69</v>
      </c>
      <c r="C39" s="3" t="s">
        <v>70</v>
      </c>
      <c r="D39" s="4">
        <v>14007.15</v>
      </c>
      <c r="E39" s="4"/>
      <c r="F39" s="4">
        <v>14007.15</v>
      </c>
    </row>
    <row r="40" spans="1:6" s="1" customFormat="1" ht="19.7" customHeight="1">
      <c r="A40" s="15"/>
      <c r="B40" s="3" t="s">
        <v>71</v>
      </c>
      <c r="C40" s="3" t="s">
        <v>72</v>
      </c>
      <c r="D40" s="4">
        <v>196.95</v>
      </c>
      <c r="E40" s="4"/>
      <c r="F40" s="4">
        <v>196.95</v>
      </c>
    </row>
    <row r="41" spans="1:6" s="1" customFormat="1" ht="19.7" customHeight="1">
      <c r="A41" s="15"/>
      <c r="B41" s="3" t="s">
        <v>73</v>
      </c>
      <c r="C41" s="3" t="s">
        <v>74</v>
      </c>
      <c r="D41" s="4">
        <v>6494.11</v>
      </c>
      <c r="E41" s="4"/>
      <c r="F41" s="4">
        <v>6494.11</v>
      </c>
    </row>
    <row r="42" spans="1:6" s="1" customFormat="1" ht="19.7" customHeight="1">
      <c r="A42" s="15"/>
      <c r="B42" s="3" t="s">
        <v>75</v>
      </c>
      <c r="C42" s="3" t="s">
        <v>76</v>
      </c>
      <c r="D42" s="4">
        <v>45815.77</v>
      </c>
      <c r="E42" s="4">
        <v>52873</v>
      </c>
      <c r="F42" s="4">
        <v>-7057.23</v>
      </c>
    </row>
    <row r="43" spans="1:6" s="1" customFormat="1" ht="19.7" customHeight="1">
      <c r="A43" s="15"/>
      <c r="B43" s="3" t="s">
        <v>77</v>
      </c>
      <c r="C43" s="3" t="s">
        <v>78</v>
      </c>
      <c r="D43" s="4"/>
      <c r="E43" s="4">
        <v>20398</v>
      </c>
      <c r="F43" s="4">
        <v>-20398</v>
      </c>
    </row>
    <row r="44" spans="1:6" s="1" customFormat="1" ht="19.7" customHeight="1">
      <c r="A44" s="15"/>
      <c r="B44" s="3" t="s">
        <v>79</v>
      </c>
      <c r="C44" s="3" t="s">
        <v>80</v>
      </c>
      <c r="D44" s="4">
        <v>912.48</v>
      </c>
      <c r="E44" s="4"/>
      <c r="F44" s="4">
        <v>912.48</v>
      </c>
    </row>
    <row r="45" spans="1:6" s="1" customFormat="1" ht="19.7" customHeight="1">
      <c r="A45" s="15"/>
      <c r="B45" s="3" t="s">
        <v>81</v>
      </c>
      <c r="C45" s="3" t="s">
        <v>82</v>
      </c>
      <c r="D45" s="4"/>
      <c r="E45" s="4">
        <v>13799</v>
      </c>
      <c r="F45" s="4">
        <v>-13799</v>
      </c>
    </row>
    <row r="46" spans="1:6" s="1" customFormat="1" ht="19.7" customHeight="1">
      <c r="A46" s="15"/>
      <c r="B46" s="3" t="s">
        <v>83</v>
      </c>
      <c r="C46" s="3" t="s">
        <v>84</v>
      </c>
      <c r="D46" s="4"/>
      <c r="E46" s="4">
        <v>65</v>
      </c>
      <c r="F46" s="4">
        <v>-65</v>
      </c>
    </row>
    <row r="47" spans="1:6" s="1" customFormat="1" ht="19.7" customHeight="1">
      <c r="A47" s="15"/>
      <c r="B47" s="3" t="s">
        <v>85</v>
      </c>
      <c r="C47" s="3" t="s">
        <v>86</v>
      </c>
      <c r="D47" s="4"/>
      <c r="E47" s="4">
        <v>650</v>
      </c>
      <c r="F47" s="4">
        <v>-650</v>
      </c>
    </row>
    <row r="48" spans="1:6" s="1" customFormat="1" ht="19.7" customHeight="1">
      <c r="A48" s="15"/>
      <c r="B48" s="3" t="s">
        <v>87</v>
      </c>
      <c r="C48" s="3" t="s">
        <v>88</v>
      </c>
      <c r="D48" s="4">
        <v>7.33</v>
      </c>
      <c r="E48" s="4"/>
      <c r="F48" s="4">
        <v>7.33</v>
      </c>
    </row>
    <row r="49" spans="1:6" s="1" customFormat="1" ht="19.7" customHeight="1">
      <c r="A49" s="15"/>
      <c r="B49" s="3" t="s">
        <v>89</v>
      </c>
      <c r="C49" s="3" t="s">
        <v>90</v>
      </c>
      <c r="D49" s="4">
        <v>3287.31</v>
      </c>
      <c r="E49" s="4">
        <v>105</v>
      </c>
      <c r="F49" s="4">
        <v>3182.31</v>
      </c>
    </row>
    <row r="50" spans="1:6" s="1" customFormat="1" ht="19.7" customHeight="1">
      <c r="A50" s="15"/>
      <c r="B50" s="3" t="s">
        <v>91</v>
      </c>
      <c r="C50" s="3" t="s">
        <v>92</v>
      </c>
      <c r="D50" s="4">
        <v>7869.77</v>
      </c>
      <c r="E50" s="4">
        <v>9335</v>
      </c>
      <c r="F50" s="4">
        <v>-1465.23</v>
      </c>
    </row>
    <row r="51" spans="1:6" s="1" customFormat="1" ht="19.7" customHeight="1">
      <c r="A51" s="15"/>
      <c r="B51" s="3" t="s">
        <v>93</v>
      </c>
      <c r="C51" s="3" t="s">
        <v>94</v>
      </c>
      <c r="D51" s="4">
        <v>1370.92</v>
      </c>
      <c r="E51" s="4">
        <v>1965</v>
      </c>
      <c r="F51" s="4">
        <v>-594.08000000000004</v>
      </c>
    </row>
    <row r="52" spans="1:6" s="1" customFormat="1" ht="19.7" customHeight="1">
      <c r="A52" s="15"/>
      <c r="B52" s="3" t="s">
        <v>95</v>
      </c>
      <c r="C52" s="3" t="s">
        <v>96</v>
      </c>
      <c r="D52" s="4">
        <v>120</v>
      </c>
      <c r="E52" s="4"/>
      <c r="F52" s="4">
        <v>120</v>
      </c>
    </row>
    <row r="53" spans="1:6" s="1" customFormat="1" ht="19.7" customHeight="1">
      <c r="A53" s="15"/>
      <c r="B53" s="3" t="s">
        <v>97</v>
      </c>
      <c r="C53" s="3" t="s">
        <v>98</v>
      </c>
      <c r="D53" s="4">
        <v>303.45999999999998</v>
      </c>
      <c r="E53" s="4">
        <v>389</v>
      </c>
      <c r="F53" s="4">
        <v>-85.54</v>
      </c>
    </row>
    <row r="54" spans="1:6" s="1" customFormat="1" ht="19.7" customHeight="1">
      <c r="A54" s="15"/>
      <c r="B54" s="3" t="s">
        <v>99</v>
      </c>
      <c r="C54" s="3" t="s">
        <v>100</v>
      </c>
      <c r="D54" s="4">
        <v>7.48</v>
      </c>
      <c r="E54" s="4"/>
      <c r="F54" s="4">
        <v>7.48</v>
      </c>
    </row>
    <row r="55" spans="1:6" s="1" customFormat="1" ht="19.7" customHeight="1">
      <c r="A55" s="15"/>
      <c r="B55" s="3" t="s">
        <v>101</v>
      </c>
      <c r="C55" s="3" t="s">
        <v>102</v>
      </c>
      <c r="D55" s="4">
        <v>20970.689999999999</v>
      </c>
      <c r="E55" s="4">
        <v>33760</v>
      </c>
      <c r="F55" s="4">
        <v>-12789.31</v>
      </c>
    </row>
    <row r="56" spans="1:6" s="1" customFormat="1" ht="19.7" customHeight="1">
      <c r="A56" s="15"/>
      <c r="B56" s="3" t="s">
        <v>103</v>
      </c>
      <c r="C56" s="3" t="s">
        <v>104</v>
      </c>
      <c r="D56" s="4">
        <v>4743</v>
      </c>
      <c r="E56" s="4">
        <v>5855</v>
      </c>
      <c r="F56" s="4">
        <v>-1112</v>
      </c>
    </row>
    <row r="57" spans="1:6" s="1" customFormat="1" ht="19.7" customHeight="1">
      <c r="A57" s="15"/>
      <c r="B57" s="3" t="s">
        <v>105</v>
      </c>
      <c r="C57" s="3" t="s">
        <v>106</v>
      </c>
      <c r="D57" s="4">
        <v>964.36</v>
      </c>
      <c r="E57" s="4">
        <v>18169</v>
      </c>
      <c r="F57" s="4">
        <v>-17204.64</v>
      </c>
    </row>
    <row r="58" spans="1:6" s="1" customFormat="1" ht="19.7" customHeight="1">
      <c r="A58" s="15"/>
      <c r="B58" s="3" t="s">
        <v>107</v>
      </c>
      <c r="C58" s="3" t="s">
        <v>108</v>
      </c>
      <c r="D58" s="4">
        <v>3553.65</v>
      </c>
      <c r="E58" s="4">
        <v>9504</v>
      </c>
      <c r="F58" s="4">
        <v>-5950.35</v>
      </c>
    </row>
    <row r="59" spans="1:6" s="1" customFormat="1" ht="19.7" customHeight="1">
      <c r="A59" s="15"/>
      <c r="B59" s="3" t="s">
        <v>109</v>
      </c>
      <c r="C59" s="3" t="s">
        <v>110</v>
      </c>
      <c r="D59" s="4">
        <v>509.15</v>
      </c>
      <c r="E59" s="4">
        <v>444</v>
      </c>
      <c r="F59" s="4">
        <v>65.150000000000006</v>
      </c>
    </row>
    <row r="60" spans="1:6" s="1" customFormat="1" ht="19.7" customHeight="1">
      <c r="A60" s="15"/>
      <c r="B60" s="3" t="s">
        <v>111</v>
      </c>
      <c r="C60" s="3" t="s">
        <v>112</v>
      </c>
      <c r="D60" s="4">
        <v>10203.31</v>
      </c>
      <c r="E60" s="4">
        <v>120</v>
      </c>
      <c r="F60" s="4">
        <v>10083.31</v>
      </c>
    </row>
    <row r="61" spans="1:6" s="1" customFormat="1" ht="19.7" customHeight="1">
      <c r="A61" s="15"/>
      <c r="B61" s="3" t="s">
        <v>113</v>
      </c>
      <c r="C61" s="3" t="s">
        <v>114</v>
      </c>
      <c r="D61" s="4">
        <v>33964.269999999997</v>
      </c>
      <c r="E61" s="4">
        <v>57472</v>
      </c>
      <c r="F61" s="4">
        <v>-23507.73</v>
      </c>
    </row>
    <row r="62" spans="1:6" s="1" customFormat="1" ht="19.7" customHeight="1">
      <c r="A62" s="15"/>
      <c r="B62" s="3" t="s">
        <v>115</v>
      </c>
      <c r="C62" s="3" t="s">
        <v>116</v>
      </c>
      <c r="D62" s="4">
        <v>250.94</v>
      </c>
      <c r="E62" s="4"/>
      <c r="F62" s="4">
        <v>250.94</v>
      </c>
    </row>
    <row r="63" spans="1:6" s="1" customFormat="1" ht="19.7" customHeight="1">
      <c r="A63" s="15"/>
      <c r="B63" s="3" t="s">
        <v>117</v>
      </c>
      <c r="C63" s="3" t="s">
        <v>118</v>
      </c>
      <c r="D63" s="4">
        <v>16698.68</v>
      </c>
      <c r="E63" s="4">
        <v>6035</v>
      </c>
      <c r="F63" s="4">
        <v>10663.68</v>
      </c>
    </row>
    <row r="64" spans="1:6" s="1" customFormat="1" ht="19.7" customHeight="1">
      <c r="A64" s="15"/>
      <c r="B64" s="3" t="s">
        <v>119</v>
      </c>
      <c r="C64" s="3" t="s">
        <v>120</v>
      </c>
      <c r="D64" s="4">
        <v>1950.5</v>
      </c>
      <c r="E64" s="4">
        <v>8300</v>
      </c>
      <c r="F64" s="4">
        <v>-6349.5</v>
      </c>
    </row>
    <row r="65" spans="1:6" s="1" customFormat="1" ht="19.7" customHeight="1">
      <c r="A65" s="15"/>
      <c r="B65" s="3" t="s">
        <v>121</v>
      </c>
      <c r="C65" s="3" t="s">
        <v>122</v>
      </c>
      <c r="D65" s="4">
        <v>409.14</v>
      </c>
      <c r="E65" s="4"/>
      <c r="F65" s="4">
        <v>409.14</v>
      </c>
    </row>
    <row r="66" spans="1:6" s="1" customFormat="1" ht="19.7" customHeight="1">
      <c r="A66" s="15"/>
      <c r="B66" s="3" t="s">
        <v>123</v>
      </c>
      <c r="C66" s="3" t="s">
        <v>124</v>
      </c>
      <c r="D66" s="4"/>
      <c r="E66" s="4">
        <v>144</v>
      </c>
      <c r="F66" s="4">
        <v>-144</v>
      </c>
    </row>
    <row r="67" spans="1:6" s="1" customFormat="1" ht="19.7" customHeight="1">
      <c r="A67" s="15"/>
      <c r="B67" s="3" t="s">
        <v>125</v>
      </c>
      <c r="C67" s="3" t="s">
        <v>126</v>
      </c>
      <c r="D67" s="4">
        <v>195292.25</v>
      </c>
      <c r="E67" s="4">
        <v>42164</v>
      </c>
      <c r="F67" s="4">
        <v>153128.25</v>
      </c>
    </row>
    <row r="68" spans="1:6" s="1" customFormat="1" ht="19.7" customHeight="1">
      <c r="A68" s="15"/>
      <c r="B68" s="3" t="s">
        <v>127</v>
      </c>
      <c r="C68" s="3" t="s">
        <v>128</v>
      </c>
      <c r="D68" s="4">
        <v>-169075.11</v>
      </c>
      <c r="E68" s="4"/>
      <c r="F68" s="4">
        <v>-169075.11</v>
      </c>
    </row>
    <row r="69" spans="1:6" s="1" customFormat="1" ht="19.7" customHeight="1">
      <c r="A69" s="15"/>
      <c r="B69" s="3" t="s">
        <v>129</v>
      </c>
      <c r="C69" s="3" t="s">
        <v>130</v>
      </c>
      <c r="D69" s="4">
        <v>64347.71</v>
      </c>
      <c r="E69" s="4">
        <v>46850</v>
      </c>
      <c r="F69" s="4">
        <v>17497.71</v>
      </c>
    </row>
    <row r="70" spans="1:6" s="1" customFormat="1" ht="19.7" customHeight="1">
      <c r="A70" s="15"/>
      <c r="B70" s="3" t="s">
        <v>131</v>
      </c>
      <c r="C70" s="3" t="s">
        <v>132</v>
      </c>
      <c r="D70" s="4">
        <v>5491.48</v>
      </c>
      <c r="E70" s="4">
        <v>7492</v>
      </c>
      <c r="F70" s="4">
        <v>-2000.52</v>
      </c>
    </row>
    <row r="71" spans="1:6" s="1" customFormat="1" ht="19.7" customHeight="1">
      <c r="A71" s="15"/>
      <c r="B71" s="3" t="s">
        <v>133</v>
      </c>
      <c r="C71" s="3" t="s">
        <v>134</v>
      </c>
      <c r="D71" s="4">
        <v>20549.189999999999</v>
      </c>
      <c r="E71" s="4"/>
      <c r="F71" s="4">
        <v>20549.189999999999</v>
      </c>
    </row>
    <row r="72" spans="1:6" s="1" customFormat="1" ht="19.7" customHeight="1">
      <c r="A72" s="15"/>
      <c r="B72" s="3" t="s">
        <v>135</v>
      </c>
      <c r="C72" s="3" t="s">
        <v>136</v>
      </c>
      <c r="D72" s="4">
        <v>1569.24</v>
      </c>
      <c r="E72" s="4">
        <v>195</v>
      </c>
      <c r="F72" s="4">
        <v>1374.24</v>
      </c>
    </row>
    <row r="73" spans="1:6" s="1" customFormat="1" ht="19.7" customHeight="1">
      <c r="A73" s="15"/>
      <c r="B73" s="3" t="s">
        <v>137</v>
      </c>
      <c r="C73" s="3" t="s">
        <v>138</v>
      </c>
      <c r="D73" s="4">
        <v>15629.68</v>
      </c>
      <c r="E73" s="4">
        <v>10971</v>
      </c>
      <c r="F73" s="4">
        <v>4658.68</v>
      </c>
    </row>
    <row r="74" spans="1:6" s="1" customFormat="1" ht="19.7" customHeight="1">
      <c r="A74" s="15"/>
      <c r="B74" s="3" t="s">
        <v>139</v>
      </c>
      <c r="C74" s="3" t="s">
        <v>140</v>
      </c>
      <c r="D74" s="4">
        <v>11266.77</v>
      </c>
      <c r="E74" s="4">
        <v>544</v>
      </c>
      <c r="F74" s="4">
        <v>10722.77</v>
      </c>
    </row>
    <row r="75" spans="1:6" s="1" customFormat="1" ht="19.7" customHeight="1">
      <c r="A75" s="15"/>
      <c r="B75" s="3" t="s">
        <v>141</v>
      </c>
      <c r="C75" s="3" t="s">
        <v>142</v>
      </c>
      <c r="D75" s="4">
        <v>584.65</v>
      </c>
      <c r="E75" s="4">
        <v>70</v>
      </c>
      <c r="F75" s="4">
        <v>514.65</v>
      </c>
    </row>
    <row r="76" spans="1:6" s="1" customFormat="1" ht="19.7" customHeight="1">
      <c r="A76" s="15"/>
      <c r="B76" s="3" t="s">
        <v>143</v>
      </c>
      <c r="C76" s="3" t="s">
        <v>144</v>
      </c>
      <c r="D76" s="4">
        <v>0.68</v>
      </c>
      <c r="E76" s="4"/>
      <c r="F76" s="4">
        <v>0.68</v>
      </c>
    </row>
    <row r="77" spans="1:6" s="1" customFormat="1" ht="19.7" customHeight="1">
      <c r="A77" s="15"/>
      <c r="B77" s="3" t="s">
        <v>145</v>
      </c>
      <c r="C77" s="3" t="s">
        <v>146</v>
      </c>
      <c r="D77" s="4">
        <v>779.06</v>
      </c>
      <c r="E77" s="4"/>
      <c r="F77" s="4">
        <v>779.06</v>
      </c>
    </row>
    <row r="78" spans="1:6" s="1" customFormat="1" ht="19.7" customHeight="1">
      <c r="A78" s="15"/>
      <c r="B78" s="3" t="s">
        <v>147</v>
      </c>
      <c r="C78" s="3" t="s">
        <v>148</v>
      </c>
      <c r="D78" s="4">
        <v>36585.74</v>
      </c>
      <c r="E78" s="4">
        <v>58467</v>
      </c>
      <c r="F78" s="4">
        <v>-21881.26</v>
      </c>
    </row>
    <row r="79" spans="1:6" s="1" customFormat="1" ht="19.7" customHeight="1">
      <c r="A79" s="15"/>
      <c r="B79" s="3" t="s">
        <v>149</v>
      </c>
      <c r="C79" s="3" t="s">
        <v>150</v>
      </c>
      <c r="D79" s="4">
        <v>-15819.81</v>
      </c>
      <c r="E79" s="4"/>
      <c r="F79" s="4">
        <v>-15819.81</v>
      </c>
    </row>
    <row r="80" spans="1:6" s="1" customFormat="1" ht="19.7" customHeight="1">
      <c r="A80" s="15"/>
      <c r="B80" s="3" t="s">
        <v>151</v>
      </c>
      <c r="C80" s="3" t="s">
        <v>152</v>
      </c>
      <c r="D80" s="4">
        <v>5804.8</v>
      </c>
      <c r="E80" s="4"/>
      <c r="F80" s="4">
        <v>5804.8</v>
      </c>
    </row>
    <row r="81" spans="1:6" s="1" customFormat="1" ht="19.7" customHeight="1">
      <c r="A81" s="15"/>
      <c r="B81" s="3" t="s">
        <v>153</v>
      </c>
      <c r="C81" s="3" t="s">
        <v>154</v>
      </c>
      <c r="D81" s="4">
        <v>207531.71</v>
      </c>
      <c r="E81" s="4">
        <v>28445</v>
      </c>
      <c r="F81" s="4">
        <v>179086.71</v>
      </c>
    </row>
    <row r="82" spans="1:6" s="1" customFormat="1" ht="19.7" customHeight="1">
      <c r="A82" s="15"/>
      <c r="B82" s="3" t="s">
        <v>155</v>
      </c>
      <c r="C82" s="3" t="s">
        <v>156</v>
      </c>
      <c r="D82" s="4">
        <v>594.6</v>
      </c>
      <c r="E82" s="4">
        <v>804</v>
      </c>
      <c r="F82" s="4">
        <v>-209.4</v>
      </c>
    </row>
    <row r="83" spans="1:6" s="1" customFormat="1" ht="19.7" customHeight="1">
      <c r="A83" s="15"/>
      <c r="B83" s="3" t="s">
        <v>157</v>
      </c>
      <c r="C83" s="3" t="s">
        <v>158</v>
      </c>
      <c r="D83" s="4">
        <v>6096.07</v>
      </c>
      <c r="E83" s="4">
        <v>9202</v>
      </c>
      <c r="F83" s="4">
        <v>-3105.93</v>
      </c>
    </row>
    <row r="84" spans="1:6" s="1" customFormat="1" ht="19.7" customHeight="1">
      <c r="A84" s="15"/>
      <c r="B84" s="3" t="s">
        <v>159</v>
      </c>
      <c r="C84" s="3" t="s">
        <v>160</v>
      </c>
      <c r="D84" s="4">
        <v>465.24</v>
      </c>
      <c r="E84" s="4">
        <v>708</v>
      </c>
      <c r="F84" s="4">
        <v>-242.76</v>
      </c>
    </row>
    <row r="85" spans="1:6" s="1" customFormat="1" ht="19.7" customHeight="1">
      <c r="A85" s="15"/>
      <c r="B85" s="3" t="s">
        <v>161</v>
      </c>
      <c r="C85" s="3" t="s">
        <v>162</v>
      </c>
      <c r="D85" s="4">
        <v>4059.03</v>
      </c>
      <c r="E85" s="4">
        <v>1164</v>
      </c>
      <c r="F85" s="4">
        <v>2895.03</v>
      </c>
    </row>
    <row r="86" spans="1:6" s="1" customFormat="1" ht="19.7" customHeight="1">
      <c r="A86" s="15"/>
      <c r="B86" s="3" t="s">
        <v>163</v>
      </c>
      <c r="C86" s="3" t="s">
        <v>164</v>
      </c>
      <c r="D86" s="4">
        <v>2992.65</v>
      </c>
      <c r="E86" s="4">
        <v>1140</v>
      </c>
      <c r="F86" s="4">
        <v>1852.65</v>
      </c>
    </row>
    <row r="87" spans="1:6" s="1" customFormat="1" ht="19.7" customHeight="1">
      <c r="A87" s="15"/>
      <c r="B87" s="3" t="s">
        <v>165</v>
      </c>
      <c r="C87" s="3" t="s">
        <v>166</v>
      </c>
      <c r="D87" s="4">
        <v>24600</v>
      </c>
      <c r="E87" s="4">
        <v>62629</v>
      </c>
      <c r="F87" s="4">
        <v>-38029</v>
      </c>
    </row>
    <row r="88" spans="1:6" s="1" customFormat="1" ht="19.7" customHeight="1">
      <c r="A88" s="15"/>
      <c r="B88" s="3" t="s">
        <v>167</v>
      </c>
      <c r="C88" s="3" t="s">
        <v>168</v>
      </c>
      <c r="D88" s="4">
        <v>947.37</v>
      </c>
      <c r="E88" s="4"/>
      <c r="F88" s="4">
        <v>947.37</v>
      </c>
    </row>
    <row r="89" spans="1:6" s="1" customFormat="1" ht="19.7" customHeight="1">
      <c r="A89" s="15"/>
      <c r="B89" s="3" t="s">
        <v>169</v>
      </c>
      <c r="C89" s="3" t="s">
        <v>170</v>
      </c>
      <c r="D89" s="4"/>
      <c r="E89" s="4">
        <v>40</v>
      </c>
      <c r="F89" s="4">
        <v>-40</v>
      </c>
    </row>
    <row r="90" spans="1:6" s="1" customFormat="1" ht="19.7" customHeight="1">
      <c r="A90" s="15"/>
      <c r="B90" s="3" t="s">
        <v>171</v>
      </c>
      <c r="C90" s="3" t="s">
        <v>172</v>
      </c>
      <c r="D90" s="4">
        <v>524.04</v>
      </c>
      <c r="E90" s="4"/>
      <c r="F90" s="4">
        <v>524.04</v>
      </c>
    </row>
    <row r="91" spans="1:6" s="1" customFormat="1" ht="19.7" customHeight="1">
      <c r="A91" s="15"/>
      <c r="B91" s="3" t="s">
        <v>173</v>
      </c>
      <c r="C91" s="3" t="s">
        <v>174</v>
      </c>
      <c r="D91" s="4">
        <v>177.68</v>
      </c>
      <c r="E91" s="4">
        <v>737</v>
      </c>
      <c r="F91" s="4">
        <v>-559.32000000000005</v>
      </c>
    </row>
    <row r="92" spans="1:6" s="1" customFormat="1" ht="19.7" customHeight="1">
      <c r="A92" s="15"/>
      <c r="B92" s="3" t="s">
        <v>175</v>
      </c>
      <c r="C92" s="3" t="s">
        <v>176</v>
      </c>
      <c r="D92" s="4">
        <v>1994.61</v>
      </c>
      <c r="E92" s="4">
        <v>2016</v>
      </c>
      <c r="F92" s="4">
        <v>-21.3900000000001</v>
      </c>
    </row>
    <row r="93" spans="1:6" s="1" customFormat="1" ht="19.7" customHeight="1">
      <c r="A93" s="15"/>
      <c r="B93" s="3" t="s">
        <v>177</v>
      </c>
      <c r="C93" s="3" t="s">
        <v>178</v>
      </c>
      <c r="D93" s="4">
        <v>4153.03</v>
      </c>
      <c r="E93" s="4">
        <v>3708</v>
      </c>
      <c r="F93" s="4">
        <v>445.03</v>
      </c>
    </row>
    <row r="94" spans="1:6" s="1" customFormat="1" ht="19.7" customHeight="1">
      <c r="A94" s="15"/>
      <c r="B94" s="3" t="s">
        <v>179</v>
      </c>
      <c r="C94" s="3" t="s">
        <v>180</v>
      </c>
      <c r="D94" s="4">
        <v>572.47</v>
      </c>
      <c r="E94" s="4">
        <v>924</v>
      </c>
      <c r="F94" s="4">
        <v>-351.53</v>
      </c>
    </row>
    <row r="95" spans="1:6" s="1" customFormat="1" ht="19.7" customHeight="1">
      <c r="A95" s="15"/>
      <c r="B95" s="3" t="s">
        <v>181</v>
      </c>
      <c r="C95" s="3" t="s">
        <v>182</v>
      </c>
      <c r="D95" s="4">
        <v>50</v>
      </c>
      <c r="E95" s="4">
        <v>2700</v>
      </c>
      <c r="F95" s="4">
        <v>-2650</v>
      </c>
    </row>
    <row r="96" spans="1:6" s="1" customFormat="1" ht="19.7" customHeight="1">
      <c r="A96" s="15"/>
      <c r="B96" s="3" t="s">
        <v>183</v>
      </c>
      <c r="C96" s="3" t="s">
        <v>184</v>
      </c>
      <c r="D96" s="4">
        <v>104.94</v>
      </c>
      <c r="E96" s="4">
        <v>627</v>
      </c>
      <c r="F96" s="4">
        <v>-522.05999999999995</v>
      </c>
    </row>
    <row r="97" spans="1:6" s="1" customFormat="1" ht="19.7" customHeight="1">
      <c r="A97" s="15"/>
      <c r="B97" s="3" t="s">
        <v>185</v>
      </c>
      <c r="C97" s="3" t="s">
        <v>186</v>
      </c>
      <c r="D97" s="4">
        <v>15844.29</v>
      </c>
      <c r="E97" s="4">
        <v>13955</v>
      </c>
      <c r="F97" s="4">
        <v>1889.29</v>
      </c>
    </row>
    <row r="98" spans="1:6" s="1" customFormat="1" ht="19.7" customHeight="1">
      <c r="A98" s="15"/>
      <c r="B98" s="3" t="s">
        <v>187</v>
      </c>
      <c r="C98" s="3" t="s">
        <v>188</v>
      </c>
      <c r="D98" s="4">
        <v>125</v>
      </c>
      <c r="E98" s="4"/>
      <c r="F98" s="4">
        <v>125</v>
      </c>
    </row>
    <row r="99" spans="1:6" s="1" customFormat="1" ht="19.7" customHeight="1">
      <c r="A99" s="15"/>
      <c r="B99" s="3" t="s">
        <v>189</v>
      </c>
      <c r="C99" s="3" t="s">
        <v>190</v>
      </c>
      <c r="D99" s="4"/>
      <c r="E99" s="4">
        <v>25000</v>
      </c>
      <c r="F99" s="4">
        <v>-25000</v>
      </c>
    </row>
    <row r="100" spans="1:6" s="1" customFormat="1" ht="19.7" customHeight="1">
      <c r="A100" s="15"/>
      <c r="B100" s="3" t="s">
        <v>191</v>
      </c>
      <c r="C100" s="3" t="s">
        <v>192</v>
      </c>
      <c r="D100" s="4">
        <v>-19.48</v>
      </c>
      <c r="E100" s="4">
        <v>129329</v>
      </c>
      <c r="F100" s="4">
        <v>-129348.48</v>
      </c>
    </row>
    <row r="101" spans="1:6" s="1" customFormat="1" ht="19.7" customHeight="1">
      <c r="A101" s="15"/>
      <c r="B101" s="3" t="s">
        <v>193</v>
      </c>
      <c r="C101" s="3" t="s">
        <v>194</v>
      </c>
      <c r="D101" s="4">
        <v>-4718</v>
      </c>
      <c r="E101" s="4"/>
      <c r="F101" s="4">
        <v>-4718</v>
      </c>
    </row>
    <row r="102" spans="1:6" s="1" customFormat="1" ht="19.7" customHeight="1">
      <c r="A102" s="15"/>
      <c r="B102" s="3" t="s">
        <v>195</v>
      </c>
      <c r="C102" s="3" t="s">
        <v>196</v>
      </c>
      <c r="D102" s="4">
        <v>24.48</v>
      </c>
      <c r="E102" s="4"/>
      <c r="F102" s="4">
        <v>24.48</v>
      </c>
    </row>
    <row r="103" spans="1:6" s="1" customFormat="1" ht="19.7" customHeight="1">
      <c r="A103" s="15"/>
      <c r="B103" s="3" t="s">
        <v>197</v>
      </c>
      <c r="C103" s="3" t="s">
        <v>198</v>
      </c>
      <c r="D103" s="4">
        <v>-2000</v>
      </c>
      <c r="E103" s="4"/>
      <c r="F103" s="4">
        <v>-2000</v>
      </c>
    </row>
    <row r="104" spans="1:6" s="1" customFormat="1" ht="19.7" customHeight="1">
      <c r="A104" s="15"/>
      <c r="B104" s="3" t="s">
        <v>199</v>
      </c>
      <c r="C104" s="3" t="s">
        <v>200</v>
      </c>
      <c r="D104" s="4">
        <v>2000</v>
      </c>
      <c r="E104" s="4"/>
      <c r="F104" s="4">
        <v>2000</v>
      </c>
    </row>
    <row r="105" spans="1:6" s="1" customFormat="1" ht="19.7" customHeight="1">
      <c r="A105" s="15"/>
      <c r="B105" s="3" t="s">
        <v>201</v>
      </c>
      <c r="C105" s="3" t="s">
        <v>202</v>
      </c>
      <c r="D105" s="4">
        <v>-44887.97</v>
      </c>
      <c r="E105" s="4"/>
      <c r="F105" s="4">
        <v>-44887.97</v>
      </c>
    </row>
    <row r="106" spans="1:6" s="1" customFormat="1" ht="19.7" customHeight="1">
      <c r="A106" s="15"/>
      <c r="B106" s="3" t="s">
        <v>203</v>
      </c>
      <c r="C106" s="3" t="s">
        <v>204</v>
      </c>
      <c r="D106" s="4">
        <v>39519.49</v>
      </c>
      <c r="E106" s="4"/>
      <c r="F106" s="4">
        <v>39519.49</v>
      </c>
    </row>
    <row r="107" spans="1:6" s="1" customFormat="1" ht="19.7" customHeight="1">
      <c r="A107" s="15"/>
      <c r="B107" s="3" t="s">
        <v>205</v>
      </c>
      <c r="C107" s="3" t="s">
        <v>206</v>
      </c>
      <c r="D107" s="4">
        <v>1802.99</v>
      </c>
      <c r="E107" s="4"/>
      <c r="F107" s="4">
        <v>1802.99</v>
      </c>
    </row>
    <row r="108" spans="1:6" s="1" customFormat="1" ht="19.7" customHeight="1">
      <c r="A108" s="15"/>
      <c r="B108" s="3" t="s">
        <v>207</v>
      </c>
      <c r="C108" s="3" t="s">
        <v>208</v>
      </c>
      <c r="D108" s="4">
        <v>924.14</v>
      </c>
      <c r="E108" s="4"/>
      <c r="F108" s="4">
        <v>924.14</v>
      </c>
    </row>
    <row r="109" spans="1:6" s="1" customFormat="1" ht="19.7" customHeight="1">
      <c r="A109" s="15"/>
      <c r="B109" s="3" t="s">
        <v>209</v>
      </c>
      <c r="C109" s="3" t="s">
        <v>210</v>
      </c>
      <c r="D109" s="4">
        <v>808.52</v>
      </c>
      <c r="E109" s="4"/>
      <c r="F109" s="4">
        <v>808.52</v>
      </c>
    </row>
    <row r="110" spans="1:6" s="1" customFormat="1" ht="19.7" customHeight="1">
      <c r="A110" s="15"/>
      <c r="B110" s="3" t="s">
        <v>211</v>
      </c>
      <c r="C110" s="3" t="s">
        <v>212</v>
      </c>
      <c r="D110" s="4">
        <v>1122.22</v>
      </c>
      <c r="E110" s="4"/>
      <c r="F110" s="4">
        <v>1122.22</v>
      </c>
    </row>
    <row r="111" spans="1:6" s="1" customFormat="1" ht="19.7" customHeight="1">
      <c r="A111" s="15"/>
      <c r="B111" s="3" t="s">
        <v>213</v>
      </c>
      <c r="C111" s="3" t="s">
        <v>214</v>
      </c>
      <c r="D111" s="4">
        <v>41972.24</v>
      </c>
      <c r="E111" s="4"/>
      <c r="F111" s="4">
        <v>41972.24</v>
      </c>
    </row>
    <row r="112" spans="1:6" s="1" customFormat="1" ht="19.7" customHeight="1">
      <c r="A112" s="15"/>
      <c r="B112" s="3" t="s">
        <v>215</v>
      </c>
      <c r="C112" s="3" t="s">
        <v>216</v>
      </c>
      <c r="D112" s="4">
        <v>8763.01</v>
      </c>
      <c r="E112" s="4"/>
      <c r="F112" s="4">
        <v>8763.01</v>
      </c>
    </row>
    <row r="113" spans="1:6" s="1" customFormat="1" ht="19.7" customHeight="1">
      <c r="A113" s="15"/>
      <c r="B113" s="3" t="s">
        <v>217</v>
      </c>
      <c r="C113" s="3" t="s">
        <v>218</v>
      </c>
      <c r="D113" s="4">
        <v>20445.919999999998</v>
      </c>
      <c r="E113" s="4"/>
      <c r="F113" s="4">
        <v>20445.919999999998</v>
      </c>
    </row>
    <row r="114" spans="1:6" s="1" customFormat="1" ht="19.7" customHeight="1">
      <c r="A114" s="15"/>
      <c r="B114" s="3" t="s">
        <v>219</v>
      </c>
      <c r="C114" s="3" t="s">
        <v>220</v>
      </c>
      <c r="D114" s="4">
        <v>381.76</v>
      </c>
      <c r="E114" s="4"/>
      <c r="F114" s="4">
        <v>381.76</v>
      </c>
    </row>
    <row r="115" spans="1:6" s="1" customFormat="1" ht="19.7" customHeight="1">
      <c r="A115" s="15"/>
      <c r="B115" s="3" t="s">
        <v>221</v>
      </c>
      <c r="C115" s="3" t="s">
        <v>222</v>
      </c>
      <c r="D115" s="4">
        <v>810.75</v>
      </c>
      <c r="E115" s="4"/>
      <c r="F115" s="4">
        <v>810.75</v>
      </c>
    </row>
    <row r="116" spans="1:6" s="1" customFormat="1" ht="19.7" customHeight="1">
      <c r="A116" s="15"/>
      <c r="B116" s="3" t="s">
        <v>223</v>
      </c>
      <c r="C116" s="3" t="s">
        <v>224</v>
      </c>
      <c r="D116" s="4">
        <v>46874.14</v>
      </c>
      <c r="E116" s="4"/>
      <c r="F116" s="4">
        <v>46874.14</v>
      </c>
    </row>
    <row r="117" spans="1:6" s="1" customFormat="1" ht="19.7" customHeight="1">
      <c r="A117" s="15"/>
      <c r="B117" s="3" t="s">
        <v>225</v>
      </c>
      <c r="C117" s="3" t="s">
        <v>226</v>
      </c>
      <c r="D117" s="4">
        <v>3201.76</v>
      </c>
      <c r="E117" s="4"/>
      <c r="F117" s="4">
        <v>3201.76</v>
      </c>
    </row>
    <row r="118" spans="1:6" s="1" customFormat="1" ht="19.7" customHeight="1">
      <c r="A118" s="15"/>
      <c r="B118" s="3" t="s">
        <v>227</v>
      </c>
      <c r="C118" s="3" t="s">
        <v>228</v>
      </c>
      <c r="D118" s="4">
        <v>14678.02</v>
      </c>
      <c r="E118" s="4"/>
      <c r="F118" s="4">
        <v>14678.02</v>
      </c>
    </row>
    <row r="119" spans="1:6" s="1" customFormat="1" ht="19.7" customHeight="1">
      <c r="A119" s="15"/>
      <c r="B119" s="3" t="s">
        <v>229</v>
      </c>
      <c r="C119" s="3" t="s">
        <v>230</v>
      </c>
      <c r="D119" s="4">
        <v>848.08</v>
      </c>
      <c r="E119" s="4"/>
      <c r="F119" s="4">
        <v>848.08</v>
      </c>
    </row>
    <row r="120" spans="1:6" s="1" customFormat="1" ht="19.7" customHeight="1">
      <c r="A120" s="15"/>
      <c r="B120" s="3" t="s">
        <v>231</v>
      </c>
      <c r="C120" s="3" t="s">
        <v>232</v>
      </c>
      <c r="D120" s="4">
        <v>6206.61</v>
      </c>
      <c r="E120" s="4"/>
      <c r="F120" s="4">
        <v>6206.61</v>
      </c>
    </row>
    <row r="121" spans="1:6" s="1" customFormat="1" ht="19.7" customHeight="1">
      <c r="A121" s="15"/>
      <c r="B121" s="3" t="s">
        <v>233</v>
      </c>
      <c r="C121" s="3" t="s">
        <v>234</v>
      </c>
      <c r="D121" s="4">
        <v>13125.32</v>
      </c>
      <c r="E121" s="4"/>
      <c r="F121" s="4">
        <v>13125.32</v>
      </c>
    </row>
    <row r="122" spans="1:6" s="1" customFormat="1" ht="19.7" customHeight="1">
      <c r="A122" s="15"/>
      <c r="B122" s="3" t="s">
        <v>235</v>
      </c>
      <c r="C122" s="3" t="s">
        <v>236</v>
      </c>
      <c r="D122" s="4">
        <v>2447.29</v>
      </c>
      <c r="E122" s="4"/>
      <c r="F122" s="4">
        <v>2447.29</v>
      </c>
    </row>
    <row r="123" spans="1:6" s="1" customFormat="1" ht="19.7" customHeight="1">
      <c r="A123" s="15"/>
      <c r="B123" s="3" t="s">
        <v>237</v>
      </c>
      <c r="C123" s="3" t="s">
        <v>238</v>
      </c>
      <c r="D123" s="4">
        <v>22828.42</v>
      </c>
      <c r="E123" s="4"/>
      <c r="F123" s="4">
        <v>22828.42</v>
      </c>
    </row>
    <row r="124" spans="1:6" s="1" customFormat="1" ht="19.7" customHeight="1">
      <c r="A124" s="5" t="s">
        <v>32</v>
      </c>
      <c r="B124" s="6"/>
      <c r="C124" s="6"/>
      <c r="D124" s="7">
        <f>SUM(D20:D123)</f>
        <v>15011577.289999997</v>
      </c>
      <c r="E124" s="7">
        <f>SUM(E20:E123)</f>
        <v>14950164</v>
      </c>
      <c r="F124" s="7">
        <f>SUM(F20:F123)</f>
        <v>61413.290000000336</v>
      </c>
    </row>
    <row r="125" spans="1:6" s="1" customFormat="1" ht="11.1" customHeight="1">
      <c r="A125" s="8"/>
      <c r="B125" s="8"/>
      <c r="C125" s="8"/>
      <c r="D125" s="8"/>
      <c r="E125" s="8"/>
      <c r="F125" s="8"/>
    </row>
    <row r="126" spans="1:6" s="1" customFormat="1" ht="24" customHeight="1">
      <c r="A126" s="2" t="s">
        <v>0</v>
      </c>
      <c r="B126" s="2" t="s">
        <v>1</v>
      </c>
      <c r="C126" s="2" t="s">
        <v>2</v>
      </c>
      <c r="D126" s="2" t="s">
        <v>22</v>
      </c>
      <c r="E126" s="2" t="s">
        <v>23</v>
      </c>
      <c r="F126" s="2" t="s">
        <v>24</v>
      </c>
    </row>
    <row r="127" spans="1:6" s="1" customFormat="1" ht="24" customHeight="1">
      <c r="A127" s="2"/>
      <c r="B127" s="2"/>
      <c r="C127" s="3" t="s">
        <v>6</v>
      </c>
      <c r="D127" s="4">
        <v>6315467.4400000004</v>
      </c>
      <c r="E127" s="4">
        <v>6384000</v>
      </c>
      <c r="F127" s="4">
        <f>D127-E127</f>
        <v>-68532.55999999959</v>
      </c>
    </row>
    <row r="128" spans="1:6" s="1" customFormat="1" ht="19.7" customHeight="1">
      <c r="A128" s="15" t="s">
        <v>239</v>
      </c>
      <c r="B128" s="3" t="s">
        <v>240</v>
      </c>
      <c r="C128" s="3" t="s">
        <v>241</v>
      </c>
      <c r="D128" s="4">
        <v>27000.23</v>
      </c>
      <c r="E128" s="4">
        <v>42600</v>
      </c>
      <c r="F128" s="4">
        <v>-15599.77</v>
      </c>
    </row>
    <row r="129" spans="1:6" s="1" customFormat="1" ht="19.7" customHeight="1">
      <c r="A129" s="15"/>
      <c r="B129" s="3" t="s">
        <v>242</v>
      </c>
      <c r="C129" s="3" t="s">
        <v>243</v>
      </c>
      <c r="D129" s="4">
        <v>37508.57</v>
      </c>
      <c r="E129" s="4">
        <v>39420</v>
      </c>
      <c r="F129" s="4">
        <v>-1911.43</v>
      </c>
    </row>
    <row r="130" spans="1:6" s="1" customFormat="1" ht="19.7" customHeight="1">
      <c r="A130" s="15"/>
      <c r="B130" s="3" t="s">
        <v>244</v>
      </c>
      <c r="C130" s="3" t="s">
        <v>245</v>
      </c>
      <c r="D130" s="4">
        <v>1739.56</v>
      </c>
      <c r="E130" s="4">
        <v>1790</v>
      </c>
      <c r="F130" s="4">
        <v>-50.440000000000097</v>
      </c>
    </row>
    <row r="131" spans="1:6" s="1" customFormat="1" ht="19.7" customHeight="1">
      <c r="A131" s="15"/>
      <c r="B131" s="3" t="s">
        <v>246</v>
      </c>
      <c r="C131" s="3" t="s">
        <v>247</v>
      </c>
      <c r="D131" s="4">
        <v>7430.8</v>
      </c>
      <c r="E131" s="4">
        <v>16450</v>
      </c>
      <c r="F131" s="4">
        <v>-9019.2000000000007</v>
      </c>
    </row>
    <row r="132" spans="1:6" s="1" customFormat="1" ht="19.7" customHeight="1">
      <c r="A132" s="15"/>
      <c r="B132" s="3" t="s">
        <v>248</v>
      </c>
      <c r="C132" s="3" t="s">
        <v>249</v>
      </c>
      <c r="D132" s="4">
        <v>11776.21</v>
      </c>
      <c r="E132" s="4">
        <v>12000</v>
      </c>
      <c r="F132" s="4">
        <v>-223.79000000000099</v>
      </c>
    </row>
    <row r="133" spans="1:6" s="1" customFormat="1" ht="19.7" customHeight="1">
      <c r="A133" s="5" t="s">
        <v>239</v>
      </c>
      <c r="B133" s="6"/>
      <c r="C133" s="6"/>
      <c r="D133" s="7">
        <f>SUM(D127:D132)</f>
        <v>6400922.8100000005</v>
      </c>
      <c r="E133" s="7">
        <f>SUM(E127:E132)</f>
        <v>6496260</v>
      </c>
      <c r="F133" s="16">
        <f>SUM(F127:F132)</f>
        <v>-95337.189999999595</v>
      </c>
    </row>
    <row r="134" spans="1:6" s="1" customFormat="1" ht="11.1" customHeight="1">
      <c r="A134" s="8"/>
      <c r="B134" s="8"/>
      <c r="C134" s="8"/>
      <c r="D134" s="8"/>
      <c r="E134" s="8"/>
      <c r="F134" s="8"/>
    </row>
    <row r="135" spans="1:6" s="1" customFormat="1" ht="24" customHeight="1">
      <c r="A135" s="2" t="s">
        <v>0</v>
      </c>
      <c r="B135" s="2" t="s">
        <v>1</v>
      </c>
      <c r="C135" s="2" t="s">
        <v>2</v>
      </c>
      <c r="D135" s="2" t="s">
        <v>22</v>
      </c>
      <c r="E135" s="2" t="s">
        <v>23</v>
      </c>
      <c r="F135" s="2" t="s">
        <v>24</v>
      </c>
    </row>
    <row r="136" spans="1:6" s="1" customFormat="1" ht="24" customHeight="1">
      <c r="A136" s="2"/>
      <c r="B136" s="2"/>
      <c r="C136" s="3" t="s">
        <v>6</v>
      </c>
      <c r="D136" s="4">
        <v>2760879.18</v>
      </c>
      <c r="E136" s="4">
        <v>3512800</v>
      </c>
      <c r="F136" s="4">
        <f>D136-E136</f>
        <v>-751920.81999999983</v>
      </c>
    </row>
    <row r="137" spans="1:6" s="1" customFormat="1" ht="19.7" customHeight="1">
      <c r="A137" s="15" t="s">
        <v>250</v>
      </c>
      <c r="B137" s="3" t="s">
        <v>251</v>
      </c>
      <c r="C137" s="3" t="s">
        <v>252</v>
      </c>
      <c r="D137" s="4">
        <v>19442.48</v>
      </c>
      <c r="E137" s="4">
        <v>18998</v>
      </c>
      <c r="F137" s="4">
        <v>444.48</v>
      </c>
    </row>
    <row r="138" spans="1:6" s="1" customFormat="1" ht="19.7" customHeight="1">
      <c r="A138" s="15"/>
      <c r="B138" s="3" t="s">
        <v>253</v>
      </c>
      <c r="C138" s="3" t="s">
        <v>254</v>
      </c>
      <c r="D138" s="4">
        <v>46806.92</v>
      </c>
      <c r="E138" s="4">
        <v>55526</v>
      </c>
      <c r="F138" s="4">
        <v>-8719.08</v>
      </c>
    </row>
    <row r="139" spans="1:6" s="1" customFormat="1" ht="19.7" customHeight="1">
      <c r="A139" s="15"/>
      <c r="B139" s="3" t="s">
        <v>255</v>
      </c>
      <c r="C139" s="3" t="s">
        <v>256</v>
      </c>
      <c r="D139" s="4"/>
      <c r="E139" s="4">
        <v>14242</v>
      </c>
      <c r="F139" s="4">
        <v>-14242</v>
      </c>
    </row>
    <row r="140" spans="1:6" s="1" customFormat="1" ht="19.7" customHeight="1">
      <c r="A140" s="15"/>
      <c r="B140" s="3" t="s">
        <v>257</v>
      </c>
      <c r="C140" s="3" t="s">
        <v>258</v>
      </c>
      <c r="D140" s="4">
        <v>9</v>
      </c>
      <c r="E140" s="4">
        <v>12</v>
      </c>
      <c r="F140" s="4">
        <v>-3</v>
      </c>
    </row>
    <row r="141" spans="1:6" s="1" customFormat="1" ht="19.7" customHeight="1">
      <c r="A141" s="5" t="s">
        <v>250</v>
      </c>
      <c r="B141" s="6"/>
      <c r="C141" s="6"/>
      <c r="D141" s="7">
        <f>SUM(D136:D140)</f>
        <v>2827137.58</v>
      </c>
      <c r="E141" s="7">
        <f>SUM(E136:E140)</f>
        <v>3601578</v>
      </c>
      <c r="F141" s="16">
        <f>SUM(F136:F140)</f>
        <v>-774440.41999999981</v>
      </c>
    </row>
    <row r="142" spans="1:6" s="1" customFormat="1" ht="11.1" customHeight="1">
      <c r="A142" s="8"/>
      <c r="B142" s="8"/>
      <c r="C142" s="8"/>
      <c r="D142" s="8"/>
      <c r="E142" s="8"/>
      <c r="F142" s="8"/>
    </row>
    <row r="143" spans="1:6" s="1" customFormat="1" ht="24" customHeight="1">
      <c r="A143" s="2" t="s">
        <v>0</v>
      </c>
      <c r="B143" s="2" t="s">
        <v>1</v>
      </c>
      <c r="C143" s="2" t="s">
        <v>2</v>
      </c>
      <c r="D143" s="2" t="s">
        <v>22</v>
      </c>
      <c r="E143" s="2" t="s">
        <v>23</v>
      </c>
      <c r="F143" s="2" t="s">
        <v>24</v>
      </c>
    </row>
    <row r="144" spans="1:6" s="1" customFormat="1" ht="24" customHeight="1">
      <c r="A144" s="2"/>
      <c r="B144" s="2"/>
      <c r="C144" s="3" t="s">
        <v>6</v>
      </c>
      <c r="D144" s="4">
        <v>-109356.09</v>
      </c>
      <c r="E144" s="4">
        <v>1230300</v>
      </c>
      <c r="F144" s="4">
        <f>D144-E144</f>
        <v>-1339656.0900000001</v>
      </c>
    </row>
    <row r="145" spans="1:6" s="1" customFormat="1" ht="19.7" customHeight="1">
      <c r="A145" s="15" t="s">
        <v>259</v>
      </c>
      <c r="B145" s="3" t="s">
        <v>260</v>
      </c>
      <c r="C145" s="3" t="s">
        <v>261</v>
      </c>
      <c r="D145" s="4"/>
      <c r="E145" s="4">
        <v>5100</v>
      </c>
      <c r="F145" s="4">
        <v>-5100</v>
      </c>
    </row>
    <row r="146" spans="1:6" s="1" customFormat="1" ht="19.7" customHeight="1">
      <c r="A146" s="15"/>
      <c r="B146" s="3" t="s">
        <v>262</v>
      </c>
      <c r="C146" s="3" t="s">
        <v>263</v>
      </c>
      <c r="D146" s="4"/>
      <c r="E146" s="4">
        <v>100</v>
      </c>
      <c r="F146" s="4">
        <v>-100</v>
      </c>
    </row>
    <row r="147" spans="1:6" s="1" customFormat="1" ht="19.7" customHeight="1">
      <c r="A147" s="15"/>
      <c r="B147" s="3" t="s">
        <v>264</v>
      </c>
      <c r="C147" s="3" t="s">
        <v>265</v>
      </c>
      <c r="D147" s="4">
        <v>7.8</v>
      </c>
      <c r="E147" s="4"/>
      <c r="F147" s="4">
        <v>7.8</v>
      </c>
    </row>
    <row r="148" spans="1:6" s="1" customFormat="1" ht="19.7" customHeight="1">
      <c r="A148" s="5" t="s">
        <v>259</v>
      </c>
      <c r="B148" s="6"/>
      <c r="C148" s="6"/>
      <c r="D148" s="16">
        <f>SUM(D144:D147)</f>
        <v>-109348.29</v>
      </c>
      <c r="E148" s="7">
        <f>SUM(E144:E147)</f>
        <v>1235500</v>
      </c>
      <c r="F148" s="16">
        <f>SUM(F144:F147)</f>
        <v>-1344848.29</v>
      </c>
    </row>
    <row r="149" spans="1:6" s="1" customFormat="1" ht="11.1" customHeight="1">
      <c r="A149" s="8"/>
      <c r="B149" s="8"/>
      <c r="C149" s="8"/>
      <c r="D149" s="8"/>
      <c r="E149" s="8"/>
      <c r="F149" s="8"/>
    </row>
    <row r="150" spans="1:6" s="1" customFormat="1" ht="24" customHeight="1">
      <c r="A150" s="2" t="s">
        <v>0</v>
      </c>
      <c r="B150" s="2" t="s">
        <v>1</v>
      </c>
      <c r="C150" s="2" t="s">
        <v>2</v>
      </c>
      <c r="D150" s="2" t="s">
        <v>22</v>
      </c>
      <c r="E150" s="2" t="s">
        <v>23</v>
      </c>
      <c r="F150" s="2" t="s">
        <v>24</v>
      </c>
    </row>
    <row r="151" spans="1:6" s="1" customFormat="1" ht="24" customHeight="1">
      <c r="A151" s="2"/>
      <c r="B151" s="2"/>
      <c r="C151" s="3" t="s">
        <v>6</v>
      </c>
      <c r="D151" s="4">
        <v>2446695.4300000002</v>
      </c>
      <c r="E151" s="4">
        <v>2370200</v>
      </c>
      <c r="F151" s="4">
        <f>D151-E151</f>
        <v>76495.430000000168</v>
      </c>
    </row>
    <row r="152" spans="1:6" s="1" customFormat="1" ht="19.7" customHeight="1">
      <c r="A152" s="15" t="s">
        <v>266</v>
      </c>
      <c r="B152" s="3" t="s">
        <v>267</v>
      </c>
      <c r="C152" s="3" t="s">
        <v>268</v>
      </c>
      <c r="D152" s="4"/>
      <c r="E152" s="4">
        <v>7269.12</v>
      </c>
      <c r="F152" s="4">
        <v>-7269.12</v>
      </c>
    </row>
    <row r="153" spans="1:6" s="1" customFormat="1" ht="19.7" customHeight="1">
      <c r="A153" s="15"/>
      <c r="B153" s="3" t="s">
        <v>269</v>
      </c>
      <c r="C153" s="3" t="s">
        <v>270</v>
      </c>
      <c r="D153" s="4">
        <v>-201.83</v>
      </c>
      <c r="E153" s="4">
        <v>-444</v>
      </c>
      <c r="F153" s="4">
        <v>242.17</v>
      </c>
    </row>
    <row r="154" spans="1:6" s="1" customFormat="1" ht="19.7" customHeight="1">
      <c r="A154" s="15"/>
      <c r="B154" s="3" t="s">
        <v>271</v>
      </c>
      <c r="C154" s="3" t="s">
        <v>272</v>
      </c>
      <c r="D154" s="4">
        <v>232</v>
      </c>
      <c r="E154" s="4"/>
      <c r="F154" s="4">
        <v>232</v>
      </c>
    </row>
    <row r="155" spans="1:6" s="1" customFormat="1" ht="19.7" customHeight="1">
      <c r="A155" s="5" t="s">
        <v>266</v>
      </c>
      <c r="B155" s="6"/>
      <c r="C155" s="6"/>
      <c r="D155" s="18">
        <f>SUM(D151:D154)</f>
        <v>2446725.6</v>
      </c>
      <c r="E155" s="7">
        <f>SUM(E151:E154)</f>
        <v>2377025.12</v>
      </c>
      <c r="F155" s="7">
        <f>SUM(F151:F154)</f>
        <v>69700.480000000171</v>
      </c>
    </row>
    <row r="156" spans="1:6" s="1" customFormat="1" ht="11.1" customHeight="1">
      <c r="A156" s="8"/>
      <c r="B156" s="8"/>
      <c r="C156" s="8"/>
      <c r="D156" s="8"/>
      <c r="E156" s="8"/>
      <c r="F156" s="8"/>
    </row>
    <row r="157" spans="1:6" s="1" customFormat="1" ht="24" customHeight="1">
      <c r="A157" s="2" t="s">
        <v>0</v>
      </c>
      <c r="B157" s="2" t="s">
        <v>1</v>
      </c>
      <c r="C157" s="2" t="s">
        <v>2</v>
      </c>
      <c r="D157" s="2" t="s">
        <v>22</v>
      </c>
      <c r="E157" s="2" t="s">
        <v>23</v>
      </c>
      <c r="F157" s="2" t="s">
        <v>24</v>
      </c>
    </row>
    <row r="158" spans="1:6" s="1" customFormat="1" ht="19.7" customHeight="1">
      <c r="A158" s="10" t="s">
        <v>273</v>
      </c>
      <c r="B158" s="3" t="s">
        <v>274</v>
      </c>
      <c r="C158" s="3" t="s">
        <v>275</v>
      </c>
      <c r="D158" s="4">
        <v>52163.79</v>
      </c>
      <c r="E158" s="4">
        <v>122400</v>
      </c>
      <c r="F158" s="4">
        <v>-70236.210000000006</v>
      </c>
    </row>
    <row r="159" spans="1:6" s="1" customFormat="1" ht="19.7" customHeight="1">
      <c r="A159" s="5" t="s">
        <v>273</v>
      </c>
      <c r="B159" s="6"/>
      <c r="C159" s="6"/>
      <c r="D159" s="7">
        <v>52163.79</v>
      </c>
      <c r="E159" s="7">
        <v>122400</v>
      </c>
      <c r="F159" s="16">
        <v>-70236.210000000006</v>
      </c>
    </row>
    <row r="160" spans="1:6" s="1" customFormat="1" ht="11.1" customHeight="1">
      <c r="A160" s="8"/>
      <c r="B160" s="8"/>
      <c r="C160" s="8"/>
      <c r="D160" s="8"/>
      <c r="E160" s="8"/>
      <c r="F160" s="8"/>
    </row>
    <row r="161" spans="1:6" s="1" customFormat="1" ht="24" customHeight="1">
      <c r="A161" s="2" t="s">
        <v>0</v>
      </c>
      <c r="B161" s="2" t="s">
        <v>1</v>
      </c>
      <c r="C161" s="2" t="s">
        <v>2</v>
      </c>
      <c r="D161" s="2" t="s">
        <v>22</v>
      </c>
      <c r="E161" s="2" t="s">
        <v>23</v>
      </c>
      <c r="F161" s="2" t="s">
        <v>24</v>
      </c>
    </row>
    <row r="162" spans="1:6" s="1" customFormat="1" ht="24" customHeight="1">
      <c r="A162" s="2"/>
      <c r="B162" s="2"/>
      <c r="C162" s="3" t="s">
        <v>6</v>
      </c>
      <c r="D162" s="4">
        <v>3376962.72</v>
      </c>
      <c r="E162" s="4">
        <v>3053900</v>
      </c>
      <c r="F162" s="4">
        <f>D162-E162</f>
        <v>323062.7200000002</v>
      </c>
    </row>
    <row r="163" spans="1:6" s="1" customFormat="1" ht="19.7" customHeight="1">
      <c r="A163" s="15" t="s">
        <v>276</v>
      </c>
      <c r="B163" s="3" t="s">
        <v>277</v>
      </c>
      <c r="C163" s="3" t="s">
        <v>278</v>
      </c>
      <c r="D163" s="4">
        <v>1</v>
      </c>
      <c r="E163" s="4"/>
      <c r="F163" s="4">
        <v>1</v>
      </c>
    </row>
    <row r="164" spans="1:6" s="1" customFormat="1" ht="19.7" customHeight="1">
      <c r="A164" s="15"/>
      <c r="B164" s="3" t="s">
        <v>279</v>
      </c>
      <c r="C164" s="3" t="s">
        <v>280</v>
      </c>
      <c r="D164" s="4">
        <v>-334305</v>
      </c>
      <c r="E164" s="4"/>
      <c r="F164" s="4">
        <v>-334305</v>
      </c>
    </row>
    <row r="165" spans="1:6" s="1" customFormat="1" ht="19.7" customHeight="1">
      <c r="A165" s="15"/>
      <c r="B165" s="3" t="s">
        <v>281</v>
      </c>
      <c r="C165" s="3" t="s">
        <v>282</v>
      </c>
      <c r="D165" s="4">
        <v>-13616</v>
      </c>
      <c r="E165" s="4"/>
      <c r="F165" s="4">
        <v>-13616</v>
      </c>
    </row>
    <row r="166" spans="1:6" s="1" customFormat="1" ht="19.7" customHeight="1">
      <c r="A166" s="15"/>
      <c r="B166" s="3" t="s">
        <v>283</v>
      </c>
      <c r="C166" s="3" t="s">
        <v>284</v>
      </c>
      <c r="D166" s="4">
        <v>21049</v>
      </c>
      <c r="E166" s="4"/>
      <c r="F166" s="4">
        <v>21049</v>
      </c>
    </row>
    <row r="167" spans="1:6" s="1" customFormat="1" ht="19.7" customHeight="1">
      <c r="A167" s="15"/>
      <c r="B167" s="3" t="s">
        <v>285</v>
      </c>
      <c r="C167" s="3" t="s">
        <v>286</v>
      </c>
      <c r="D167" s="4">
        <v>-4154</v>
      </c>
      <c r="E167" s="4"/>
      <c r="F167" s="4">
        <v>-4154</v>
      </c>
    </row>
    <row r="168" spans="1:6" s="1" customFormat="1" ht="19.7" customHeight="1">
      <c r="A168" s="15"/>
      <c r="B168" s="3" t="s">
        <v>287</v>
      </c>
      <c r="C168" s="3" t="s">
        <v>288</v>
      </c>
      <c r="D168" s="4">
        <v>-59372</v>
      </c>
      <c r="E168" s="4"/>
      <c r="F168" s="4">
        <v>-59372</v>
      </c>
    </row>
    <row r="169" spans="1:6" s="1" customFormat="1" ht="19.7" customHeight="1">
      <c r="A169" s="15"/>
      <c r="B169" s="3" t="s">
        <v>289</v>
      </c>
      <c r="C169" s="3" t="s">
        <v>290</v>
      </c>
      <c r="D169" s="4">
        <v>-1620</v>
      </c>
      <c r="E169" s="4"/>
      <c r="F169" s="4">
        <v>-1620</v>
      </c>
    </row>
    <row r="170" spans="1:6" s="1" customFormat="1" ht="19.7" customHeight="1">
      <c r="A170" s="15"/>
      <c r="B170" s="3" t="s">
        <v>291</v>
      </c>
      <c r="C170" s="3" t="s">
        <v>292</v>
      </c>
      <c r="D170" s="4">
        <v>2505</v>
      </c>
      <c r="E170" s="4"/>
      <c r="F170" s="4">
        <v>2505</v>
      </c>
    </row>
    <row r="171" spans="1:6" s="1" customFormat="1" ht="19.7" customHeight="1">
      <c r="A171" s="15"/>
      <c r="B171" s="3" t="s">
        <v>293</v>
      </c>
      <c r="C171" s="3" t="s">
        <v>294</v>
      </c>
      <c r="D171" s="4">
        <v>-494</v>
      </c>
      <c r="E171" s="4"/>
      <c r="F171" s="4">
        <v>-494</v>
      </c>
    </row>
    <row r="172" spans="1:6" s="1" customFormat="1" ht="19.7" customHeight="1">
      <c r="A172" s="5" t="s">
        <v>276</v>
      </c>
      <c r="B172" s="6"/>
      <c r="C172" s="6"/>
      <c r="D172" s="7">
        <f>SUM(D162:D171)</f>
        <v>2986956.72</v>
      </c>
      <c r="E172" s="7">
        <f>SUM(E162:E171)</f>
        <v>3053900</v>
      </c>
      <c r="F172" s="16">
        <f>SUM(F162:F171)</f>
        <v>-66943.279999999795</v>
      </c>
    </row>
    <row r="173" spans="1:6" s="1" customFormat="1" ht="11.1" customHeight="1">
      <c r="A173" s="8"/>
      <c r="B173" s="8"/>
      <c r="C173" s="8"/>
      <c r="D173" s="8"/>
      <c r="E173" s="16"/>
      <c r="F173" s="8"/>
    </row>
    <row r="174" spans="1:6" s="1" customFormat="1" ht="19.7" customHeight="1">
      <c r="A174" s="9" t="s">
        <v>295</v>
      </c>
      <c r="B174" s="6"/>
      <c r="C174" s="6"/>
      <c r="D174" s="16">
        <f>D172+D159+D148+D141+D133+D124+D17+D10+D155</f>
        <v>-5031415.5700000096</v>
      </c>
      <c r="E174" s="16">
        <f>E172+E159+E155+E148+E141+E133+E124+E17+E10</f>
        <v>-3980158.8799999952</v>
      </c>
      <c r="F174" s="16">
        <f>F172+F159+F155+F148+F141+F133+F124+F17+F10</f>
        <v>-1051256.6900000009</v>
      </c>
    </row>
    <row r="175" spans="1:6" s="1" customFormat="1" ht="28.7" customHeight="1"/>
    <row r="177" spans="2:6" s="11" customFormat="1">
      <c r="B177" s="11" t="s">
        <v>296</v>
      </c>
    </row>
    <row r="178" spans="2:6" s="11" customFormat="1">
      <c r="C178" s="11" t="s">
        <v>297</v>
      </c>
      <c r="D178" s="12">
        <v>614818.00000000105</v>
      </c>
      <c r="E178" s="12">
        <v>1115441.1200000001</v>
      </c>
      <c r="F178" s="11">
        <f>+D178-E178</f>
        <v>-500623.11999999906</v>
      </c>
    </row>
    <row r="179" spans="2:6" s="11" customFormat="1" ht="15">
      <c r="C179" s="11" t="s">
        <v>6</v>
      </c>
      <c r="D179" s="13">
        <v>-5646234</v>
      </c>
      <c r="E179" s="13">
        <v>-5095600</v>
      </c>
      <c r="F179" s="13">
        <f t="shared" ref="F179:F180" si="0">+D179-E179</f>
        <v>-550634</v>
      </c>
    </row>
    <row r="180" spans="2:6" s="11" customFormat="1" ht="15">
      <c r="C180" s="11" t="s">
        <v>295</v>
      </c>
      <c r="D180" s="14">
        <f>+D178+D179</f>
        <v>-5031415.9999999991</v>
      </c>
      <c r="E180" s="14">
        <f>+E178+E179</f>
        <v>-3980158.88</v>
      </c>
      <c r="F180" s="14">
        <f t="shared" si="0"/>
        <v>-1051257.1199999992</v>
      </c>
    </row>
    <row r="181" spans="2:6" s="11" customFormat="1"/>
    <row r="182" spans="2:6" s="11" customFormat="1"/>
    <row r="183" spans="2:6" s="11" customFormat="1"/>
  </sheetData>
  <mergeCells count="8">
    <mergeCell ref="A163:A171"/>
    <mergeCell ref="A21:A123"/>
    <mergeCell ref="A3:A9"/>
    <mergeCell ref="A14:A16"/>
    <mergeCell ref="A128:A132"/>
    <mergeCell ref="A137:A140"/>
    <mergeCell ref="A145:A147"/>
    <mergeCell ref="A152:A154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Katelyn Brown</cp:lastModifiedBy>
  <cp:revision/>
  <dcterms:created xsi:type="dcterms:W3CDTF">2021-07-20T21:11:38Z</dcterms:created>
  <dcterms:modified xsi:type="dcterms:W3CDTF">2021-07-21T15:38:28Z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AG-1 20(d) 2018 Budget.xlsx</vt:lpwstr>
  </property>
</Properties>
</file>