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ate Case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74" i="1" l="1"/>
  <c r="F57" i="1" l="1"/>
  <c r="F51" i="1"/>
  <c r="F40" i="1"/>
  <c r="F70" i="1" l="1"/>
  <c r="F54" i="1" l="1"/>
  <c r="F53" i="1"/>
  <c r="F48" i="1"/>
  <c r="F47" i="1"/>
  <c r="F46" i="1"/>
  <c r="F45" i="1"/>
  <c r="F44" i="1"/>
  <c r="F43" i="1"/>
  <c r="F42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<sst xmlns="http://schemas.openxmlformats.org/spreadsheetml/2006/main" count="205" uniqueCount="50">
  <si>
    <t>Date</t>
  </si>
  <si>
    <t>Invoice #</t>
  </si>
  <si>
    <t>Vendor Name</t>
  </si>
  <si>
    <t>Hours (1)</t>
  </si>
  <si>
    <t>Rate/Hr.</t>
  </si>
  <si>
    <t>Amount</t>
  </si>
  <si>
    <t>Description</t>
  </si>
  <si>
    <t>WBS Element</t>
  </si>
  <si>
    <t>Cost Element</t>
  </si>
  <si>
    <t>Cost Element Name</t>
  </si>
  <si>
    <t>Stoll Kennon &amp; Ogden</t>
  </si>
  <si>
    <t>Professional legal service - Member</t>
  </si>
  <si>
    <t>Professional legal service - Paralegal</t>
  </si>
  <si>
    <t>Object Name</t>
  </si>
  <si>
    <t>2021DELTARATECASE</t>
  </si>
  <si>
    <t>Legal Service</t>
  </si>
  <si>
    <t>2021 Delta Rate Case Expenses</t>
  </si>
  <si>
    <t>Professional legal service - Associate</t>
  </si>
  <si>
    <t>Professional legal service -Member</t>
  </si>
  <si>
    <t>Professional legal services - Associate</t>
  </si>
  <si>
    <t>Professional legal service  - Associate</t>
  </si>
  <si>
    <t xml:space="preserve">Total Outside Legal Expenses </t>
  </si>
  <si>
    <t>Delta Natural Gas Company, Inc.</t>
  </si>
  <si>
    <t>Case No. 2021 - 00185</t>
  </si>
  <si>
    <t>Schedule of Rate Case Preperation Costs</t>
  </si>
  <si>
    <t>Response to Commisson's Order</t>
  </si>
  <si>
    <t>Dated</t>
  </si>
  <si>
    <t>The Prime Group</t>
  </si>
  <si>
    <t>Consulting work related to rate case</t>
  </si>
  <si>
    <t>Consultant Services</t>
  </si>
  <si>
    <t>ID 2-1-21</t>
  </si>
  <si>
    <t>ID 4-1-21</t>
  </si>
  <si>
    <t>ID 5-1-21</t>
  </si>
  <si>
    <t>ID 6-1-21</t>
  </si>
  <si>
    <t>Total Outside Consultant Expenses</t>
  </si>
  <si>
    <t>Bill Days</t>
  </si>
  <si>
    <t>Daily Rate</t>
  </si>
  <si>
    <t>Regulated Capital Consultants, LLC</t>
  </si>
  <si>
    <t>P. Moul &amp; Associates</t>
  </si>
  <si>
    <t>Delta Travel Expense J. Morphew</t>
  </si>
  <si>
    <t>Travel Expenses</t>
  </si>
  <si>
    <t>Travel Meals Employee 50% Non-Ded</t>
  </si>
  <si>
    <t>Certificate of Existance</t>
  </si>
  <si>
    <t>Kentucky Secretary of State</t>
  </si>
  <si>
    <t>State Authorization</t>
  </si>
  <si>
    <t>Delta Internal  Expenses</t>
  </si>
  <si>
    <t>Total Expenses</t>
  </si>
  <si>
    <t>The Prime Group Total</t>
  </si>
  <si>
    <t>Regulated Capital Total</t>
  </si>
  <si>
    <t>P.Moul &amp;  Assoc.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</si>
</sst>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/>
    <xf numFmtId="8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G59" sqref="G59"/>
    </sheetView>
  </sheetViews>
  <sheetFormatPr defaultRowHeight="15" x14ac:dyDescent="0.25"/>
  <cols>
    <col min="1" max="1" width="8.28515625" customWidth="1"/>
    <col min="2" max="2" width="12.85546875" customWidth="1"/>
    <col min="3" max="3" width="28.140625" customWidth="1"/>
    <col min="4" max="4" width="8.28515625" customWidth="1"/>
    <col min="5" max="5" width="8.5703125" customWidth="1"/>
    <col min="6" max="6" width="13" customWidth="1"/>
    <col min="7" max="7" width="31.140625" customWidth="1"/>
    <col min="8" max="8" width="26.28515625" customWidth="1"/>
    <col min="9" max="9" width="18.42578125" customWidth="1"/>
    <col min="10" max="10" width="10.28515625" customWidth="1"/>
    <col min="11" max="11" width="17.28515625" customWidth="1"/>
  </cols>
  <sheetData>
    <row r="1" spans="1:12" x14ac:dyDescent="0.25">
      <c r="A1" s="1" t="s">
        <v>22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23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24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 t="s">
        <v>25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26</v>
      </c>
      <c r="B5" s="1"/>
      <c r="C5" s="1"/>
      <c r="D5" s="1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13</v>
      </c>
      <c r="I7" s="3" t="s">
        <v>7</v>
      </c>
      <c r="J7" s="3" t="s">
        <v>8</v>
      </c>
      <c r="K7" s="3" t="s">
        <v>9</v>
      </c>
      <c r="L7" s="2"/>
    </row>
    <row r="8" spans="1:12" x14ac:dyDescent="0.25">
      <c r="A8" s="4">
        <v>44229</v>
      </c>
      <c r="B8" s="5">
        <v>946940</v>
      </c>
      <c r="C8" s="5" t="s">
        <v>10</v>
      </c>
      <c r="D8" s="5">
        <v>5.7</v>
      </c>
      <c r="E8" s="6">
        <v>330</v>
      </c>
      <c r="F8" s="7">
        <f t="shared" ref="F8:F16" si="0">SUM(D8*E8)</f>
        <v>1881</v>
      </c>
      <c r="G8" s="5" t="s">
        <v>11</v>
      </c>
      <c r="H8" s="5" t="s">
        <v>16</v>
      </c>
      <c r="I8" s="5" t="s">
        <v>14</v>
      </c>
      <c r="J8" s="5">
        <v>5303220</v>
      </c>
      <c r="K8" s="5" t="s">
        <v>15</v>
      </c>
      <c r="L8" s="2"/>
    </row>
    <row r="9" spans="1:12" x14ac:dyDescent="0.25">
      <c r="A9" s="4">
        <v>44229</v>
      </c>
      <c r="B9" s="5">
        <v>946940</v>
      </c>
      <c r="C9" s="5" t="s">
        <v>10</v>
      </c>
      <c r="D9" s="5">
        <v>3.3</v>
      </c>
      <c r="E9" s="6">
        <v>240</v>
      </c>
      <c r="F9" s="6">
        <f t="shared" si="0"/>
        <v>792</v>
      </c>
      <c r="G9" s="5" t="s">
        <v>12</v>
      </c>
      <c r="H9" s="5" t="s">
        <v>16</v>
      </c>
      <c r="I9" s="5" t="s">
        <v>14</v>
      </c>
      <c r="J9" s="5">
        <v>5303220</v>
      </c>
      <c r="K9" s="5" t="s">
        <v>15</v>
      </c>
      <c r="L9" s="2"/>
    </row>
    <row r="10" spans="1:12" x14ac:dyDescent="0.25">
      <c r="A10" s="4">
        <v>44229</v>
      </c>
      <c r="B10" s="5">
        <v>946941</v>
      </c>
      <c r="C10" s="5" t="s">
        <v>10</v>
      </c>
      <c r="D10" s="5">
        <v>10.9</v>
      </c>
      <c r="E10" s="6">
        <v>330</v>
      </c>
      <c r="F10" s="8">
        <f t="shared" si="0"/>
        <v>3597</v>
      </c>
      <c r="G10" s="5" t="s">
        <v>11</v>
      </c>
      <c r="H10" s="5" t="s">
        <v>16</v>
      </c>
      <c r="I10" s="5" t="s">
        <v>14</v>
      </c>
      <c r="J10" s="5">
        <v>5303220</v>
      </c>
      <c r="K10" s="5" t="s">
        <v>15</v>
      </c>
      <c r="L10" s="2"/>
    </row>
    <row r="11" spans="1:12" x14ac:dyDescent="0.25">
      <c r="A11" s="4">
        <v>44229</v>
      </c>
      <c r="B11" s="5">
        <v>946941</v>
      </c>
      <c r="C11" s="5" t="s">
        <v>10</v>
      </c>
      <c r="D11" s="5">
        <v>6.1</v>
      </c>
      <c r="E11" s="6">
        <v>275</v>
      </c>
      <c r="F11" s="6">
        <f t="shared" si="0"/>
        <v>1677.5</v>
      </c>
      <c r="G11" s="5" t="s">
        <v>17</v>
      </c>
      <c r="H11" s="5" t="s">
        <v>16</v>
      </c>
      <c r="I11" s="5" t="s">
        <v>14</v>
      </c>
      <c r="J11" s="5">
        <v>5303220</v>
      </c>
      <c r="K11" s="5" t="s">
        <v>15</v>
      </c>
      <c r="L11" s="2"/>
    </row>
    <row r="12" spans="1:12" x14ac:dyDescent="0.25">
      <c r="A12" s="4">
        <v>44291</v>
      </c>
      <c r="B12" s="5">
        <v>950867</v>
      </c>
      <c r="C12" s="5" t="s">
        <v>10</v>
      </c>
      <c r="D12" s="5">
        <v>6</v>
      </c>
      <c r="E12" s="8">
        <v>330</v>
      </c>
      <c r="F12" s="8">
        <f t="shared" si="0"/>
        <v>1980</v>
      </c>
      <c r="G12" s="5" t="s">
        <v>18</v>
      </c>
      <c r="H12" s="5" t="s">
        <v>16</v>
      </c>
      <c r="I12" s="5" t="s">
        <v>14</v>
      </c>
      <c r="J12" s="5">
        <v>5303220</v>
      </c>
      <c r="K12" s="5" t="s">
        <v>15</v>
      </c>
      <c r="L12" s="2"/>
    </row>
    <row r="13" spans="1:12" x14ac:dyDescent="0.25">
      <c r="A13" s="4">
        <v>44291</v>
      </c>
      <c r="B13" s="5">
        <v>950867</v>
      </c>
      <c r="C13" s="5" t="s">
        <v>10</v>
      </c>
      <c r="D13" s="5">
        <v>5.2</v>
      </c>
      <c r="E13" s="6">
        <v>275</v>
      </c>
      <c r="F13" s="6">
        <f t="shared" si="0"/>
        <v>1430</v>
      </c>
      <c r="G13" s="5" t="s">
        <v>19</v>
      </c>
      <c r="H13" s="5" t="s">
        <v>16</v>
      </c>
      <c r="I13" s="5" t="s">
        <v>14</v>
      </c>
      <c r="J13" s="5">
        <v>5303220</v>
      </c>
      <c r="K13" s="5" t="s">
        <v>15</v>
      </c>
      <c r="L13" s="2"/>
    </row>
    <row r="14" spans="1:12" x14ac:dyDescent="0.25">
      <c r="A14" s="4">
        <v>44321</v>
      </c>
      <c r="B14" s="5">
        <v>953018</v>
      </c>
      <c r="C14" s="5" t="s">
        <v>10</v>
      </c>
      <c r="D14" s="5">
        <v>13</v>
      </c>
      <c r="E14" s="6">
        <v>330</v>
      </c>
      <c r="F14" s="8">
        <f t="shared" si="0"/>
        <v>4290</v>
      </c>
      <c r="G14" s="5" t="s">
        <v>11</v>
      </c>
      <c r="H14" s="5" t="s">
        <v>16</v>
      </c>
      <c r="I14" s="5" t="s">
        <v>14</v>
      </c>
      <c r="J14" s="5">
        <v>5303220</v>
      </c>
      <c r="K14" s="5" t="s">
        <v>15</v>
      </c>
      <c r="L14" s="2"/>
    </row>
    <row r="15" spans="1:12" x14ac:dyDescent="0.25">
      <c r="A15" s="4">
        <v>44321</v>
      </c>
      <c r="B15" s="5">
        <v>953018</v>
      </c>
      <c r="C15" s="5" t="s">
        <v>10</v>
      </c>
      <c r="D15" s="5">
        <v>1.6</v>
      </c>
      <c r="E15" s="6">
        <v>275</v>
      </c>
      <c r="F15" s="8">
        <f t="shared" si="0"/>
        <v>440</v>
      </c>
      <c r="G15" s="5" t="s">
        <v>20</v>
      </c>
      <c r="H15" s="5" t="s">
        <v>16</v>
      </c>
      <c r="I15" s="5" t="s">
        <v>14</v>
      </c>
      <c r="J15" s="5">
        <v>5303220</v>
      </c>
      <c r="K15" s="5" t="s">
        <v>15</v>
      </c>
      <c r="L15" s="2"/>
    </row>
    <row r="16" spans="1:12" x14ac:dyDescent="0.25">
      <c r="A16" s="4">
        <v>44321</v>
      </c>
      <c r="B16" s="5">
        <v>953018</v>
      </c>
      <c r="C16" s="5" t="s">
        <v>10</v>
      </c>
      <c r="D16" s="5">
        <v>0.5</v>
      </c>
      <c r="E16" s="6">
        <v>240</v>
      </c>
      <c r="F16" s="8">
        <f t="shared" si="0"/>
        <v>120</v>
      </c>
      <c r="G16" s="5" t="s">
        <v>12</v>
      </c>
      <c r="H16" s="5" t="s">
        <v>16</v>
      </c>
      <c r="I16" s="5" t="s">
        <v>14</v>
      </c>
      <c r="J16" s="5">
        <v>5303220</v>
      </c>
      <c r="K16" s="5" t="s">
        <v>15</v>
      </c>
      <c r="L16" s="2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2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2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2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2"/>
    </row>
    <row r="23" spans="1:12" x14ac:dyDescent="0.25">
      <c r="A23" s="5"/>
      <c r="B23" s="5"/>
      <c r="C23" s="9" t="s">
        <v>21</v>
      </c>
      <c r="D23" s="10"/>
      <c r="E23" s="5"/>
      <c r="F23" s="15">
        <f>SUM(F8:F22)</f>
        <v>16207.5</v>
      </c>
      <c r="G23" s="5"/>
      <c r="H23" s="5"/>
      <c r="I23" s="5"/>
      <c r="J23" s="5"/>
      <c r="K23" s="5"/>
      <c r="L23" s="2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"/>
    </row>
    <row r="25" spans="1:12" x14ac:dyDescent="0.25">
      <c r="A25" s="4">
        <v>44228</v>
      </c>
      <c r="B25" s="5" t="s">
        <v>30</v>
      </c>
      <c r="C25" s="5" t="s">
        <v>27</v>
      </c>
      <c r="D25" s="5">
        <v>6</v>
      </c>
      <c r="E25" s="8">
        <v>230</v>
      </c>
      <c r="F25" s="8">
        <f>SUM(D25*E25)</f>
        <v>1380</v>
      </c>
      <c r="G25" s="5" t="s">
        <v>28</v>
      </c>
      <c r="H25" s="5" t="s">
        <v>16</v>
      </c>
      <c r="I25" s="5" t="s">
        <v>14</v>
      </c>
      <c r="J25" s="5">
        <v>5303310</v>
      </c>
      <c r="K25" s="5" t="s">
        <v>29</v>
      </c>
      <c r="L25" s="2"/>
    </row>
    <row r="26" spans="1:12" x14ac:dyDescent="0.25">
      <c r="A26" s="4">
        <v>44228</v>
      </c>
      <c r="B26" s="5" t="s">
        <v>30</v>
      </c>
      <c r="C26" s="5" t="s">
        <v>27</v>
      </c>
      <c r="D26" s="5">
        <v>1.5</v>
      </c>
      <c r="E26" s="8">
        <v>230</v>
      </c>
      <c r="F26" s="8">
        <f>SUM(D26:E26)</f>
        <v>231.5</v>
      </c>
      <c r="G26" s="5" t="s">
        <v>28</v>
      </c>
      <c r="H26" s="5" t="s">
        <v>16</v>
      </c>
      <c r="I26" s="5" t="s">
        <v>14</v>
      </c>
      <c r="J26" s="5">
        <v>5303310</v>
      </c>
      <c r="K26" s="5" t="s">
        <v>29</v>
      </c>
      <c r="L26" s="2"/>
    </row>
    <row r="27" spans="1:12" x14ac:dyDescent="0.25">
      <c r="A27" s="4">
        <v>44287</v>
      </c>
      <c r="B27" s="5" t="s">
        <v>31</v>
      </c>
      <c r="C27" s="5" t="s">
        <v>27</v>
      </c>
      <c r="D27" s="5">
        <v>15</v>
      </c>
      <c r="E27" s="8">
        <v>230</v>
      </c>
      <c r="F27" s="8">
        <f t="shared" ref="F27:F37" si="1">SUM(D27*E27)</f>
        <v>3450</v>
      </c>
      <c r="G27" s="5" t="s">
        <v>28</v>
      </c>
      <c r="H27" s="5" t="s">
        <v>16</v>
      </c>
      <c r="I27" s="5" t="s">
        <v>14</v>
      </c>
      <c r="J27" s="5">
        <v>5303310</v>
      </c>
      <c r="K27" s="5" t="s">
        <v>29</v>
      </c>
      <c r="L27" s="2"/>
    </row>
    <row r="28" spans="1:12" x14ac:dyDescent="0.25">
      <c r="A28" s="4">
        <v>44287</v>
      </c>
      <c r="B28" s="5" t="s">
        <v>31</v>
      </c>
      <c r="C28" s="5" t="s">
        <v>27</v>
      </c>
      <c r="D28" s="5">
        <v>25.5</v>
      </c>
      <c r="E28" s="8">
        <v>200</v>
      </c>
      <c r="F28" s="8">
        <f t="shared" si="1"/>
        <v>5100</v>
      </c>
      <c r="G28" s="5" t="s">
        <v>28</v>
      </c>
      <c r="H28" s="5" t="s">
        <v>16</v>
      </c>
      <c r="I28" s="5" t="s">
        <v>14</v>
      </c>
      <c r="J28" s="5">
        <v>5303310</v>
      </c>
      <c r="K28" s="5" t="s">
        <v>29</v>
      </c>
      <c r="L28" s="2"/>
    </row>
    <row r="29" spans="1:12" x14ac:dyDescent="0.25">
      <c r="A29" s="4">
        <v>44287</v>
      </c>
      <c r="B29" s="5" t="s">
        <v>31</v>
      </c>
      <c r="C29" s="5" t="s">
        <v>27</v>
      </c>
      <c r="D29" s="5">
        <v>20</v>
      </c>
      <c r="E29" s="8">
        <v>170</v>
      </c>
      <c r="F29" s="8">
        <f t="shared" si="1"/>
        <v>3400</v>
      </c>
      <c r="G29" s="5" t="s">
        <v>28</v>
      </c>
      <c r="H29" s="5" t="s">
        <v>16</v>
      </c>
      <c r="I29" s="5" t="s">
        <v>14</v>
      </c>
      <c r="J29" s="5">
        <v>5303310</v>
      </c>
      <c r="K29" s="5" t="s">
        <v>29</v>
      </c>
      <c r="L29" s="2"/>
    </row>
    <row r="30" spans="1:12" x14ac:dyDescent="0.25">
      <c r="A30" s="4">
        <v>44317</v>
      </c>
      <c r="B30" s="5" t="s">
        <v>32</v>
      </c>
      <c r="C30" s="5" t="s">
        <v>27</v>
      </c>
      <c r="D30" s="5">
        <v>6</v>
      </c>
      <c r="E30" s="8">
        <v>230</v>
      </c>
      <c r="F30" s="8">
        <f t="shared" si="1"/>
        <v>1380</v>
      </c>
      <c r="G30" s="5" t="s">
        <v>28</v>
      </c>
      <c r="H30" s="5" t="s">
        <v>16</v>
      </c>
      <c r="I30" s="5" t="s">
        <v>14</v>
      </c>
      <c r="J30" s="5">
        <v>5303310</v>
      </c>
      <c r="K30" s="5" t="s">
        <v>29</v>
      </c>
      <c r="L30" s="2"/>
    </row>
    <row r="31" spans="1:12" x14ac:dyDescent="0.25">
      <c r="A31" s="4">
        <v>44317</v>
      </c>
      <c r="B31" s="5" t="s">
        <v>32</v>
      </c>
      <c r="C31" s="5" t="s">
        <v>27</v>
      </c>
      <c r="D31" s="5">
        <v>24</v>
      </c>
      <c r="E31" s="8">
        <v>200</v>
      </c>
      <c r="F31" s="8">
        <f t="shared" si="1"/>
        <v>4800</v>
      </c>
      <c r="G31" s="5" t="s">
        <v>28</v>
      </c>
      <c r="H31" s="5" t="s">
        <v>16</v>
      </c>
      <c r="I31" s="5" t="s">
        <v>14</v>
      </c>
      <c r="J31" s="5">
        <v>5303310</v>
      </c>
      <c r="K31" s="5" t="s">
        <v>29</v>
      </c>
      <c r="L31" s="2"/>
    </row>
    <row r="32" spans="1:12" x14ac:dyDescent="0.25">
      <c r="A32" s="4">
        <v>44317</v>
      </c>
      <c r="B32" s="5" t="s">
        <v>32</v>
      </c>
      <c r="C32" s="5" t="s">
        <v>27</v>
      </c>
      <c r="D32" s="5">
        <v>10</v>
      </c>
      <c r="E32" s="8">
        <v>170</v>
      </c>
      <c r="F32" s="8">
        <f t="shared" si="1"/>
        <v>1700</v>
      </c>
      <c r="G32" s="5" t="s">
        <v>28</v>
      </c>
      <c r="H32" s="5" t="s">
        <v>16</v>
      </c>
      <c r="I32" s="5" t="s">
        <v>14</v>
      </c>
      <c r="J32" s="5">
        <v>5303310</v>
      </c>
      <c r="K32" s="5" t="s">
        <v>29</v>
      </c>
      <c r="L32" s="2"/>
    </row>
    <row r="33" spans="1:12" x14ac:dyDescent="0.25">
      <c r="A33" s="4">
        <v>44317</v>
      </c>
      <c r="B33" s="5" t="s">
        <v>32</v>
      </c>
      <c r="C33" s="5" t="s">
        <v>27</v>
      </c>
      <c r="D33" s="5">
        <v>3</v>
      </c>
      <c r="E33" s="8">
        <v>170</v>
      </c>
      <c r="F33" s="8">
        <f t="shared" si="1"/>
        <v>510</v>
      </c>
      <c r="G33" s="5" t="s">
        <v>28</v>
      </c>
      <c r="H33" s="5" t="s">
        <v>16</v>
      </c>
      <c r="I33" s="5" t="s">
        <v>14</v>
      </c>
      <c r="J33" s="5">
        <v>5303310</v>
      </c>
      <c r="K33" s="5" t="s">
        <v>29</v>
      </c>
      <c r="L33" s="2"/>
    </row>
    <row r="34" spans="1:12" x14ac:dyDescent="0.25">
      <c r="A34" s="4">
        <v>44348</v>
      </c>
      <c r="B34" s="5" t="s">
        <v>33</v>
      </c>
      <c r="C34" s="5" t="s">
        <v>27</v>
      </c>
      <c r="D34" s="5">
        <v>115</v>
      </c>
      <c r="E34" s="8">
        <v>230</v>
      </c>
      <c r="F34" s="8">
        <f t="shared" si="1"/>
        <v>26450</v>
      </c>
      <c r="G34" s="5" t="s">
        <v>28</v>
      </c>
      <c r="H34" s="5" t="s">
        <v>16</v>
      </c>
      <c r="I34" s="5" t="s">
        <v>14</v>
      </c>
      <c r="J34" s="5">
        <v>5303310</v>
      </c>
      <c r="K34" s="5" t="s">
        <v>29</v>
      </c>
      <c r="L34" s="2"/>
    </row>
    <row r="35" spans="1:12" x14ac:dyDescent="0.25">
      <c r="A35" s="4">
        <v>44348</v>
      </c>
      <c r="B35" s="5" t="s">
        <v>33</v>
      </c>
      <c r="C35" s="5" t="s">
        <v>27</v>
      </c>
      <c r="D35" s="5">
        <v>119</v>
      </c>
      <c r="E35" s="8">
        <v>200</v>
      </c>
      <c r="F35" s="8">
        <f t="shared" si="1"/>
        <v>23800</v>
      </c>
      <c r="G35" s="5" t="s">
        <v>28</v>
      </c>
      <c r="H35" s="5" t="s">
        <v>16</v>
      </c>
      <c r="I35" s="5" t="s">
        <v>14</v>
      </c>
      <c r="J35" s="5">
        <v>5303310</v>
      </c>
      <c r="K35" s="5" t="s">
        <v>29</v>
      </c>
      <c r="L35" s="2"/>
    </row>
    <row r="36" spans="1:12" x14ac:dyDescent="0.25">
      <c r="A36" s="4">
        <v>44348</v>
      </c>
      <c r="B36" s="5" t="s">
        <v>33</v>
      </c>
      <c r="C36" s="5" t="s">
        <v>27</v>
      </c>
      <c r="D36" s="5">
        <v>18.5</v>
      </c>
      <c r="E36" s="8">
        <v>170</v>
      </c>
      <c r="F36" s="8">
        <f t="shared" si="1"/>
        <v>3145</v>
      </c>
      <c r="G36" s="5" t="s">
        <v>28</v>
      </c>
      <c r="H36" s="5" t="s">
        <v>16</v>
      </c>
      <c r="I36" s="5" t="s">
        <v>14</v>
      </c>
      <c r="J36" s="5">
        <v>5303310</v>
      </c>
      <c r="K36" s="5" t="s">
        <v>29</v>
      </c>
      <c r="L36" s="2"/>
    </row>
    <row r="37" spans="1:12" x14ac:dyDescent="0.25">
      <c r="A37" s="4">
        <v>44348</v>
      </c>
      <c r="B37" s="5" t="s">
        <v>33</v>
      </c>
      <c r="C37" s="5" t="s">
        <v>27</v>
      </c>
      <c r="D37" s="5">
        <v>5</v>
      </c>
      <c r="E37" s="8">
        <v>170</v>
      </c>
      <c r="F37" s="8">
        <f t="shared" si="1"/>
        <v>850</v>
      </c>
      <c r="G37" s="5" t="s">
        <v>28</v>
      </c>
      <c r="H37" s="5" t="s">
        <v>16</v>
      </c>
      <c r="I37" s="5" t="s">
        <v>14</v>
      </c>
      <c r="J37" s="5">
        <v>5303310</v>
      </c>
      <c r="K37" s="5" t="s">
        <v>29</v>
      </c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13" t="s">
        <v>47</v>
      </c>
      <c r="D40" s="20"/>
      <c r="E40" s="20"/>
      <c r="F40" s="21">
        <f>SUM(F25:F39)</f>
        <v>76196.5</v>
      </c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3" t="s">
        <v>35</v>
      </c>
      <c r="E41" s="3" t="s">
        <v>36</v>
      </c>
      <c r="F41" s="2"/>
      <c r="G41" s="2"/>
      <c r="H41" s="2"/>
      <c r="I41" s="2"/>
      <c r="J41" s="2"/>
      <c r="K41" s="2"/>
      <c r="L41" s="2"/>
    </row>
    <row r="42" spans="1:12" x14ac:dyDescent="0.25">
      <c r="A42" s="11">
        <v>44302</v>
      </c>
      <c r="B42" s="12">
        <v>2841804162021</v>
      </c>
      <c r="C42" s="2" t="s">
        <v>37</v>
      </c>
      <c r="D42" s="5">
        <v>0.4375</v>
      </c>
      <c r="E42" s="6">
        <v>2600</v>
      </c>
      <c r="F42" s="6">
        <f>SUM(D42*E42)</f>
        <v>1137.5</v>
      </c>
      <c r="G42" s="5" t="s">
        <v>28</v>
      </c>
      <c r="H42" s="5" t="s">
        <v>16</v>
      </c>
      <c r="I42" s="5" t="s">
        <v>14</v>
      </c>
      <c r="J42" s="5">
        <v>5303310</v>
      </c>
      <c r="K42" s="5" t="s">
        <v>29</v>
      </c>
      <c r="L42" s="2"/>
    </row>
    <row r="43" spans="1:12" x14ac:dyDescent="0.25">
      <c r="A43" s="11">
        <v>44302</v>
      </c>
      <c r="B43" s="12">
        <v>2841804162021</v>
      </c>
      <c r="C43" s="2" t="s">
        <v>37</v>
      </c>
      <c r="D43" s="5">
        <v>1.875</v>
      </c>
      <c r="E43" s="6">
        <v>2600</v>
      </c>
      <c r="F43" s="6">
        <f>SUM(D43*E43)</f>
        <v>4875</v>
      </c>
      <c r="G43" s="5" t="s">
        <v>28</v>
      </c>
      <c r="H43" s="5" t="s">
        <v>16</v>
      </c>
      <c r="I43" s="5" t="s">
        <v>14</v>
      </c>
      <c r="J43" s="5">
        <v>5303310</v>
      </c>
      <c r="K43" s="5" t="s">
        <v>29</v>
      </c>
      <c r="L43" s="2"/>
    </row>
    <row r="44" spans="1:12" x14ac:dyDescent="0.25">
      <c r="A44" s="11">
        <v>44309</v>
      </c>
      <c r="B44" s="12">
        <v>2841804232021</v>
      </c>
      <c r="C44" s="2" t="s">
        <v>37</v>
      </c>
      <c r="D44" s="5">
        <v>0.5</v>
      </c>
      <c r="E44" s="8">
        <v>2600</v>
      </c>
      <c r="F44" s="8">
        <f>SUM(D44:E44)</f>
        <v>2600.5</v>
      </c>
      <c r="G44" s="5" t="s">
        <v>28</v>
      </c>
      <c r="H44" s="5" t="s">
        <v>16</v>
      </c>
      <c r="I44" s="5" t="s">
        <v>14</v>
      </c>
      <c r="J44" s="5">
        <v>5303310</v>
      </c>
      <c r="K44" s="5" t="s">
        <v>29</v>
      </c>
      <c r="L44" s="2"/>
    </row>
    <row r="45" spans="1:12" x14ac:dyDescent="0.25">
      <c r="A45" s="11">
        <v>44316</v>
      </c>
      <c r="B45" s="12">
        <v>2841804302021</v>
      </c>
      <c r="C45" s="2" t="s">
        <v>37</v>
      </c>
      <c r="D45" s="5">
        <v>0.625</v>
      </c>
      <c r="E45" s="8">
        <v>2600</v>
      </c>
      <c r="F45" s="8">
        <f>SUM(D45:E45)</f>
        <v>2600.625</v>
      </c>
      <c r="G45" s="5" t="s">
        <v>28</v>
      </c>
      <c r="H45" s="5" t="s">
        <v>16</v>
      </c>
      <c r="I45" s="5" t="s">
        <v>14</v>
      </c>
      <c r="J45" s="5">
        <v>5303310</v>
      </c>
      <c r="K45" s="5" t="s">
        <v>29</v>
      </c>
      <c r="L45" s="2"/>
    </row>
    <row r="46" spans="1:12" x14ac:dyDescent="0.25">
      <c r="A46" s="11">
        <v>44323</v>
      </c>
      <c r="B46" s="12">
        <v>2841805072021</v>
      </c>
      <c r="C46" s="2" t="s">
        <v>37</v>
      </c>
      <c r="D46" s="5">
        <v>0.9375</v>
      </c>
      <c r="E46" s="8">
        <v>2600</v>
      </c>
      <c r="F46" s="8">
        <f>SUM(D46*E46)</f>
        <v>2437.5</v>
      </c>
      <c r="G46" s="5" t="s">
        <v>28</v>
      </c>
      <c r="H46" s="5" t="s">
        <v>16</v>
      </c>
      <c r="I46" s="5" t="s">
        <v>14</v>
      </c>
      <c r="J46" s="5">
        <v>5303310</v>
      </c>
      <c r="K46" s="5" t="s">
        <v>29</v>
      </c>
      <c r="L46" s="2"/>
    </row>
    <row r="47" spans="1:12" x14ac:dyDescent="0.25">
      <c r="A47" s="11">
        <v>44337</v>
      </c>
      <c r="B47" s="12">
        <v>2841805212021</v>
      </c>
      <c r="C47" s="2" t="s">
        <v>37</v>
      </c>
      <c r="D47" s="5">
        <v>0.25</v>
      </c>
      <c r="E47" s="8">
        <v>2600</v>
      </c>
      <c r="F47" s="8">
        <f>SUM(D47:E47)</f>
        <v>2600.25</v>
      </c>
      <c r="G47" s="5" t="s">
        <v>28</v>
      </c>
      <c r="H47" s="5" t="s">
        <v>16</v>
      </c>
      <c r="I47" s="5" t="s">
        <v>14</v>
      </c>
      <c r="J47" s="5">
        <v>5303310</v>
      </c>
      <c r="K47" s="5" t="s">
        <v>29</v>
      </c>
      <c r="L47" s="2"/>
    </row>
    <row r="48" spans="1:12" x14ac:dyDescent="0.25">
      <c r="A48" s="11">
        <v>44344</v>
      </c>
      <c r="B48" s="12">
        <v>2841805282021</v>
      </c>
      <c r="C48" s="2" t="s">
        <v>37</v>
      </c>
      <c r="D48" s="5">
        <v>2.2149999999999999</v>
      </c>
      <c r="E48" s="8">
        <v>2600</v>
      </c>
      <c r="F48" s="8">
        <f>SUM(D48:E48)</f>
        <v>2602.2150000000001</v>
      </c>
      <c r="G48" s="5" t="s">
        <v>28</v>
      </c>
      <c r="H48" s="5" t="s">
        <v>16</v>
      </c>
      <c r="I48" s="5" t="s">
        <v>14</v>
      </c>
      <c r="J48" s="5">
        <v>5303310</v>
      </c>
      <c r="K48" s="5" t="s">
        <v>29</v>
      </c>
      <c r="L48" s="2"/>
    </row>
    <row r="49" spans="1:12" x14ac:dyDescent="0.25">
      <c r="A49" s="2"/>
      <c r="B49" s="5"/>
      <c r="C49" s="2"/>
      <c r="D49" s="5"/>
      <c r="E49" s="5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5"/>
      <c r="C50" s="2"/>
      <c r="D50" s="5"/>
      <c r="E50" s="5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5"/>
      <c r="C51" s="13" t="s">
        <v>48</v>
      </c>
      <c r="D51" s="22"/>
      <c r="E51" s="22"/>
      <c r="F51" s="19">
        <f>SUM(F42:F50)</f>
        <v>18853.59</v>
      </c>
      <c r="G51" s="2"/>
      <c r="H51" s="2"/>
      <c r="I51" s="2"/>
      <c r="J51" s="2"/>
      <c r="K51" s="2"/>
      <c r="L51" s="2"/>
    </row>
    <row r="52" spans="1:12" x14ac:dyDescent="0.25">
      <c r="A52" s="2"/>
      <c r="B52" s="5"/>
      <c r="C52" s="2"/>
      <c r="D52" s="3" t="s">
        <v>3</v>
      </c>
      <c r="E52" s="3" t="s">
        <v>4</v>
      </c>
      <c r="F52" s="2"/>
      <c r="G52" s="2"/>
      <c r="H52" s="2"/>
      <c r="I52" s="2"/>
      <c r="J52" s="2"/>
      <c r="K52" s="2"/>
      <c r="L52" s="2"/>
    </row>
    <row r="53" spans="1:12" x14ac:dyDescent="0.25">
      <c r="A53" s="11">
        <v>44349</v>
      </c>
      <c r="B53" s="12">
        <v>1</v>
      </c>
      <c r="C53" s="2" t="s">
        <v>38</v>
      </c>
      <c r="D53" s="5">
        <v>97</v>
      </c>
      <c r="E53" s="8">
        <v>320</v>
      </c>
      <c r="F53" s="8">
        <f>SUM(D53*E53)</f>
        <v>31040</v>
      </c>
      <c r="G53" s="5" t="s">
        <v>28</v>
      </c>
      <c r="H53" s="5" t="s">
        <v>16</v>
      </c>
      <c r="I53" s="5" t="s">
        <v>14</v>
      </c>
      <c r="J53" s="5">
        <v>5303310</v>
      </c>
      <c r="K53" s="5" t="s">
        <v>29</v>
      </c>
      <c r="L53" s="2"/>
    </row>
    <row r="54" spans="1:12" x14ac:dyDescent="0.25">
      <c r="A54" s="11">
        <v>44349</v>
      </c>
      <c r="B54" s="5">
        <v>1</v>
      </c>
      <c r="C54" s="2" t="s">
        <v>38</v>
      </c>
      <c r="D54" s="5">
        <v>17.75</v>
      </c>
      <c r="E54" s="8">
        <v>84</v>
      </c>
      <c r="F54" s="8">
        <f>SUM(D54*E54)</f>
        <v>1491</v>
      </c>
      <c r="G54" s="5" t="s">
        <v>28</v>
      </c>
      <c r="H54" s="5" t="s">
        <v>16</v>
      </c>
      <c r="I54" s="5" t="s">
        <v>14</v>
      </c>
      <c r="J54" s="5">
        <v>5303310</v>
      </c>
      <c r="K54" s="5" t="s">
        <v>29</v>
      </c>
      <c r="L54" s="2"/>
    </row>
    <row r="55" spans="1:12" x14ac:dyDescent="0.25">
      <c r="A55" s="2"/>
      <c r="B55" s="5"/>
      <c r="C55" s="2"/>
      <c r="D55" s="5"/>
      <c r="E55" s="5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5"/>
      <c r="C56" s="2"/>
      <c r="D56" s="5"/>
      <c r="E56" s="5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5"/>
      <c r="C57" s="13" t="s">
        <v>49</v>
      </c>
      <c r="D57" s="22"/>
      <c r="E57" s="22"/>
      <c r="F57" s="21">
        <f>SUM(F53:F56)</f>
        <v>32531</v>
      </c>
      <c r="G57" s="2"/>
      <c r="H57" s="2"/>
      <c r="I57" s="2"/>
      <c r="J57" s="2"/>
      <c r="K57" s="2"/>
      <c r="L57" s="2"/>
    </row>
    <row r="58" spans="1:12" x14ac:dyDescent="0.25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13" t="s">
        <v>34</v>
      </c>
      <c r="D59" s="14"/>
      <c r="E59" s="2"/>
      <c r="F59" s="15">
        <f>SUM(F23+F40+F51+F57)</f>
        <v>143788.59</v>
      </c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14"/>
      <c r="D60" s="14"/>
      <c r="E60" s="2"/>
      <c r="F60" s="16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14"/>
      <c r="D61" s="14"/>
      <c r="E61" s="2"/>
      <c r="F61" s="16"/>
      <c r="G61" s="2"/>
      <c r="H61" s="2"/>
      <c r="I61" s="2"/>
      <c r="J61" s="2"/>
      <c r="K61" s="2"/>
      <c r="L61" s="2"/>
    </row>
    <row r="62" spans="1:12" x14ac:dyDescent="0.25">
      <c r="A62" s="11">
        <v>44330</v>
      </c>
      <c r="B62" s="5">
        <v>246730</v>
      </c>
      <c r="C62" s="2" t="s">
        <v>43</v>
      </c>
      <c r="D62" s="2"/>
      <c r="E62" s="2"/>
      <c r="F62" s="6">
        <v>10</v>
      </c>
      <c r="G62" s="2" t="s">
        <v>42</v>
      </c>
      <c r="H62" s="5" t="s">
        <v>16</v>
      </c>
      <c r="I62" s="5" t="s">
        <v>14</v>
      </c>
      <c r="J62" s="2"/>
      <c r="K62" s="2" t="s">
        <v>44</v>
      </c>
      <c r="L62" s="2"/>
    </row>
    <row r="63" spans="1:12" x14ac:dyDescent="0.25">
      <c r="A63" s="11">
        <v>44344</v>
      </c>
      <c r="B63" s="2"/>
      <c r="C63" s="2" t="s">
        <v>39</v>
      </c>
      <c r="D63" s="2"/>
      <c r="E63" s="2"/>
      <c r="F63" s="6">
        <v>58.72</v>
      </c>
      <c r="G63" s="2" t="s">
        <v>41</v>
      </c>
      <c r="H63" s="5" t="s">
        <v>16</v>
      </c>
      <c r="I63" s="5" t="s">
        <v>14</v>
      </c>
      <c r="J63" s="5">
        <v>5302015</v>
      </c>
      <c r="K63" s="2" t="s">
        <v>40</v>
      </c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70" spans="1:12" x14ac:dyDescent="0.25">
      <c r="C70" s="13" t="s">
        <v>45</v>
      </c>
      <c r="F70" s="19">
        <f>SUM(F62:F69)</f>
        <v>68.72</v>
      </c>
    </row>
    <row r="74" spans="1:12" x14ac:dyDescent="0.25">
      <c r="C74" s="17" t="s">
        <v>46</v>
      </c>
      <c r="F74" s="18">
        <f>SUM(F59+F70)</f>
        <v>143857.31</v>
      </c>
    </row>
  </sheetData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Steele</dc:creator>
  <cp:lastModifiedBy>Jeff Steele</cp:lastModifiedBy>
  <cp:lastPrinted>2021-06-05T15:44:54Z</cp:lastPrinted>
  <dcterms:created xsi:type="dcterms:W3CDTF">2021-06-03T19:24:28Z</dcterms:created>
  <dcterms:modified xsi:type="dcterms:W3CDTF">2021-06-05T15:45:34Z</dcterms:modified>
</cp:coreProperties>
</file>