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ittfs01\data\Common\Finance\Finshare\GENACCT\08-Rate Cases\2020 Kentucky Rate Case\Data Requests\AG DR1\AG 1-52\"/>
    </mc:Choice>
  </mc:AlternateContent>
  <bookViews>
    <workbookView xWindow="0" yWindow="0" windowWidth="23040" windowHeight="8904"/>
  </bookViews>
  <sheets>
    <sheet name="PNG Cos Expense vs Alloca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B9" i="1"/>
  <c r="B21" i="1" l="1"/>
  <c r="B5" i="1"/>
  <c r="B6" i="1" s="1"/>
  <c r="C21" i="1"/>
  <c r="C25" i="1" l="1"/>
  <c r="C31" i="1"/>
  <c r="C30" i="1"/>
  <c r="C34" i="1"/>
  <c r="C27" i="1"/>
  <c r="C35" i="1"/>
  <c r="C24" i="1"/>
  <c r="C36" i="1"/>
  <c r="C29" i="1"/>
  <c r="C33" i="1"/>
  <c r="C26" i="1"/>
  <c r="C32" i="1"/>
  <c r="C28" i="1"/>
  <c r="B30" i="1"/>
  <c r="B34" i="1"/>
  <c r="B31" i="1"/>
  <c r="B33" i="1"/>
  <c r="B26" i="1"/>
  <c r="B28" i="1"/>
  <c r="B32" i="1"/>
  <c r="B25" i="1"/>
  <c r="B35" i="1"/>
  <c r="B29" i="1"/>
  <c r="B36" i="1"/>
  <c r="B27" i="1"/>
  <c r="B24" i="1"/>
  <c r="F4" i="1" l="1"/>
  <c r="F5" i="1" s="1"/>
  <c r="F6" i="1" s="1"/>
  <c r="E4" i="1"/>
  <c r="E5" i="1" s="1"/>
  <c r="E6" i="1" s="1"/>
  <c r="D4" i="1"/>
  <c r="D5" i="1" s="1"/>
  <c r="D6" i="1" s="1"/>
  <c r="C4" i="1"/>
  <c r="C5" i="1" s="1"/>
  <c r="A35" i="1"/>
  <c r="A36" i="1"/>
  <c r="A25" i="1"/>
  <c r="A26" i="1"/>
  <c r="A27" i="1"/>
  <c r="A28" i="1"/>
  <c r="A29" i="1"/>
  <c r="A30" i="1"/>
  <c r="A31" i="1"/>
  <c r="A34" i="1"/>
  <c r="A24" i="1"/>
  <c r="C6" i="1" l="1"/>
</calcChain>
</file>

<file path=xl/sharedStrings.xml><?xml version="1.0" encoding="utf-8"?>
<sst xmlns="http://schemas.openxmlformats.org/spreadsheetml/2006/main" count="15" uniqueCount="11">
  <si>
    <t>2021 (01-03)</t>
  </si>
  <si>
    <t>Grand Total</t>
  </si>
  <si>
    <t>Total Amounts Allocated</t>
  </si>
  <si>
    <t>Allocations Per Company</t>
  </si>
  <si>
    <t>Allocations Per Company % Share</t>
  </si>
  <si>
    <t>3000</t>
  </si>
  <si>
    <t>2200</t>
  </si>
  <si>
    <t>PNG Amounts Allocated</t>
  </si>
  <si>
    <t>Expense Remaining on PNG</t>
  </si>
  <si>
    <t>Percentage of Expenses Remaining on PNG</t>
  </si>
  <si>
    <t>Total Utility Costs and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</si>
</sst>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0" fontId="0" fillId="0" borderId="1" xfId="1" applyNumberFormat="1" applyFont="1" applyBorder="1"/>
    <xf numFmtId="0" fontId="2" fillId="0" borderId="1" xfId="0" applyFont="1" applyBorder="1" applyAlignment="1">
      <alignment horizontal="left"/>
    </xf>
    <xf numFmtId="10" fontId="2" fillId="0" borderId="1" xfId="1" applyNumberFormat="1" applyFont="1" applyBorder="1"/>
    <xf numFmtId="0" fontId="0" fillId="0" borderId="1" xfId="0" applyBorder="1" applyAlignment="1">
      <alignment horizontal="left"/>
    </xf>
    <xf numFmtId="8" fontId="0" fillId="0" borderId="1" xfId="0" applyNumberFormat="1" applyBorder="1"/>
    <xf numFmtId="0" fontId="0" fillId="0" borderId="1" xfId="0" applyBorder="1"/>
    <xf numFmtId="8" fontId="2" fillId="0" borderId="1" xfId="0" applyNumberFormat="1" applyFont="1" applyBorder="1"/>
    <xf numFmtId="0" fontId="0" fillId="0" borderId="1" xfId="0" quotePrefix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showGridLines="0" tabSelected="1" workbookViewId="0">
      <selection activeCell="A2" sqref="A2:F6"/>
    </sheetView>
  </sheetViews>
  <sheetFormatPr defaultRowHeight="14.4" x14ac:dyDescent="0.3"/>
  <cols>
    <col min="1" max="1" width="37.5546875" bestFit="1" customWidth="1"/>
    <col min="2" max="2" width="18" customWidth="1"/>
    <col min="3" max="5" width="15.21875" bestFit="1" customWidth="1"/>
    <col min="6" max="6" width="14.33203125" customWidth="1"/>
  </cols>
  <sheetData>
    <row r="2" spans="1:6" x14ac:dyDescent="0.3">
      <c r="A2" s="5" t="s">
        <v>7</v>
      </c>
      <c r="B2" s="2">
        <v>2017</v>
      </c>
      <c r="C2" s="2">
        <v>2018</v>
      </c>
      <c r="D2" s="2">
        <v>2019</v>
      </c>
      <c r="E2" s="2">
        <v>2020</v>
      </c>
      <c r="F2" s="2" t="s">
        <v>0</v>
      </c>
    </row>
    <row r="3" spans="1:6" x14ac:dyDescent="0.3">
      <c r="A3" s="9" t="s">
        <v>10</v>
      </c>
      <c r="B3" s="8">
        <v>19551844.239999998</v>
      </c>
      <c r="C3" s="8">
        <v>57083450.719999999</v>
      </c>
      <c r="D3" s="8">
        <v>57480450.780000001</v>
      </c>
      <c r="E3" s="8">
        <v>56330325.659999996</v>
      </c>
      <c r="F3" s="8">
        <v>12585498.679999998</v>
      </c>
    </row>
    <row r="4" spans="1:6" x14ac:dyDescent="0.3">
      <c r="A4" s="9" t="s">
        <v>2</v>
      </c>
      <c r="B4" s="8">
        <f>B21</f>
        <v>19551844.239999998</v>
      </c>
      <c r="C4" s="8">
        <f>C21</f>
        <v>53763681.530000001</v>
      </c>
      <c r="D4" s="8">
        <f>D21</f>
        <v>55658235.340000004</v>
      </c>
      <c r="E4" s="8">
        <f>E21</f>
        <v>51610388.969999999</v>
      </c>
      <c r="F4" s="8">
        <f>F21</f>
        <v>11758270.07</v>
      </c>
    </row>
    <row r="5" spans="1:6" x14ac:dyDescent="0.3">
      <c r="A5" s="1" t="s">
        <v>8</v>
      </c>
      <c r="B5" s="10">
        <f>B3-B4</f>
        <v>0</v>
      </c>
      <c r="C5" s="10">
        <f>C3-C4</f>
        <v>3319769.1899999976</v>
      </c>
      <c r="D5" s="10">
        <f>D3-D4</f>
        <v>1822215.4399999976</v>
      </c>
      <c r="E5" s="10">
        <f>E3-E4</f>
        <v>4719936.6899999976</v>
      </c>
      <c r="F5" s="10">
        <f>F3-F4</f>
        <v>827228.60999999754</v>
      </c>
    </row>
    <row r="6" spans="1:6" x14ac:dyDescent="0.3">
      <c r="A6" s="1" t="s">
        <v>9</v>
      </c>
      <c r="B6" s="6">
        <f>B5/SUM(B3:B3)</f>
        <v>0</v>
      </c>
      <c r="C6" s="6">
        <f>C5/SUM(C3:C3)</f>
        <v>5.8156420961371018E-2</v>
      </c>
      <c r="D6" s="6">
        <f>D5/SUM(D3:D3)</f>
        <v>3.1701481377978812E-2</v>
      </c>
      <c r="E6" s="6">
        <f>E5/SUM(E3:E3)</f>
        <v>8.3790332022731603E-2</v>
      </c>
      <c r="F6" s="6">
        <f>F5/SUM(F3:F3)</f>
        <v>6.5728711355281605E-2</v>
      </c>
    </row>
    <row r="8" spans="1:6" x14ac:dyDescent="0.3">
      <c r="A8" s="1" t="s">
        <v>3</v>
      </c>
      <c r="B8" s="2">
        <v>2017</v>
      </c>
      <c r="C8" s="2">
        <v>2018</v>
      </c>
      <c r="D8" s="2">
        <v>2019</v>
      </c>
      <c r="E8" s="2">
        <v>2020</v>
      </c>
      <c r="F8" s="2" t="s">
        <v>0</v>
      </c>
    </row>
    <row r="9" spans="1:6" x14ac:dyDescent="0.3">
      <c r="A9" s="7">
        <v>1000</v>
      </c>
      <c r="B9" s="8">
        <f>4373078.08+8348303</f>
        <v>12721381.08</v>
      </c>
      <c r="C9" s="8">
        <v>46328361.93</v>
      </c>
      <c r="D9" s="8">
        <v>48389962.579999998</v>
      </c>
      <c r="E9" s="8">
        <v>44746176.850000001</v>
      </c>
      <c r="F9" s="8">
        <v>10115101.630000001</v>
      </c>
    </row>
    <row r="10" spans="1:6" x14ac:dyDescent="0.3">
      <c r="A10" s="7">
        <v>1200</v>
      </c>
      <c r="B10" s="8">
        <v>817654.14000000118</v>
      </c>
      <c r="C10" s="8">
        <v>884593.37</v>
      </c>
      <c r="D10" s="8">
        <v>977354.56</v>
      </c>
      <c r="E10" s="8">
        <v>898279.41</v>
      </c>
      <c r="F10" s="8">
        <v>192726.46</v>
      </c>
    </row>
    <row r="11" spans="1:6" x14ac:dyDescent="0.3">
      <c r="A11" s="7">
        <v>1300</v>
      </c>
      <c r="B11" s="8">
        <v>272238.48000000004</v>
      </c>
      <c r="C11" s="8">
        <v>227738.95000000048</v>
      </c>
      <c r="D11" s="8">
        <v>242877.8</v>
      </c>
      <c r="E11" s="8">
        <v>210062.38</v>
      </c>
      <c r="F11" s="8">
        <v>42447.06</v>
      </c>
    </row>
    <row r="12" spans="1:6" x14ac:dyDescent="0.3">
      <c r="A12" s="7">
        <v>1400</v>
      </c>
      <c r="B12" s="8">
        <v>44358</v>
      </c>
      <c r="C12" s="8">
        <v>243463.88</v>
      </c>
      <c r="D12" s="8">
        <v>107623.14</v>
      </c>
      <c r="E12" s="8">
        <v>107884.76</v>
      </c>
      <c r="F12" s="8">
        <v>18476.52</v>
      </c>
    </row>
    <row r="13" spans="1:6" x14ac:dyDescent="0.3">
      <c r="A13" s="7">
        <v>1500</v>
      </c>
      <c r="B13" s="8">
        <v>15195.22</v>
      </c>
      <c r="C13" s="8">
        <v>16456.8</v>
      </c>
      <c r="D13" s="8">
        <v>12132.54</v>
      </c>
      <c r="E13" s="8">
        <v>10998.41</v>
      </c>
      <c r="F13" s="8">
        <v>3186.6</v>
      </c>
    </row>
    <row r="14" spans="1:6" x14ac:dyDescent="0.3">
      <c r="A14" s="7">
        <v>1600</v>
      </c>
      <c r="B14" s="8">
        <v>0</v>
      </c>
      <c r="C14" s="8">
        <v>0</v>
      </c>
      <c r="D14" s="8">
        <v>113472.1</v>
      </c>
      <c r="E14" s="8">
        <v>435725.06</v>
      </c>
      <c r="F14" s="8">
        <v>164963.51999999999</v>
      </c>
    </row>
    <row r="15" spans="1:6" x14ac:dyDescent="0.3">
      <c r="A15" s="7">
        <v>2000</v>
      </c>
      <c r="B15" s="8">
        <v>49269.430000000008</v>
      </c>
      <c r="C15" s="8">
        <v>19910.259999999998</v>
      </c>
      <c r="D15" s="8">
        <v>20912.599999999999</v>
      </c>
      <c r="E15" s="8">
        <v>0</v>
      </c>
      <c r="F15" s="8">
        <v>0</v>
      </c>
    </row>
    <row r="16" spans="1:6" x14ac:dyDescent="0.3">
      <c r="A16" s="7">
        <v>2100</v>
      </c>
      <c r="B16" s="8">
        <v>13695.310000000003</v>
      </c>
      <c r="C16" s="8">
        <v>6887.67</v>
      </c>
      <c r="D16" s="8">
        <v>6632.19</v>
      </c>
      <c r="E16" s="8">
        <v>0</v>
      </c>
      <c r="F16" s="8">
        <v>0</v>
      </c>
    </row>
    <row r="17" spans="1:6" x14ac:dyDescent="0.3">
      <c r="A17" s="11" t="s">
        <v>6</v>
      </c>
      <c r="B17" s="8">
        <v>45468.76</v>
      </c>
      <c r="C17" s="8">
        <v>0</v>
      </c>
      <c r="D17" s="8">
        <v>0</v>
      </c>
      <c r="E17" s="8">
        <v>0</v>
      </c>
      <c r="F17" s="8">
        <v>0</v>
      </c>
    </row>
    <row r="18" spans="1:6" x14ac:dyDescent="0.3">
      <c r="A18" s="11" t="s">
        <v>5</v>
      </c>
      <c r="B18" s="8">
        <v>9423.35</v>
      </c>
      <c r="C18" s="8">
        <v>0</v>
      </c>
      <c r="D18" s="8">
        <v>0</v>
      </c>
      <c r="E18" s="8">
        <v>0</v>
      </c>
      <c r="F18" s="8">
        <v>0</v>
      </c>
    </row>
    <row r="19" spans="1:6" x14ac:dyDescent="0.3">
      <c r="A19" s="7">
        <v>3100</v>
      </c>
      <c r="B19" s="8">
        <v>5558846.3499999978</v>
      </c>
      <c r="C19" s="8">
        <v>6034879</v>
      </c>
      <c r="D19" s="8">
        <v>5786175.6900000004</v>
      </c>
      <c r="E19" s="8">
        <v>5201262.0999999996</v>
      </c>
      <c r="F19" s="8">
        <v>1221368.28</v>
      </c>
    </row>
    <row r="20" spans="1:6" x14ac:dyDescent="0.3">
      <c r="A20" s="7">
        <v>4000</v>
      </c>
      <c r="B20" s="8">
        <v>4314.12</v>
      </c>
      <c r="C20" s="8">
        <v>1389.67</v>
      </c>
      <c r="D20" s="8">
        <v>1092.1400000000001</v>
      </c>
      <c r="E20" s="8">
        <v>0</v>
      </c>
      <c r="F20" s="8">
        <v>0</v>
      </c>
    </row>
    <row r="21" spans="1:6" x14ac:dyDescent="0.3">
      <c r="A21" s="1" t="s">
        <v>1</v>
      </c>
      <c r="B21" s="10">
        <f>SUM(B9:B20)</f>
        <v>19551844.239999998</v>
      </c>
      <c r="C21" s="10">
        <f>SUM(C9:C20)</f>
        <v>53763681.530000001</v>
      </c>
      <c r="D21" s="10">
        <v>55658235.340000004</v>
      </c>
      <c r="E21" s="10">
        <v>51610388.969999999</v>
      </c>
      <c r="F21" s="10">
        <v>11758270.07</v>
      </c>
    </row>
    <row r="23" spans="1:6" x14ac:dyDescent="0.3">
      <c r="A23" s="1" t="s">
        <v>4</v>
      </c>
      <c r="B23" s="2">
        <v>2017</v>
      </c>
      <c r="C23" s="2">
        <v>2018</v>
      </c>
      <c r="D23" s="2">
        <v>2019</v>
      </c>
      <c r="E23" s="2">
        <v>2020</v>
      </c>
      <c r="F23" s="2" t="s">
        <v>0</v>
      </c>
    </row>
    <row r="24" spans="1:6" x14ac:dyDescent="0.3">
      <c r="A24" s="3">
        <f t="shared" ref="A24:A31" si="0">A9</f>
        <v>1000</v>
      </c>
      <c r="B24" s="4">
        <f>B9/B$21</f>
        <v>0.65064865103487557</v>
      </c>
      <c r="C24" s="4">
        <f t="shared" ref="C24:F24" si="1">C9/C$21</f>
        <v>0.86170367451769259</v>
      </c>
      <c r="D24" s="4">
        <f t="shared" si="1"/>
        <v>0.86941244695236497</v>
      </c>
      <c r="E24" s="4">
        <f t="shared" si="1"/>
        <v>0.86699941122338731</v>
      </c>
      <c r="F24" s="4">
        <f t="shared" si="1"/>
        <v>0.86025423551102365</v>
      </c>
    </row>
    <row r="25" spans="1:6" x14ac:dyDescent="0.3">
      <c r="A25" s="3">
        <f t="shared" si="0"/>
        <v>1200</v>
      </c>
      <c r="B25" s="4">
        <f t="shared" ref="B25:F36" si="2">B10/B$21</f>
        <v>4.1819796125789989E-2</v>
      </c>
      <c r="C25" s="4">
        <f t="shared" si="2"/>
        <v>1.6453363029211441E-2</v>
      </c>
      <c r="D25" s="4">
        <f t="shared" si="2"/>
        <v>1.7559927188306002E-2</v>
      </c>
      <c r="E25" s="4">
        <f t="shared" si="2"/>
        <v>1.7405011431364147E-2</v>
      </c>
      <c r="F25" s="4">
        <f t="shared" si="2"/>
        <v>1.6390715543413266E-2</v>
      </c>
    </row>
    <row r="26" spans="1:6" x14ac:dyDescent="0.3">
      <c r="A26" s="3">
        <f t="shared" si="0"/>
        <v>1300</v>
      </c>
      <c r="B26" s="4">
        <f t="shared" si="2"/>
        <v>1.3923928436533006E-2</v>
      </c>
      <c r="C26" s="4">
        <f t="shared" si="2"/>
        <v>4.2359255080573806E-3</v>
      </c>
      <c r="D26" s="4">
        <f t="shared" si="2"/>
        <v>4.3637351870092541E-3</v>
      </c>
      <c r="E26" s="4">
        <f t="shared" si="2"/>
        <v>4.0701568849268836E-3</v>
      </c>
      <c r="F26" s="4">
        <f t="shared" si="2"/>
        <v>3.6099749152980628E-3</v>
      </c>
    </row>
    <row r="27" spans="1:6" x14ac:dyDescent="0.3">
      <c r="A27" s="3">
        <f t="shared" si="0"/>
        <v>1400</v>
      </c>
      <c r="B27" s="4">
        <f t="shared" si="2"/>
        <v>2.268737386381716E-3</v>
      </c>
      <c r="C27" s="4">
        <f t="shared" si="2"/>
        <v>4.5284078967722432E-3</v>
      </c>
      <c r="D27" s="4">
        <f t="shared" si="2"/>
        <v>1.933642691733963E-3</v>
      </c>
      <c r="E27" s="4">
        <f t="shared" si="2"/>
        <v>2.0903690546240812E-3</v>
      </c>
      <c r="F27" s="4">
        <f t="shared" si="2"/>
        <v>1.5713638052200309E-3</v>
      </c>
    </row>
    <row r="28" spans="1:6" x14ac:dyDescent="0.3">
      <c r="A28" s="3">
        <f t="shared" si="0"/>
        <v>1500</v>
      </c>
      <c r="B28" s="4">
        <f t="shared" si="2"/>
        <v>7.7717579034886997E-4</v>
      </c>
      <c r="C28" s="4">
        <f t="shared" si="2"/>
        <v>3.0609510977809703E-4</v>
      </c>
      <c r="D28" s="4">
        <f t="shared" si="2"/>
        <v>2.1798283624850548E-4</v>
      </c>
      <c r="E28" s="4">
        <f t="shared" si="2"/>
        <v>2.1310457486366043E-4</v>
      </c>
      <c r="F28" s="4">
        <f t="shared" si="2"/>
        <v>2.7100925399989556E-4</v>
      </c>
    </row>
    <row r="29" spans="1:6" x14ac:dyDescent="0.3">
      <c r="A29" s="3">
        <f t="shared" si="0"/>
        <v>1600</v>
      </c>
      <c r="B29" s="4">
        <f t="shared" si="2"/>
        <v>0</v>
      </c>
      <c r="C29" s="4">
        <f t="shared" si="2"/>
        <v>0</v>
      </c>
      <c r="D29" s="4">
        <f t="shared" si="2"/>
        <v>2.0387297460444423E-3</v>
      </c>
      <c r="E29" s="4">
        <f t="shared" si="2"/>
        <v>8.4425843070719264E-3</v>
      </c>
      <c r="F29" s="4">
        <f t="shared" si="2"/>
        <v>1.4029573994977985E-2</v>
      </c>
    </row>
    <row r="30" spans="1:6" x14ac:dyDescent="0.3">
      <c r="A30" s="3">
        <f t="shared" si="0"/>
        <v>2000</v>
      </c>
      <c r="B30" s="4">
        <f t="shared" si="2"/>
        <v>2.5199377304368302E-3</v>
      </c>
      <c r="C30" s="4">
        <f t="shared" si="2"/>
        <v>3.7032917823698742E-4</v>
      </c>
      <c r="D30" s="4">
        <f t="shared" si="2"/>
        <v>3.7573235788470466E-4</v>
      </c>
      <c r="E30" s="4">
        <f t="shared" si="2"/>
        <v>0</v>
      </c>
      <c r="F30" s="4">
        <f t="shared" si="2"/>
        <v>0</v>
      </c>
    </row>
    <row r="31" spans="1:6" x14ac:dyDescent="0.3">
      <c r="A31" s="3">
        <f t="shared" si="0"/>
        <v>2100</v>
      </c>
      <c r="B31" s="4">
        <f t="shared" si="2"/>
        <v>7.0046128804471307E-4</v>
      </c>
      <c r="C31" s="4">
        <f t="shared" si="2"/>
        <v>1.2811008852056937E-4</v>
      </c>
      <c r="D31" s="4">
        <f t="shared" si="2"/>
        <v>1.1915918568897982E-4</v>
      </c>
      <c r="E31" s="4">
        <f t="shared" si="2"/>
        <v>0</v>
      </c>
      <c r="F31" s="4">
        <f t="shared" si="2"/>
        <v>0</v>
      </c>
    </row>
    <row r="32" spans="1:6" x14ac:dyDescent="0.3">
      <c r="A32" s="11" t="s">
        <v>6</v>
      </c>
      <c r="B32" s="4">
        <f t="shared" si="2"/>
        <v>2.3255483954285022E-3</v>
      </c>
      <c r="C32" s="4">
        <f t="shared" si="2"/>
        <v>0</v>
      </c>
      <c r="D32" s="4">
        <f t="shared" si="2"/>
        <v>0</v>
      </c>
      <c r="E32" s="4">
        <f t="shared" si="2"/>
        <v>0</v>
      </c>
      <c r="F32" s="4">
        <f t="shared" si="2"/>
        <v>0</v>
      </c>
    </row>
    <row r="33" spans="1:6" x14ac:dyDescent="0.3">
      <c r="A33" s="11" t="s">
        <v>5</v>
      </c>
      <c r="B33" s="4">
        <f t="shared" si="2"/>
        <v>4.8196732156454623E-4</v>
      </c>
      <c r="C33" s="4">
        <f t="shared" si="2"/>
        <v>0</v>
      </c>
      <c r="D33" s="4">
        <f t="shared" si="2"/>
        <v>0</v>
      </c>
      <c r="E33" s="4">
        <f t="shared" si="2"/>
        <v>0</v>
      </c>
      <c r="F33" s="4">
        <f t="shared" si="2"/>
        <v>0</v>
      </c>
    </row>
    <row r="34" spans="1:6" x14ac:dyDescent="0.3">
      <c r="A34" s="3">
        <f t="shared" ref="A34:A36" si="3">A19</f>
        <v>3100</v>
      </c>
      <c r="B34" s="4">
        <f t="shared" si="2"/>
        <v>0.28431314620579229</v>
      </c>
      <c r="C34" s="4">
        <f t="shared" si="2"/>
        <v>0.11224824692543706</v>
      </c>
      <c r="D34" s="4">
        <f t="shared" si="2"/>
        <v>0.10395902160127667</v>
      </c>
      <c r="E34" s="4">
        <f t="shared" si="2"/>
        <v>0.10077936252376204</v>
      </c>
      <c r="F34" s="4">
        <f t="shared" si="2"/>
        <v>0.10387312697606715</v>
      </c>
    </row>
    <row r="35" spans="1:6" x14ac:dyDescent="0.3">
      <c r="A35" s="3">
        <f>A20</f>
        <v>4000</v>
      </c>
      <c r="B35" s="4">
        <f t="shared" si="2"/>
        <v>2.2065028480402831E-4</v>
      </c>
      <c r="C35" s="4">
        <f t="shared" si="2"/>
        <v>2.5847746293649324E-5</v>
      </c>
      <c r="D35" s="4">
        <f t="shared" si="2"/>
        <v>1.9622253442431903E-5</v>
      </c>
      <c r="E35" s="4">
        <f t="shared" si="2"/>
        <v>0</v>
      </c>
      <c r="F35" s="4">
        <f t="shared" si="2"/>
        <v>0</v>
      </c>
    </row>
    <row r="36" spans="1:6" x14ac:dyDescent="0.3">
      <c r="A36" s="5" t="str">
        <f t="shared" si="3"/>
        <v>Grand Total</v>
      </c>
      <c r="B36" s="6">
        <f t="shared" si="2"/>
        <v>1</v>
      </c>
      <c r="C36" s="6">
        <f t="shared" si="2"/>
        <v>1</v>
      </c>
      <c r="D36" s="6">
        <f t="shared" si="2"/>
        <v>1</v>
      </c>
      <c r="E36" s="6">
        <f t="shared" si="2"/>
        <v>1</v>
      </c>
      <c r="F36" s="6">
        <f t="shared" si="2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PNG Cos Expense vs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Oravecz</dc:creator>
  <cp:lastModifiedBy>John Oravecz</cp:lastModifiedBy>
  <dcterms:created xsi:type="dcterms:W3CDTF">2021-07-26T17:52:33Z</dcterms:created>
  <dcterms:modified xsi:type="dcterms:W3CDTF">2021-07-27T13:32:23Z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Attachment to AG 1-52 - PNG Expense vs Allocations.xlsx</vt:lpwstr>
  </property>
</Properties>
</file>