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2" l="1"/>
  <c r="F28" i="2"/>
  <c r="H27" i="2"/>
  <c r="F27" i="2"/>
  <c r="H25" i="2"/>
  <c r="F25" i="2"/>
  <c r="F20" i="2"/>
  <c r="G18" i="2" s="1"/>
  <c r="I18" i="2" s="1"/>
  <c r="F10" i="2"/>
  <c r="G5" i="2" s="1"/>
  <c r="G7" i="2" l="1"/>
  <c r="I7" i="2" s="1"/>
  <c r="G8" i="2"/>
  <c r="I8" i="2" s="1"/>
  <c r="I28" i="2" s="1"/>
  <c r="F30" i="2"/>
  <c r="I5" i="2"/>
  <c r="G17" i="2"/>
  <c r="I17" i="2" s="1"/>
  <c r="G15" i="2"/>
  <c r="I15" i="2" s="1"/>
  <c r="I20" i="2" s="1"/>
  <c r="G20" i="2" l="1"/>
  <c r="G28" i="2"/>
  <c r="I27" i="2"/>
  <c r="G10" i="2"/>
  <c r="G27" i="2"/>
  <c r="I10" i="2"/>
  <c r="I30" i="2" s="1"/>
  <c r="I25" i="2"/>
  <c r="G30" i="2"/>
  <c r="G25" i="2"/>
</calcChain>
</file>

<file path=xl/sharedStrings.xml><?xml version="1.0" encoding="utf-8"?>
<sst xmlns="http://schemas.openxmlformats.org/spreadsheetml/2006/main" count="25" uniqueCount="11">
  <si>
    <t>Equity</t>
  </si>
  <si>
    <t>Ratios</t>
  </si>
  <si>
    <t>Cost Rates</t>
  </si>
  <si>
    <t>Weighted Cost of Capital</t>
  </si>
  <si>
    <t>Long Term Debt</t>
  </si>
  <si>
    <t>Short Term Debt</t>
  </si>
  <si>
    <t>Weighted Cost Of Capital at Stipulation</t>
  </si>
  <si>
    <t>Weighted Cost of Capital After Nicholasville ROW Removal</t>
  </si>
  <si>
    <t>13 Mo Ave Pro Forma</t>
  </si>
  <si>
    <t>Difference</t>
  </si>
  <si>
    <t>Impact of Removing $541,850 from Rate Base on Weighted Cost of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</si>
</sst>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70" formatCode="0.0000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164" fontId="0" fillId="0" borderId="0" xfId="1" applyNumberFormat="1" applyFont="1"/>
    <xf numFmtId="170" fontId="0" fillId="0" borderId="0" xfId="2" applyNumberFormat="1" applyFont="1"/>
    <xf numFmtId="164" fontId="0" fillId="0" borderId="0" xfId="1" applyNumberFormat="1" applyFont="1" applyAlignment="1">
      <alignment horizontal="center"/>
    </xf>
    <xf numFmtId="170" fontId="0" fillId="0" borderId="0" xfId="2" applyNumberFormat="1" applyFont="1" applyAlignment="1">
      <alignment horizontal="center"/>
    </xf>
    <xf numFmtId="164" fontId="0" fillId="0" borderId="0" xfId="1" applyNumberFormat="1" applyFont="1" applyAlignment="1">
      <alignment wrapText="1"/>
    </xf>
    <xf numFmtId="164" fontId="0" fillId="0" borderId="0" xfId="1" applyNumberFormat="1" applyFont="1" applyAlignment="1">
      <alignment horizontal="center" wrapText="1"/>
    </xf>
    <xf numFmtId="164" fontId="2" fillId="0" borderId="0" xfId="1" applyNumberFormat="1" applyFont="1"/>
    <xf numFmtId="164" fontId="3" fillId="0" borderId="0" xfId="1" applyNumberFormat="1" applyFont="1" applyAlignment="1">
      <alignment horizontal="center" wrapText="1"/>
    </xf>
    <xf numFmtId="170" fontId="3" fillId="0" borderId="0" xfId="2" applyNumberFormat="1" applyFont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workbookViewId="0">
      <selection activeCell="H41" sqref="H40:H41"/>
    </sheetView>
  </sheetViews>
  <sheetFormatPr defaultRowHeight="15" x14ac:dyDescent="0.25"/>
  <cols>
    <col min="1" max="5" width="9.140625" style="1"/>
    <col min="6" max="6" width="12.5703125" style="1" bestFit="1" customWidth="1"/>
    <col min="7" max="7" width="11.140625" style="2" bestFit="1" customWidth="1"/>
    <col min="8" max="9" width="9.5703125" style="2" bestFit="1" customWidth="1"/>
    <col min="10" max="16384" width="9.140625" style="1"/>
  </cols>
  <sheetData>
    <row r="1" spans="1:10" x14ac:dyDescent="0.25">
      <c r="A1" s="1" t="s">
        <v>10</v>
      </c>
    </row>
    <row r="3" spans="1:10" x14ac:dyDescent="0.25">
      <c r="A3" s="7" t="s">
        <v>6</v>
      </c>
      <c r="F3" s="3"/>
      <c r="G3" s="4"/>
      <c r="H3" s="4"/>
      <c r="I3" s="4"/>
      <c r="J3" s="3"/>
    </row>
    <row r="4" spans="1:10" s="5" customFormat="1" ht="51.75" x14ac:dyDescent="0.4">
      <c r="F4" s="8" t="s">
        <v>8</v>
      </c>
      <c r="G4" s="9" t="s">
        <v>1</v>
      </c>
      <c r="H4" s="9" t="s">
        <v>2</v>
      </c>
      <c r="I4" s="9" t="s">
        <v>3</v>
      </c>
      <c r="J4" s="6"/>
    </row>
    <row r="5" spans="1:10" x14ac:dyDescent="0.25">
      <c r="B5" s="1" t="s">
        <v>0</v>
      </c>
      <c r="F5" s="1">
        <v>71789187.112366661</v>
      </c>
      <c r="G5" s="2">
        <f>+F5/F$10</f>
        <v>0.51718679214888619</v>
      </c>
      <c r="H5" s="2">
        <v>9.2999999999999999E-2</v>
      </c>
      <c r="I5" s="2">
        <f>+H5*G5</f>
        <v>4.8098371669846415E-2</v>
      </c>
    </row>
    <row r="7" spans="1:10" x14ac:dyDescent="0.25">
      <c r="B7" s="1" t="s">
        <v>4</v>
      </c>
      <c r="F7" s="1">
        <v>64574885.779415399</v>
      </c>
      <c r="G7" s="2">
        <f>+F7/F$10</f>
        <v>0.46521320790778875</v>
      </c>
      <c r="H7" s="2">
        <v>4.1472334244508975E-2</v>
      </c>
      <c r="I7" s="2">
        <f>+H7*G7</f>
        <v>1.9293477653312061E-2</v>
      </c>
    </row>
    <row r="8" spans="1:10" x14ac:dyDescent="0.25">
      <c r="B8" s="1" t="s">
        <v>5</v>
      </c>
      <c r="F8" s="1">
        <v>2443004.5552000003</v>
      </c>
      <c r="G8" s="2">
        <f>+F8/F$10</f>
        <v>1.7599999943325052E-2</v>
      </c>
      <c r="H8" s="2">
        <v>0.01</v>
      </c>
      <c r="I8" s="2">
        <f>+H8*G8</f>
        <v>1.7599999943325052E-4</v>
      </c>
    </row>
    <row r="10" spans="1:10" x14ac:dyDescent="0.25">
      <c r="F10" s="1">
        <f>SUM(F5:F8)</f>
        <v>138807077.44698206</v>
      </c>
      <c r="G10" s="2">
        <f>SUM(G5:G8)</f>
        <v>1</v>
      </c>
      <c r="I10" s="2">
        <f>SUM(I5:I8)</f>
        <v>6.756784932259173E-2</v>
      </c>
    </row>
    <row r="13" spans="1:10" x14ac:dyDescent="0.25">
      <c r="A13" s="7" t="s">
        <v>7</v>
      </c>
      <c r="B13" s="7"/>
      <c r="C13" s="7"/>
      <c r="D13" s="7"/>
      <c r="E13" s="7"/>
      <c r="F13" s="7"/>
    </row>
    <row r="14" spans="1:10" s="6" customFormat="1" ht="51.75" x14ac:dyDescent="0.4">
      <c r="F14" s="8" t="s">
        <v>8</v>
      </c>
      <c r="G14" s="9" t="s">
        <v>1</v>
      </c>
      <c r="H14" s="9" t="s">
        <v>2</v>
      </c>
      <c r="I14" s="9" t="s">
        <v>3</v>
      </c>
    </row>
    <row r="15" spans="1:10" x14ac:dyDescent="0.25">
      <c r="B15" s="1" t="s">
        <v>0</v>
      </c>
      <c r="F15" s="1">
        <v>71773723.805455387</v>
      </c>
      <c r="G15" s="2">
        <f>+F15/F$20</f>
        <v>0.51713300007463103</v>
      </c>
      <c r="H15" s="2">
        <v>9.2999999999999999E-2</v>
      </c>
      <c r="I15" s="2">
        <f>+H15*G15</f>
        <v>4.8093369006940688E-2</v>
      </c>
    </row>
    <row r="17" spans="1:9" x14ac:dyDescent="0.25">
      <c r="B17" s="1" t="s">
        <v>4</v>
      </c>
      <c r="F17" s="1">
        <v>64574885.779415399</v>
      </c>
      <c r="G17" s="2">
        <f t="shared" ref="G17:G18" si="0">+F17/F$20</f>
        <v>0.4652650390984383</v>
      </c>
      <c r="H17" s="2">
        <v>4.1472334244508975E-2</v>
      </c>
      <c r="I17" s="2">
        <f>+H17*G17</f>
        <v>1.9295627213774969E-2</v>
      </c>
    </row>
    <row r="18" spans="1:9" x14ac:dyDescent="0.25">
      <c r="B18" s="1" t="s">
        <v>5</v>
      </c>
      <c r="F18" s="1">
        <v>2443004.5552000003</v>
      </c>
      <c r="G18" s="2">
        <f t="shared" si="0"/>
        <v>1.7601960826930649E-2</v>
      </c>
      <c r="H18" s="2">
        <v>0.01</v>
      </c>
      <c r="I18" s="2">
        <f>+H18*G18</f>
        <v>1.760196082693065E-4</v>
      </c>
    </row>
    <row r="20" spans="1:9" x14ac:dyDescent="0.25">
      <c r="F20" s="1">
        <f>SUM(F15:F18)</f>
        <v>138791614.1400708</v>
      </c>
      <c r="G20" s="2">
        <f>SUM(G15:G18)</f>
        <v>1</v>
      </c>
      <c r="I20" s="2">
        <f>SUM(I15:I18)</f>
        <v>6.756501582898497E-2</v>
      </c>
    </row>
    <row r="23" spans="1:9" x14ac:dyDescent="0.25">
      <c r="A23" s="7" t="s">
        <v>9</v>
      </c>
      <c r="B23" s="7"/>
      <c r="C23" s="7"/>
      <c r="D23" s="7"/>
      <c r="E23" s="7"/>
      <c r="F23" s="7"/>
    </row>
    <row r="24" spans="1:9" ht="51.75" x14ac:dyDescent="0.4">
      <c r="A24" s="6"/>
      <c r="B24" s="6"/>
      <c r="C24" s="6"/>
      <c r="D24" s="6"/>
      <c r="E24" s="6"/>
      <c r="F24" s="8" t="s">
        <v>8</v>
      </c>
      <c r="G24" s="9" t="s">
        <v>1</v>
      </c>
      <c r="H24" s="9" t="s">
        <v>2</v>
      </c>
      <c r="I24" s="9" t="s">
        <v>3</v>
      </c>
    </row>
    <row r="25" spans="1:9" x14ac:dyDescent="0.25">
      <c r="B25" s="1" t="s">
        <v>0</v>
      </c>
      <c r="F25" s="1">
        <f>+F5-F15</f>
        <v>15463.306911274791</v>
      </c>
      <c r="G25" s="2">
        <f>+G5-G15</f>
        <v>5.3792074255154532E-5</v>
      </c>
      <c r="H25" s="2">
        <f>+H5-H15</f>
        <v>0</v>
      </c>
      <c r="I25" s="2">
        <f>+I5-I15</f>
        <v>5.0026629057273175E-6</v>
      </c>
    </row>
    <row r="27" spans="1:9" x14ac:dyDescent="0.25">
      <c r="B27" s="1" t="s">
        <v>4</v>
      </c>
      <c r="F27" s="1">
        <f>+F7-F17</f>
        <v>0</v>
      </c>
      <c r="G27" s="2">
        <f>+G7-G17</f>
        <v>-5.1831190649553882E-5</v>
      </c>
      <c r="H27" s="2">
        <f>+H7-H17</f>
        <v>0</v>
      </c>
      <c r="I27" s="2">
        <f>+I7-I17</f>
        <v>-2.1495604629086229E-6</v>
      </c>
    </row>
    <row r="28" spans="1:9" x14ac:dyDescent="0.25">
      <c r="B28" s="1" t="s">
        <v>5</v>
      </c>
      <c r="F28" s="1">
        <f>+F8-F18</f>
        <v>0</v>
      </c>
      <c r="G28" s="2">
        <f>+G8-G18</f>
        <v>-1.9608836055971801E-6</v>
      </c>
      <c r="H28" s="2">
        <f>+H8-H18</f>
        <v>0</v>
      </c>
      <c r="I28" s="2">
        <f>+I8-I18</f>
        <v>-1.9608836055980475E-8</v>
      </c>
    </row>
    <row r="30" spans="1:9" x14ac:dyDescent="0.25">
      <c r="F30" s="1">
        <f>+F10-F20</f>
        <v>15463.30691125989</v>
      </c>
      <c r="G30" s="2">
        <f>+G10-G20</f>
        <v>0</v>
      </c>
      <c r="I30" s="2">
        <f>+I10-I20</f>
        <v>2.8334936067603289E-6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2022-02-15T19:11:58Z</dcterms:modified>
</cp:coreProperties>
</file>