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ount\PUBLIC\ASchroeder\Rate Case 2021\Monthly Updates\2021 10\"/>
    </mc:Choice>
  </mc:AlternateContent>
  <bookViews>
    <workbookView xWindow="0" yWindow="0" windowWidth="28800" windowHeight="11700"/>
  </bookViews>
  <sheets>
    <sheet name="Itemized Rate Case Expenses" sheetId="1" r:id="rId1"/>
  </sheets>
  <definedNames>
    <definedName name="_xlnm.Print_Area" localSheetId="0">'Itemized Rate Case Expenses'!$A$1:$K$90</definedName>
    <definedName name="_xlnm.Print_Titles" localSheetId="0">'Itemized Rate Case Expenses'!$7:$7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59" i="1"/>
  <c r="F58" i="1"/>
  <c r="F57" i="1"/>
  <c r="F56" i="1"/>
  <c r="F55" i="1"/>
  <c r="F54" i="1"/>
  <c r="F53" i="1"/>
  <c r="F52" i="1"/>
  <c r="F39" i="1"/>
  <c r="F38" i="1"/>
  <c r="F37" i="1"/>
  <c r="F36" i="1"/>
  <c r="F35" i="1"/>
  <c r="F29" i="1"/>
  <c r="F28" i="1"/>
  <c r="F27" i="1"/>
  <c r="F26" i="1"/>
  <c r="F25" i="1"/>
  <c r="F24" i="1"/>
  <c r="F16" i="1"/>
  <c r="F15" i="1"/>
  <c r="F14" i="1"/>
  <c r="F13" i="1"/>
  <c r="F11" i="1"/>
  <c r="F10" i="1"/>
  <c r="F9" i="1"/>
  <c r="F87" i="1" l="1"/>
  <c r="F76" i="1"/>
  <c r="F75" i="1"/>
  <c r="F74" i="1"/>
  <c r="F73" i="1"/>
  <c r="F72" i="1"/>
  <c r="F77" i="1" l="1"/>
  <c r="F41" i="1" l="1"/>
  <c r="F20" i="1"/>
  <c r="F31" i="1"/>
  <c r="F61" i="1" l="1"/>
  <c r="F47" i="1" l="1"/>
  <c r="F80" i="1" s="1"/>
  <c r="F90" i="1" l="1"/>
</calcChain>
</file>

<file path=xl/sharedStrings.xml><?xml version="1.0" encoding="utf-8"?>
<sst xmlns="http://schemas.openxmlformats.org/spreadsheetml/2006/main" count="262" uniqueCount="67">
  <si>
    <t>Date</t>
  </si>
  <si>
    <t>Invoice #</t>
  </si>
  <si>
    <t>Vendor Name</t>
  </si>
  <si>
    <t>Hours (1)</t>
  </si>
  <si>
    <t>Rate/Hr.</t>
  </si>
  <si>
    <t>Amount</t>
  </si>
  <si>
    <t>Description</t>
  </si>
  <si>
    <t>WBS Element</t>
  </si>
  <si>
    <t>Cost Element</t>
  </si>
  <si>
    <t>Cost Element Name</t>
  </si>
  <si>
    <t>Stoll Kennon &amp; Ogden</t>
  </si>
  <si>
    <t>Object Name</t>
  </si>
  <si>
    <t>2021DELTARATECASE</t>
  </si>
  <si>
    <t>Legal Service</t>
  </si>
  <si>
    <t>2021 Delta Rate Case Expenses</t>
  </si>
  <si>
    <t xml:space="preserve">Total Outside Legal Expenses </t>
  </si>
  <si>
    <t>Delta Natural Gas Company, Inc.</t>
  </si>
  <si>
    <t>Case No. 2021 - 00185</t>
  </si>
  <si>
    <t>The Prime Group</t>
  </si>
  <si>
    <t>Consulting work related to rate case</t>
  </si>
  <si>
    <t>Consultant Services</t>
  </si>
  <si>
    <t>Total Outside Consultant Expenses</t>
  </si>
  <si>
    <t>Bill Days</t>
  </si>
  <si>
    <t>Daily Rate</t>
  </si>
  <si>
    <t>Regulated Capital Consultants, LLC</t>
  </si>
  <si>
    <t>Travel Expenses</t>
  </si>
  <si>
    <t>Travel Meals Employee 50% Non-Ded</t>
  </si>
  <si>
    <t>The Prime Group Total</t>
  </si>
  <si>
    <t>P.Moul &amp;  Assoc. Total</t>
  </si>
  <si>
    <t>Delta Travel Expense J. Brown</t>
  </si>
  <si>
    <t>Courtesy Reduction</t>
  </si>
  <si>
    <t>Schedule of Rate Case Preparation Costs</t>
  </si>
  <si>
    <t>Response to PSC 1-12 - filed 6/11/2021</t>
  </si>
  <si>
    <t>ScottMadden, Inc.</t>
  </si>
  <si>
    <t>ScottMadden, Inc. Total</t>
  </si>
  <si>
    <t>Robert Half</t>
  </si>
  <si>
    <t>Robert Half Total</t>
  </si>
  <si>
    <t>Regulated Capital Consultants Total</t>
  </si>
  <si>
    <t>Consulting Work - Support Expenses</t>
  </si>
  <si>
    <t>2021 PGKY Rate Case Expenses</t>
  </si>
  <si>
    <t>2021PGKYRATECASE</t>
  </si>
  <si>
    <t>Professional/Temporary Labor</t>
  </si>
  <si>
    <t>*Robert Half is for external accounting support services billed to Delta through Peoples Service Bill.</t>
  </si>
  <si>
    <t>Accounting support related to rate case</t>
  </si>
  <si>
    <t>Stoll Kennon &amp; Ogden - updated as of September 15, 2021 - Subtotal</t>
  </si>
  <si>
    <t>The Prime Group - updated as of September 15, 2021 - Subtotal</t>
  </si>
  <si>
    <t>Regulated Capital Consultants - updated as of September 15, 2021 - Subtotal</t>
  </si>
  <si>
    <t>Robert Half - updated as of September 15, 2021 - Subtotal</t>
  </si>
  <si>
    <t>P. Moul &amp; Associates - updated as of September 15, 2021 - Subtotal</t>
  </si>
  <si>
    <t>ScottMadden, Inc. - updated as of September 15, 2021 - Subtotal</t>
  </si>
  <si>
    <t>Delta Internal Expenses - updated as of September 15, 2021 - Subtotal</t>
  </si>
  <si>
    <t>Professional Legal service - Member</t>
  </si>
  <si>
    <t>Professional Legal service  - Associate</t>
  </si>
  <si>
    <t>Professional Legal Service - Paralegal</t>
  </si>
  <si>
    <t>Professional Legal Service - Other Expenses</t>
  </si>
  <si>
    <t>ID 10-1-21</t>
  </si>
  <si>
    <t>ID 10-29-21</t>
  </si>
  <si>
    <t>Mr. Seelye travel, lodging, meal expenses</t>
  </si>
  <si>
    <t>Consulting Work related to the rate case</t>
  </si>
  <si>
    <t>Essential Utilities</t>
  </si>
  <si>
    <t>Rate Case Services</t>
  </si>
  <si>
    <t>Essential Rate Case Support Total</t>
  </si>
  <si>
    <t>Delta Travel Expenses E. Bennett</t>
  </si>
  <si>
    <t>Delta Travel Expenses J. Morphew</t>
  </si>
  <si>
    <t>Delta Internal Expenses</t>
  </si>
  <si>
    <t>Total Rate Case Expenses</t>
  </si>
  <si>
    <t>Updated Actual Expenses as of 11/15/2021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</si>
</sst>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4" fillId="0" borderId="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2" fillId="0" borderId="0" xfId="0" applyNumberFormat="1" applyFont="1"/>
    <xf numFmtId="0" fontId="2" fillId="0" borderId="0" xfId="0" applyFont="1" applyAlignment="1">
      <alignment horizontal="left" indent="1"/>
    </xf>
    <xf numFmtId="14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8" fontId="2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/>
    <xf numFmtId="8" fontId="4" fillId="0" borderId="1" xfId="0" applyNumberFormat="1" applyFont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view="pageBreakPreview" topLeftCell="A69" zoomScale="80" zoomScaleNormal="100" zoomScaleSheetLayoutView="80" workbookViewId="0">
      <selection activeCell="C54" sqref="C54"/>
    </sheetView>
  </sheetViews>
  <sheetFormatPr defaultRowHeight="15" x14ac:dyDescent="0.25"/>
  <cols>
    <col min="1" max="1" width="10.7109375" customWidth="1"/>
    <col min="2" max="2" width="15.7109375" customWidth="1"/>
    <col min="3" max="3" width="25.42578125" customWidth="1"/>
    <col min="4" max="4" width="8.28515625" customWidth="1"/>
    <col min="5" max="5" width="8.5703125" customWidth="1"/>
    <col min="6" max="6" width="13" customWidth="1"/>
    <col min="7" max="7" width="28" customWidth="1"/>
    <col min="8" max="8" width="26.28515625" customWidth="1"/>
    <col min="9" max="9" width="18.42578125" customWidth="1"/>
    <col min="10" max="10" width="10.28515625" customWidth="1"/>
    <col min="11" max="11" width="29.7109375" bestFit="1" customWidth="1"/>
  </cols>
  <sheetData>
    <row r="1" spans="1:11" x14ac:dyDescent="0.25">
      <c r="A1" s="1" t="s">
        <v>16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5">
      <c r="A2" s="1" t="s">
        <v>17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x14ac:dyDescent="0.25">
      <c r="A3" s="1" t="s">
        <v>31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x14ac:dyDescent="0.25">
      <c r="A4" s="1" t="s">
        <v>32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1" x14ac:dyDescent="0.25">
      <c r="A5" s="40" t="s">
        <v>66</v>
      </c>
      <c r="B5" s="40"/>
      <c r="C5" s="40"/>
      <c r="D5" s="40"/>
      <c r="E5" s="2"/>
      <c r="F5" s="2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11</v>
      </c>
      <c r="I7" s="3" t="s">
        <v>7</v>
      </c>
      <c r="J7" s="3" t="s">
        <v>8</v>
      </c>
      <c r="K7" s="3" t="s">
        <v>9</v>
      </c>
    </row>
    <row r="8" spans="1:11" x14ac:dyDescent="0.25">
      <c r="A8" s="16"/>
      <c r="B8" s="33"/>
      <c r="C8" s="33" t="s">
        <v>44</v>
      </c>
      <c r="D8" s="33"/>
      <c r="E8" s="34"/>
      <c r="F8" s="34">
        <v>245488.1</v>
      </c>
      <c r="G8" s="4"/>
      <c r="H8" s="4"/>
      <c r="I8" s="4"/>
      <c r="J8" s="4"/>
      <c r="K8" s="4"/>
    </row>
    <row r="9" spans="1:11" s="27" customFormat="1" x14ac:dyDescent="0.25">
      <c r="A9" s="16">
        <v>44475</v>
      </c>
      <c r="B9" s="17">
        <v>963728</v>
      </c>
      <c r="C9" s="17" t="s">
        <v>10</v>
      </c>
      <c r="D9" s="17">
        <v>81.7</v>
      </c>
      <c r="E9" s="19">
        <v>330</v>
      </c>
      <c r="F9" s="19">
        <f>SUM(D9*E9)</f>
        <v>26961</v>
      </c>
      <c r="G9" s="17" t="s">
        <v>51</v>
      </c>
      <c r="H9" s="17" t="s">
        <v>14</v>
      </c>
      <c r="I9" s="17" t="s">
        <v>12</v>
      </c>
      <c r="J9" s="17">
        <v>5303220</v>
      </c>
      <c r="K9" s="17" t="s">
        <v>13</v>
      </c>
    </row>
    <row r="10" spans="1:11" s="27" customFormat="1" x14ac:dyDescent="0.25">
      <c r="A10" s="16">
        <v>44475</v>
      </c>
      <c r="B10" s="17">
        <v>963728</v>
      </c>
      <c r="C10" s="17" t="s">
        <v>10</v>
      </c>
      <c r="D10" s="17">
        <v>67.5</v>
      </c>
      <c r="E10" s="19">
        <v>275</v>
      </c>
      <c r="F10" s="19">
        <f>SUM(D10*E10)</f>
        <v>18562.5</v>
      </c>
      <c r="G10" s="17" t="s">
        <v>52</v>
      </c>
      <c r="H10" s="17" t="s">
        <v>14</v>
      </c>
      <c r="I10" s="17" t="s">
        <v>12</v>
      </c>
      <c r="J10" s="17">
        <v>5303220</v>
      </c>
      <c r="K10" s="17" t="s">
        <v>13</v>
      </c>
    </row>
    <row r="11" spans="1:11" s="27" customFormat="1" x14ac:dyDescent="0.25">
      <c r="A11" s="16">
        <v>44475</v>
      </c>
      <c r="B11" s="17">
        <v>963728</v>
      </c>
      <c r="C11" s="17" t="s">
        <v>10</v>
      </c>
      <c r="D11" s="17">
        <v>36.1</v>
      </c>
      <c r="E11" s="19">
        <v>240</v>
      </c>
      <c r="F11" s="19">
        <f>SUM(D11*E11)</f>
        <v>8664</v>
      </c>
      <c r="G11" s="17" t="s">
        <v>53</v>
      </c>
      <c r="H11" s="17" t="s">
        <v>14</v>
      </c>
      <c r="I11" s="17" t="s">
        <v>12</v>
      </c>
      <c r="J11" s="17">
        <v>5303220</v>
      </c>
      <c r="K11" s="17" t="s">
        <v>13</v>
      </c>
    </row>
    <row r="12" spans="1:11" s="27" customFormat="1" x14ac:dyDescent="0.25">
      <c r="A12" s="16">
        <v>44475</v>
      </c>
      <c r="B12" s="17">
        <v>963728</v>
      </c>
      <c r="C12" s="17" t="s">
        <v>10</v>
      </c>
      <c r="D12" s="17"/>
      <c r="E12" s="19"/>
      <c r="F12" s="20">
        <v>-5418.75</v>
      </c>
      <c r="G12" s="17" t="s">
        <v>30</v>
      </c>
      <c r="H12" s="17" t="s">
        <v>14</v>
      </c>
      <c r="I12" s="17" t="s">
        <v>12</v>
      </c>
      <c r="J12" s="17">
        <v>5303220</v>
      </c>
      <c r="K12" s="17" t="s">
        <v>13</v>
      </c>
    </row>
    <row r="13" spans="1:11" s="27" customFormat="1" x14ac:dyDescent="0.25">
      <c r="A13" s="16">
        <v>44503</v>
      </c>
      <c r="B13" s="17">
        <v>965509</v>
      </c>
      <c r="C13" s="17" t="s">
        <v>10</v>
      </c>
      <c r="D13" s="17">
        <v>88.5</v>
      </c>
      <c r="E13" s="19">
        <v>330</v>
      </c>
      <c r="F13" s="19">
        <f>SUM(D13*E13)</f>
        <v>29205</v>
      </c>
      <c r="G13" s="17" t="s">
        <v>51</v>
      </c>
      <c r="H13" s="17" t="s">
        <v>14</v>
      </c>
      <c r="I13" s="17" t="s">
        <v>12</v>
      </c>
      <c r="J13" s="17">
        <v>5303220</v>
      </c>
      <c r="K13" s="17" t="s">
        <v>13</v>
      </c>
    </row>
    <row r="14" spans="1:11" s="27" customFormat="1" x14ac:dyDescent="0.25">
      <c r="A14" s="16">
        <v>44503</v>
      </c>
      <c r="B14" s="17">
        <v>965509</v>
      </c>
      <c r="C14" s="17" t="s">
        <v>10</v>
      </c>
      <c r="D14" s="17">
        <v>13.3</v>
      </c>
      <c r="E14" s="19">
        <v>430</v>
      </c>
      <c r="F14" s="19">
        <f>SUM(D14*E14)</f>
        <v>5719</v>
      </c>
      <c r="G14" s="17" t="s">
        <v>51</v>
      </c>
      <c r="H14" s="17" t="s">
        <v>14</v>
      </c>
      <c r="I14" s="17" t="s">
        <v>12</v>
      </c>
      <c r="J14" s="17">
        <v>5303220</v>
      </c>
      <c r="K14" s="17" t="s">
        <v>13</v>
      </c>
    </row>
    <row r="15" spans="1:11" s="27" customFormat="1" x14ac:dyDescent="0.25">
      <c r="A15" s="16">
        <v>44503</v>
      </c>
      <c r="B15" s="17">
        <v>965509</v>
      </c>
      <c r="C15" s="17" t="s">
        <v>10</v>
      </c>
      <c r="D15" s="17">
        <v>71.400000000000006</v>
      </c>
      <c r="E15" s="19">
        <v>275</v>
      </c>
      <c r="F15" s="19">
        <f>SUM(D15*E15)</f>
        <v>19635</v>
      </c>
      <c r="G15" s="17" t="s">
        <v>52</v>
      </c>
      <c r="H15" s="17" t="s">
        <v>14</v>
      </c>
      <c r="I15" s="17" t="s">
        <v>12</v>
      </c>
      <c r="J15" s="17">
        <v>5303220</v>
      </c>
      <c r="K15" s="17" t="s">
        <v>13</v>
      </c>
    </row>
    <row r="16" spans="1:11" s="27" customFormat="1" x14ac:dyDescent="0.25">
      <c r="A16" s="16">
        <v>44503</v>
      </c>
      <c r="B16" s="17">
        <v>965509</v>
      </c>
      <c r="C16" s="17" t="s">
        <v>10</v>
      </c>
      <c r="D16" s="17">
        <v>40</v>
      </c>
      <c r="E16" s="19">
        <v>240</v>
      </c>
      <c r="F16" s="19">
        <f>SUM(D16*E16)</f>
        <v>9600</v>
      </c>
      <c r="G16" s="17" t="s">
        <v>53</v>
      </c>
      <c r="H16" s="17" t="s">
        <v>14</v>
      </c>
      <c r="I16" s="17" t="s">
        <v>12</v>
      </c>
      <c r="J16" s="17">
        <v>5303220</v>
      </c>
      <c r="K16" s="17" t="s">
        <v>13</v>
      </c>
    </row>
    <row r="17" spans="1:11" s="27" customFormat="1" x14ac:dyDescent="0.25">
      <c r="A17" s="16">
        <v>44503</v>
      </c>
      <c r="B17" s="17">
        <v>965509</v>
      </c>
      <c r="C17" s="17" t="s">
        <v>10</v>
      </c>
      <c r="D17" s="17"/>
      <c r="E17" s="19"/>
      <c r="F17" s="19">
        <v>119</v>
      </c>
      <c r="G17" s="17" t="s">
        <v>54</v>
      </c>
      <c r="H17" s="17" t="s">
        <v>14</v>
      </c>
      <c r="I17" s="17" t="s">
        <v>12</v>
      </c>
      <c r="J17" s="17">
        <v>5303220</v>
      </c>
      <c r="K17" s="17" t="s">
        <v>13</v>
      </c>
    </row>
    <row r="18" spans="1:11" s="27" customFormat="1" x14ac:dyDescent="0.25">
      <c r="A18" s="16">
        <v>44503</v>
      </c>
      <c r="B18" s="17">
        <v>965509</v>
      </c>
      <c r="C18" s="17" t="s">
        <v>10</v>
      </c>
      <c r="D18" s="17"/>
      <c r="E18" s="17"/>
      <c r="F18" s="20">
        <v>-6415.9</v>
      </c>
      <c r="G18" s="17" t="s">
        <v>30</v>
      </c>
      <c r="H18" s="17" t="s">
        <v>14</v>
      </c>
      <c r="I18" s="17" t="s">
        <v>12</v>
      </c>
      <c r="J18" s="17">
        <v>5303220</v>
      </c>
      <c r="K18" s="17" t="s">
        <v>13</v>
      </c>
    </row>
    <row r="19" spans="1:11" x14ac:dyDescent="0.25">
      <c r="A19" s="16"/>
      <c r="B19" s="17"/>
      <c r="C19" s="17"/>
      <c r="D19" s="17"/>
      <c r="E19" s="19"/>
      <c r="F19" s="20"/>
      <c r="G19" s="4"/>
      <c r="H19" s="4"/>
      <c r="I19" s="4"/>
      <c r="J19" s="4"/>
      <c r="K19" s="4"/>
    </row>
    <row r="20" spans="1:11" x14ac:dyDescent="0.25">
      <c r="A20" s="4"/>
      <c r="B20" s="4"/>
      <c r="C20" s="6" t="s">
        <v>15</v>
      </c>
      <c r="D20" s="7"/>
      <c r="E20" s="4"/>
      <c r="F20" s="11">
        <f>SUM(F8:F19)</f>
        <v>352118.94999999995</v>
      </c>
      <c r="G20" s="4"/>
      <c r="H20" s="4"/>
      <c r="I20" s="4"/>
      <c r="J20" s="4"/>
      <c r="K20" s="4"/>
    </row>
    <row r="21" spans="1:11" x14ac:dyDescent="0.25">
      <c r="A21" s="4"/>
      <c r="B21" s="4"/>
      <c r="C21" s="7"/>
      <c r="D21" s="7"/>
      <c r="E21" s="4"/>
      <c r="F21" s="12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3" t="s">
        <v>3</v>
      </c>
      <c r="E22" s="3" t="s">
        <v>4</v>
      </c>
      <c r="F22" s="4"/>
      <c r="G22" s="4"/>
      <c r="H22" s="4"/>
      <c r="I22" s="4"/>
      <c r="J22" s="4"/>
      <c r="K22" s="4"/>
    </row>
    <row r="23" spans="1:11" x14ac:dyDescent="0.25">
      <c r="A23" s="24"/>
      <c r="B23" s="33"/>
      <c r="C23" s="33" t="s">
        <v>45</v>
      </c>
      <c r="D23" s="33"/>
      <c r="E23" s="34"/>
      <c r="F23" s="34">
        <v>108690</v>
      </c>
      <c r="G23" s="4"/>
      <c r="H23" s="4"/>
      <c r="I23" s="4"/>
      <c r="J23" s="4"/>
      <c r="K23" s="4"/>
    </row>
    <row r="24" spans="1:11" x14ac:dyDescent="0.25">
      <c r="A24" s="16">
        <v>44470</v>
      </c>
      <c r="B24" s="17" t="s">
        <v>55</v>
      </c>
      <c r="C24" s="17" t="s">
        <v>18</v>
      </c>
      <c r="D24" s="17">
        <v>29</v>
      </c>
      <c r="E24" s="19">
        <v>230</v>
      </c>
      <c r="F24" s="19">
        <f t="shared" ref="F24:F28" si="0">SUM(D24*E24)</f>
        <v>6670</v>
      </c>
      <c r="G24" s="17" t="s">
        <v>19</v>
      </c>
      <c r="H24" s="17" t="s">
        <v>14</v>
      </c>
      <c r="I24" s="17" t="s">
        <v>12</v>
      </c>
      <c r="J24" s="17">
        <v>5303310</v>
      </c>
      <c r="K24" s="17" t="s">
        <v>20</v>
      </c>
    </row>
    <row r="25" spans="1:11" x14ac:dyDescent="0.25">
      <c r="A25" s="16">
        <v>44470</v>
      </c>
      <c r="B25" s="17" t="s">
        <v>55</v>
      </c>
      <c r="C25" s="17" t="s">
        <v>18</v>
      </c>
      <c r="D25" s="17">
        <v>26</v>
      </c>
      <c r="E25" s="19">
        <v>200</v>
      </c>
      <c r="F25" s="19">
        <f t="shared" si="0"/>
        <v>5200</v>
      </c>
      <c r="G25" s="17" t="s">
        <v>19</v>
      </c>
      <c r="H25" s="17" t="s">
        <v>14</v>
      </c>
      <c r="I25" s="17" t="s">
        <v>12</v>
      </c>
      <c r="J25" s="17">
        <v>5303310</v>
      </c>
      <c r="K25" s="17" t="s">
        <v>20</v>
      </c>
    </row>
    <row r="26" spans="1:11" x14ac:dyDescent="0.25">
      <c r="A26" s="16">
        <v>44498</v>
      </c>
      <c r="B26" s="17" t="s">
        <v>56</v>
      </c>
      <c r="C26" s="17" t="s">
        <v>18</v>
      </c>
      <c r="D26" s="17">
        <v>42.5</v>
      </c>
      <c r="E26" s="19">
        <v>230</v>
      </c>
      <c r="F26" s="19">
        <f t="shared" si="0"/>
        <v>9775</v>
      </c>
      <c r="G26" s="17" t="s">
        <v>19</v>
      </c>
      <c r="H26" s="17" t="s">
        <v>14</v>
      </c>
      <c r="I26" s="17" t="s">
        <v>12</v>
      </c>
      <c r="J26" s="17">
        <v>5303310</v>
      </c>
      <c r="K26" s="17" t="s">
        <v>20</v>
      </c>
    </row>
    <row r="27" spans="1:11" x14ac:dyDescent="0.25">
      <c r="A27" s="16">
        <v>44498</v>
      </c>
      <c r="B27" s="17" t="s">
        <v>56</v>
      </c>
      <c r="C27" s="17" t="s">
        <v>18</v>
      </c>
      <c r="D27" s="17">
        <v>13</v>
      </c>
      <c r="E27" s="19">
        <v>200</v>
      </c>
      <c r="F27" s="19">
        <f t="shared" si="0"/>
        <v>2600</v>
      </c>
      <c r="G27" s="17" t="s">
        <v>19</v>
      </c>
      <c r="H27" s="17" t="s">
        <v>14</v>
      </c>
      <c r="I27" s="17" t="s">
        <v>12</v>
      </c>
      <c r="J27" s="17">
        <v>5303310</v>
      </c>
      <c r="K27" s="17" t="s">
        <v>20</v>
      </c>
    </row>
    <row r="28" spans="1:11" x14ac:dyDescent="0.25">
      <c r="A28" s="16">
        <v>44498</v>
      </c>
      <c r="B28" s="17" t="s">
        <v>56</v>
      </c>
      <c r="C28" s="17" t="s">
        <v>18</v>
      </c>
      <c r="D28" s="17">
        <v>4</v>
      </c>
      <c r="E28" s="19">
        <v>170</v>
      </c>
      <c r="F28" s="19">
        <f t="shared" si="0"/>
        <v>680</v>
      </c>
      <c r="G28" s="17" t="s">
        <v>19</v>
      </c>
      <c r="H28" s="17" t="s">
        <v>14</v>
      </c>
      <c r="I28" s="17" t="s">
        <v>12</v>
      </c>
      <c r="J28" s="17">
        <v>5303310</v>
      </c>
      <c r="K28" s="17" t="s">
        <v>20</v>
      </c>
    </row>
    <row r="29" spans="1:11" x14ac:dyDescent="0.25">
      <c r="A29" s="16">
        <v>44498</v>
      </c>
      <c r="B29" s="17" t="s">
        <v>56</v>
      </c>
      <c r="C29" s="17" t="s">
        <v>18</v>
      </c>
      <c r="D29" s="17"/>
      <c r="E29" s="19"/>
      <c r="F29" s="19">
        <f>149.43+189+56.5</f>
        <v>394.93</v>
      </c>
      <c r="G29" s="17" t="s">
        <v>57</v>
      </c>
      <c r="H29" s="17" t="s">
        <v>14</v>
      </c>
      <c r="I29" s="17" t="s">
        <v>12</v>
      </c>
      <c r="J29" s="17">
        <v>5303310</v>
      </c>
      <c r="K29" s="17" t="s">
        <v>20</v>
      </c>
    </row>
    <row r="30" spans="1:11" x14ac:dyDescent="0.25">
      <c r="A30" s="24"/>
      <c r="B30" s="17"/>
      <c r="C30" s="17"/>
      <c r="D30" s="17"/>
      <c r="E30" s="19"/>
      <c r="F30" s="19"/>
      <c r="G30" s="4"/>
      <c r="H30" s="4"/>
      <c r="I30" s="4"/>
      <c r="J30" s="4"/>
      <c r="K30" s="4"/>
    </row>
    <row r="31" spans="1:11" x14ac:dyDescent="0.25">
      <c r="A31" s="2"/>
      <c r="B31" s="2"/>
      <c r="C31" s="6" t="s">
        <v>27</v>
      </c>
      <c r="D31" s="13"/>
      <c r="E31" s="13"/>
      <c r="F31" s="11">
        <f>SUM(F23:F30)</f>
        <v>134009.93</v>
      </c>
      <c r="G31" s="2"/>
      <c r="H31" s="2"/>
      <c r="I31" s="2"/>
      <c r="J31" s="2"/>
      <c r="K31" s="2"/>
    </row>
    <row r="32" spans="1:11" x14ac:dyDescent="0.25">
      <c r="A32" s="2"/>
      <c r="B32" s="2"/>
      <c r="C32" s="7"/>
      <c r="D32" s="13"/>
      <c r="E32" s="13"/>
      <c r="F32" s="1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3" t="s">
        <v>22</v>
      </c>
      <c r="E33" s="3" t="s">
        <v>23</v>
      </c>
      <c r="F33" s="2"/>
      <c r="G33" s="2"/>
      <c r="H33" s="2"/>
      <c r="I33" s="2"/>
      <c r="J33" s="2"/>
      <c r="K33" s="2"/>
    </row>
    <row r="34" spans="1:11" x14ac:dyDescent="0.25">
      <c r="A34" s="24"/>
      <c r="B34" s="32"/>
      <c r="C34" s="33" t="s">
        <v>46</v>
      </c>
      <c r="D34" s="33"/>
      <c r="E34" s="35"/>
      <c r="F34" s="35">
        <v>38350</v>
      </c>
      <c r="G34" s="4"/>
      <c r="H34" s="4"/>
      <c r="I34" s="4"/>
      <c r="J34" s="4"/>
      <c r="K34" s="4"/>
    </row>
    <row r="35" spans="1:11" x14ac:dyDescent="0.25">
      <c r="A35" s="24">
        <v>44449</v>
      </c>
      <c r="B35" s="25">
        <v>2841809102021</v>
      </c>
      <c r="C35" s="26" t="s">
        <v>24</v>
      </c>
      <c r="D35" s="17">
        <v>1</v>
      </c>
      <c r="E35" s="18">
        <v>2600</v>
      </c>
      <c r="F35" s="18">
        <f t="shared" ref="F35:F39" si="1">SUM(D35*E35)</f>
        <v>2600</v>
      </c>
      <c r="G35" s="17" t="s">
        <v>19</v>
      </c>
      <c r="H35" s="17" t="s">
        <v>14</v>
      </c>
      <c r="I35" s="17" t="s">
        <v>12</v>
      </c>
      <c r="J35" s="17">
        <v>5303310</v>
      </c>
      <c r="K35" s="17" t="s">
        <v>20</v>
      </c>
    </row>
    <row r="36" spans="1:11" x14ac:dyDescent="0.25">
      <c r="A36" s="24">
        <v>44470</v>
      </c>
      <c r="B36" s="25">
        <v>2841810012021</v>
      </c>
      <c r="C36" s="26" t="s">
        <v>24</v>
      </c>
      <c r="D36" s="17">
        <v>1.375</v>
      </c>
      <c r="E36" s="18">
        <v>2600</v>
      </c>
      <c r="F36" s="18">
        <f t="shared" si="1"/>
        <v>3575</v>
      </c>
      <c r="G36" s="17" t="s">
        <v>19</v>
      </c>
      <c r="H36" s="17" t="s">
        <v>14</v>
      </c>
      <c r="I36" s="17" t="s">
        <v>12</v>
      </c>
      <c r="J36" s="17">
        <v>5303310</v>
      </c>
      <c r="K36" s="17" t="s">
        <v>20</v>
      </c>
    </row>
    <row r="37" spans="1:11" x14ac:dyDescent="0.25">
      <c r="A37" s="24">
        <v>44481</v>
      </c>
      <c r="B37" s="25">
        <v>2841810082021</v>
      </c>
      <c r="C37" s="26" t="s">
        <v>24</v>
      </c>
      <c r="D37" s="17">
        <v>0.25</v>
      </c>
      <c r="E37" s="18">
        <v>2600</v>
      </c>
      <c r="F37" s="18">
        <f t="shared" si="1"/>
        <v>650</v>
      </c>
      <c r="G37" s="17" t="s">
        <v>19</v>
      </c>
      <c r="H37" s="17" t="s">
        <v>14</v>
      </c>
      <c r="I37" s="17" t="s">
        <v>12</v>
      </c>
      <c r="J37" s="17">
        <v>5303310</v>
      </c>
      <c r="K37" s="17" t="s">
        <v>20</v>
      </c>
    </row>
    <row r="38" spans="1:11" x14ac:dyDescent="0.25">
      <c r="A38" s="24">
        <v>44484</v>
      </c>
      <c r="B38" s="25">
        <v>2841810152021</v>
      </c>
      <c r="C38" s="26" t="s">
        <v>24</v>
      </c>
      <c r="D38" s="17">
        <v>1.53125</v>
      </c>
      <c r="E38" s="18">
        <v>2600</v>
      </c>
      <c r="F38" s="18">
        <f t="shared" si="1"/>
        <v>3981.25</v>
      </c>
      <c r="G38" s="17" t="s">
        <v>19</v>
      </c>
      <c r="H38" s="17" t="s">
        <v>14</v>
      </c>
      <c r="I38" s="17" t="s">
        <v>12</v>
      </c>
      <c r="J38" s="17">
        <v>5303310</v>
      </c>
      <c r="K38" s="17" t="s">
        <v>20</v>
      </c>
    </row>
    <row r="39" spans="1:11" x14ac:dyDescent="0.25">
      <c r="A39" s="24">
        <v>44498</v>
      </c>
      <c r="B39" s="25">
        <v>2841810292021</v>
      </c>
      <c r="C39" s="26" t="s">
        <v>24</v>
      </c>
      <c r="D39" s="17">
        <v>0.5</v>
      </c>
      <c r="E39" s="18">
        <v>2600</v>
      </c>
      <c r="F39" s="18">
        <f t="shared" si="1"/>
        <v>1300</v>
      </c>
      <c r="G39" s="17" t="s">
        <v>19</v>
      </c>
      <c r="H39" s="17" t="s">
        <v>14</v>
      </c>
      <c r="I39" s="17" t="s">
        <v>12</v>
      </c>
      <c r="J39" s="17">
        <v>5303310</v>
      </c>
      <c r="K39" s="17" t="s">
        <v>20</v>
      </c>
    </row>
    <row r="40" spans="1:11" x14ac:dyDescent="0.25">
      <c r="A40" s="24"/>
      <c r="B40" s="25"/>
      <c r="C40" s="26"/>
      <c r="D40" s="17"/>
      <c r="E40" s="18"/>
      <c r="F40" s="18"/>
      <c r="G40" s="4"/>
      <c r="H40" s="4"/>
      <c r="I40" s="4"/>
      <c r="J40" s="4"/>
      <c r="K40" s="4"/>
    </row>
    <row r="41" spans="1:11" x14ac:dyDescent="0.25">
      <c r="A41" s="2"/>
      <c r="B41" s="4"/>
      <c r="C41" s="6" t="s">
        <v>37</v>
      </c>
      <c r="D41" s="14"/>
      <c r="E41" s="14"/>
      <c r="F41" s="15">
        <f>SUM(F34:F40)</f>
        <v>50456.25</v>
      </c>
      <c r="G41" s="2"/>
      <c r="H41" s="2"/>
      <c r="I41" s="2"/>
      <c r="J41" s="2"/>
      <c r="K41" s="2"/>
    </row>
    <row r="42" spans="1:11" x14ac:dyDescent="0.25">
      <c r="A42" s="2"/>
      <c r="B42" s="4"/>
      <c r="C42" s="7"/>
      <c r="D42" s="14"/>
      <c r="E42" s="14"/>
      <c r="F42" s="21"/>
      <c r="G42" s="2"/>
      <c r="H42" s="2"/>
      <c r="I42" s="2"/>
      <c r="J42" s="2"/>
      <c r="K42" s="2"/>
    </row>
    <row r="43" spans="1:11" x14ac:dyDescent="0.25">
      <c r="A43" s="23"/>
      <c r="B43" s="4"/>
      <c r="C43" s="7"/>
      <c r="D43" s="14"/>
      <c r="E43" s="14"/>
      <c r="F43" s="21"/>
      <c r="G43" s="2"/>
      <c r="H43" s="2"/>
      <c r="I43" s="2"/>
      <c r="J43" s="2"/>
      <c r="K43" s="2"/>
    </row>
    <row r="44" spans="1:11" s="27" customFormat="1" x14ac:dyDescent="0.25">
      <c r="A44" s="26"/>
      <c r="B44" s="17"/>
      <c r="C44" s="26"/>
      <c r="D44" s="31" t="s">
        <v>3</v>
      </c>
      <c r="E44" s="31" t="s">
        <v>4</v>
      </c>
      <c r="F44" s="26"/>
      <c r="G44" s="26"/>
      <c r="H44" s="26"/>
      <c r="I44" s="26"/>
      <c r="J44" s="26"/>
      <c r="K44" s="26"/>
    </row>
    <row r="45" spans="1:11" s="27" customFormat="1" x14ac:dyDescent="0.25">
      <c r="A45" s="26"/>
      <c r="B45" s="33"/>
      <c r="C45" s="33" t="s">
        <v>48</v>
      </c>
      <c r="D45" s="33"/>
      <c r="E45" s="34"/>
      <c r="F45" s="34">
        <v>32531</v>
      </c>
      <c r="G45" s="26"/>
      <c r="H45" s="26"/>
      <c r="I45" s="26"/>
      <c r="J45" s="26"/>
      <c r="K45" s="26"/>
    </row>
    <row r="46" spans="1:11" s="27" customFormat="1" x14ac:dyDescent="0.25">
      <c r="A46" s="24"/>
      <c r="B46" s="17"/>
      <c r="C46" s="26"/>
      <c r="D46" s="17"/>
      <c r="E46" s="19"/>
      <c r="F46" s="19"/>
      <c r="G46" s="17"/>
      <c r="H46" s="17"/>
      <c r="I46" s="17"/>
      <c r="J46" s="17"/>
      <c r="K46" s="17"/>
    </row>
    <row r="47" spans="1:11" s="27" customFormat="1" x14ac:dyDescent="0.25">
      <c r="A47" s="26"/>
      <c r="B47" s="17"/>
      <c r="C47" s="29" t="s">
        <v>28</v>
      </c>
      <c r="D47" s="28"/>
      <c r="E47" s="28"/>
      <c r="F47" s="30">
        <f>SUM(F45:F46)</f>
        <v>32531</v>
      </c>
      <c r="G47" s="26"/>
      <c r="H47" s="26"/>
      <c r="I47" s="26"/>
      <c r="J47" s="26"/>
      <c r="K47" s="26"/>
    </row>
    <row r="48" spans="1:11" s="27" customFormat="1" x14ac:dyDescent="0.25">
      <c r="A48" s="26"/>
      <c r="B48" s="17"/>
      <c r="C48" s="36"/>
      <c r="D48" s="28"/>
      <c r="E48" s="28"/>
      <c r="F48" s="37"/>
      <c r="G48" s="26"/>
      <c r="H48" s="26"/>
      <c r="I48" s="26"/>
      <c r="J48" s="26"/>
      <c r="K48" s="26"/>
    </row>
    <row r="49" spans="1:11" s="27" customFormat="1" x14ac:dyDescent="0.25">
      <c r="A49" s="26"/>
      <c r="B49" s="17"/>
      <c r="C49" s="36"/>
      <c r="D49" s="28"/>
      <c r="E49" s="28"/>
      <c r="F49" s="37"/>
      <c r="G49" s="26"/>
      <c r="H49" s="26"/>
      <c r="I49" s="26"/>
      <c r="J49" s="26"/>
      <c r="K49" s="26"/>
    </row>
    <row r="50" spans="1:11" s="27" customFormat="1" x14ac:dyDescent="0.25">
      <c r="A50" s="26"/>
      <c r="B50" s="17"/>
      <c r="C50" s="36"/>
      <c r="D50" s="31" t="s">
        <v>3</v>
      </c>
      <c r="E50" s="31" t="s">
        <v>4</v>
      </c>
      <c r="F50" s="37"/>
      <c r="G50" s="26"/>
      <c r="H50" s="26"/>
      <c r="I50" s="26"/>
      <c r="J50" s="26"/>
      <c r="K50" s="26"/>
    </row>
    <row r="51" spans="1:11" s="27" customFormat="1" x14ac:dyDescent="0.25">
      <c r="A51" s="26"/>
      <c r="B51" s="33"/>
      <c r="C51" s="33" t="s">
        <v>49</v>
      </c>
      <c r="D51" s="33"/>
      <c r="E51" s="34"/>
      <c r="F51" s="34">
        <v>2317.9499999999998</v>
      </c>
      <c r="G51" s="26"/>
      <c r="H51" s="26"/>
      <c r="I51" s="26"/>
      <c r="J51" s="26"/>
      <c r="K51" s="26"/>
    </row>
    <row r="52" spans="1:11" x14ac:dyDescent="0.25">
      <c r="A52" s="24">
        <v>44466</v>
      </c>
      <c r="B52" s="17">
        <v>19727</v>
      </c>
      <c r="C52" s="26" t="s">
        <v>33</v>
      </c>
      <c r="D52" s="17">
        <v>2</v>
      </c>
      <c r="E52" s="19">
        <v>470</v>
      </c>
      <c r="F52" s="19">
        <f t="shared" ref="F52:F59" si="2">SUM(D52*E52)</f>
        <v>940</v>
      </c>
      <c r="G52" s="26" t="s">
        <v>58</v>
      </c>
      <c r="H52" s="17" t="s">
        <v>14</v>
      </c>
      <c r="I52" s="17" t="s">
        <v>12</v>
      </c>
      <c r="J52" s="17">
        <v>5303310</v>
      </c>
      <c r="K52" s="17" t="s">
        <v>20</v>
      </c>
    </row>
    <row r="53" spans="1:11" x14ac:dyDescent="0.25">
      <c r="A53" s="24">
        <v>44466</v>
      </c>
      <c r="B53" s="17">
        <v>19727</v>
      </c>
      <c r="C53" s="26" t="s">
        <v>33</v>
      </c>
      <c r="D53" s="17">
        <v>2.5</v>
      </c>
      <c r="E53" s="19">
        <v>470</v>
      </c>
      <c r="F53" s="19">
        <f t="shared" si="2"/>
        <v>1175</v>
      </c>
      <c r="G53" s="26" t="s">
        <v>58</v>
      </c>
      <c r="H53" s="17" t="s">
        <v>14</v>
      </c>
      <c r="I53" s="17" t="s">
        <v>12</v>
      </c>
      <c r="J53" s="17">
        <v>5303310</v>
      </c>
      <c r="K53" s="17" t="s">
        <v>20</v>
      </c>
    </row>
    <row r="54" spans="1:11" x14ac:dyDescent="0.25">
      <c r="A54" s="24">
        <v>44466</v>
      </c>
      <c r="B54" s="17">
        <v>19727</v>
      </c>
      <c r="C54" s="26" t="s">
        <v>33</v>
      </c>
      <c r="D54" s="17">
        <v>2</v>
      </c>
      <c r="E54" s="19">
        <v>365</v>
      </c>
      <c r="F54" s="19">
        <f t="shared" si="2"/>
        <v>730</v>
      </c>
      <c r="G54" s="26" t="s">
        <v>58</v>
      </c>
      <c r="H54" s="17" t="s">
        <v>14</v>
      </c>
      <c r="I54" s="17" t="s">
        <v>12</v>
      </c>
      <c r="J54" s="17">
        <v>5303310</v>
      </c>
      <c r="K54" s="17" t="s">
        <v>20</v>
      </c>
    </row>
    <row r="55" spans="1:11" x14ac:dyDescent="0.25">
      <c r="A55" s="24">
        <v>44466</v>
      </c>
      <c r="B55" s="17">
        <v>19727</v>
      </c>
      <c r="C55" s="26" t="s">
        <v>33</v>
      </c>
      <c r="D55" s="17">
        <v>1</v>
      </c>
      <c r="E55" s="19">
        <v>365</v>
      </c>
      <c r="F55" s="19">
        <f t="shared" si="2"/>
        <v>365</v>
      </c>
      <c r="G55" s="26" t="s">
        <v>58</v>
      </c>
      <c r="H55" s="17" t="s">
        <v>14</v>
      </c>
      <c r="I55" s="17" t="s">
        <v>12</v>
      </c>
      <c r="J55" s="17">
        <v>5303310</v>
      </c>
      <c r="K55" s="17" t="s">
        <v>20</v>
      </c>
    </row>
    <row r="56" spans="1:11" x14ac:dyDescent="0.25">
      <c r="A56" s="24">
        <v>44466</v>
      </c>
      <c r="B56" s="17">
        <v>19727</v>
      </c>
      <c r="C56" s="26" t="s">
        <v>33</v>
      </c>
      <c r="D56" s="17">
        <v>1.5</v>
      </c>
      <c r="E56" s="19">
        <v>255</v>
      </c>
      <c r="F56" s="19">
        <f t="shared" si="2"/>
        <v>382.5</v>
      </c>
      <c r="G56" s="26" t="s">
        <v>58</v>
      </c>
      <c r="H56" s="17" t="s">
        <v>14</v>
      </c>
      <c r="I56" s="17" t="s">
        <v>12</v>
      </c>
      <c r="J56" s="17">
        <v>5303310</v>
      </c>
      <c r="K56" s="17" t="s">
        <v>20</v>
      </c>
    </row>
    <row r="57" spans="1:11" x14ac:dyDescent="0.25">
      <c r="A57" s="24">
        <v>44466</v>
      </c>
      <c r="B57" s="17">
        <v>19727</v>
      </c>
      <c r="C57" s="26" t="s">
        <v>33</v>
      </c>
      <c r="D57" s="17">
        <v>4.5</v>
      </c>
      <c r="E57" s="19">
        <v>340</v>
      </c>
      <c r="F57" s="19">
        <f t="shared" si="2"/>
        <v>1530</v>
      </c>
      <c r="G57" s="26" t="s">
        <v>58</v>
      </c>
      <c r="H57" s="17" t="s">
        <v>14</v>
      </c>
      <c r="I57" s="17" t="s">
        <v>12</v>
      </c>
      <c r="J57" s="17">
        <v>5303310</v>
      </c>
      <c r="K57" s="17" t="s">
        <v>20</v>
      </c>
    </row>
    <row r="58" spans="1:11" x14ac:dyDescent="0.25">
      <c r="A58" s="24">
        <v>44466</v>
      </c>
      <c r="B58" s="17">
        <v>19727</v>
      </c>
      <c r="C58" s="26" t="s">
        <v>33</v>
      </c>
      <c r="D58" s="17">
        <v>6.5</v>
      </c>
      <c r="E58" s="19">
        <v>340</v>
      </c>
      <c r="F58" s="19">
        <f t="shared" si="2"/>
        <v>2210</v>
      </c>
      <c r="G58" s="26" t="s">
        <v>58</v>
      </c>
      <c r="H58" s="17" t="s">
        <v>14</v>
      </c>
      <c r="I58" s="17" t="s">
        <v>12</v>
      </c>
      <c r="J58" s="17">
        <v>5303310</v>
      </c>
      <c r="K58" s="17" t="s">
        <v>20</v>
      </c>
    </row>
    <row r="59" spans="1:11" x14ac:dyDescent="0.25">
      <c r="A59" s="24">
        <v>44466</v>
      </c>
      <c r="B59" s="17">
        <v>19727</v>
      </c>
      <c r="C59" s="26" t="s">
        <v>33</v>
      </c>
      <c r="D59" s="17">
        <v>4</v>
      </c>
      <c r="E59" s="19">
        <v>145</v>
      </c>
      <c r="F59" s="19">
        <f t="shared" si="2"/>
        <v>580</v>
      </c>
      <c r="G59" s="26" t="s">
        <v>58</v>
      </c>
      <c r="H59" s="17" t="s">
        <v>14</v>
      </c>
      <c r="I59" s="17" t="s">
        <v>12</v>
      </c>
      <c r="J59" s="17">
        <v>5303310</v>
      </c>
      <c r="K59" s="17" t="s">
        <v>20</v>
      </c>
    </row>
    <row r="60" spans="1:11" x14ac:dyDescent="0.25">
      <c r="A60" s="24">
        <v>44466</v>
      </c>
      <c r="B60" s="17">
        <v>19727</v>
      </c>
      <c r="C60" s="26" t="s">
        <v>33</v>
      </c>
      <c r="D60" s="26"/>
      <c r="E60" s="19">
        <v>79.12</v>
      </c>
      <c r="F60" s="19">
        <v>79.12</v>
      </c>
      <c r="G60" s="26" t="s">
        <v>38</v>
      </c>
      <c r="H60" s="17" t="s">
        <v>14</v>
      </c>
      <c r="I60" s="17" t="s">
        <v>12</v>
      </c>
      <c r="J60" s="17">
        <v>5303310</v>
      </c>
      <c r="K60" s="17" t="s">
        <v>20</v>
      </c>
    </row>
    <row r="61" spans="1:11" s="27" customFormat="1" x14ac:dyDescent="0.25">
      <c r="A61" s="24"/>
      <c r="B61" s="25"/>
      <c r="C61" s="29" t="s">
        <v>34</v>
      </c>
      <c r="D61" s="28"/>
      <c r="E61" s="28"/>
      <c r="F61" s="30">
        <f>SUM(F51:F60)</f>
        <v>10309.570000000002</v>
      </c>
      <c r="G61" s="17"/>
      <c r="H61" s="17"/>
      <c r="I61" s="17"/>
      <c r="J61" s="17"/>
      <c r="K61" s="17"/>
    </row>
    <row r="62" spans="1:11" ht="15.75" customHeight="1" x14ac:dyDescent="0.25">
      <c r="A62" s="8"/>
      <c r="B62" s="9"/>
      <c r="C62" s="7"/>
      <c r="D62" s="14"/>
      <c r="E62" s="14"/>
      <c r="F62" s="12"/>
      <c r="G62" s="4"/>
      <c r="H62" s="4"/>
      <c r="I62" s="4"/>
      <c r="J62" s="4"/>
      <c r="K62" s="4"/>
    </row>
    <row r="63" spans="1:11" ht="15.75" customHeight="1" x14ac:dyDescent="0.25">
      <c r="A63" s="8"/>
      <c r="B63" s="9"/>
      <c r="C63" s="7"/>
      <c r="D63" s="31" t="s">
        <v>3</v>
      </c>
      <c r="E63" s="31" t="s">
        <v>4</v>
      </c>
      <c r="F63" s="12"/>
      <c r="G63" s="4"/>
      <c r="H63" s="4"/>
      <c r="I63" s="4"/>
      <c r="J63" s="4"/>
      <c r="K63" s="4"/>
    </row>
    <row r="64" spans="1:11" ht="15.75" customHeight="1" x14ac:dyDescent="0.25">
      <c r="A64" s="24">
        <v>44408</v>
      </c>
      <c r="B64" s="26"/>
      <c r="C64" s="26" t="s">
        <v>59</v>
      </c>
      <c r="D64" s="17">
        <v>72</v>
      </c>
      <c r="E64" s="38">
        <v>97.11</v>
      </c>
      <c r="F64" s="19">
        <v>6992.32</v>
      </c>
      <c r="G64" s="17" t="s">
        <v>43</v>
      </c>
      <c r="H64" s="17" t="s">
        <v>14</v>
      </c>
      <c r="I64" s="17" t="s">
        <v>12</v>
      </c>
      <c r="J64" s="17">
        <v>5999999</v>
      </c>
      <c r="K64" s="17" t="s">
        <v>60</v>
      </c>
    </row>
    <row r="65" spans="1:11" ht="15.75" customHeight="1" x14ac:dyDescent="0.25">
      <c r="A65" s="24">
        <v>44439</v>
      </c>
      <c r="B65" s="26"/>
      <c r="C65" s="26" t="s">
        <v>59</v>
      </c>
      <c r="D65" s="17">
        <v>58</v>
      </c>
      <c r="E65" s="38">
        <v>97.11</v>
      </c>
      <c r="F65" s="19">
        <v>5632.79</v>
      </c>
      <c r="G65" s="17" t="s">
        <v>43</v>
      </c>
      <c r="H65" s="17" t="s">
        <v>14</v>
      </c>
      <c r="I65" s="17" t="s">
        <v>12</v>
      </c>
      <c r="J65" s="17">
        <v>5999999</v>
      </c>
      <c r="K65" s="17" t="s">
        <v>60</v>
      </c>
    </row>
    <row r="66" spans="1:11" ht="15.75" customHeight="1" x14ac:dyDescent="0.25">
      <c r="A66" s="24">
        <v>44475</v>
      </c>
      <c r="B66" s="26"/>
      <c r="C66" s="26" t="s">
        <v>59</v>
      </c>
      <c r="D66" s="17">
        <v>3</v>
      </c>
      <c r="E66" s="38">
        <v>97.11</v>
      </c>
      <c r="F66" s="19">
        <v>291.33999999999997</v>
      </c>
      <c r="G66" s="17" t="s">
        <v>43</v>
      </c>
      <c r="H66" s="17" t="s">
        <v>14</v>
      </c>
      <c r="I66" s="17" t="s">
        <v>12</v>
      </c>
      <c r="J66" s="17">
        <v>5999999</v>
      </c>
      <c r="K66" s="17" t="s">
        <v>60</v>
      </c>
    </row>
    <row r="67" spans="1:11" ht="15.75" customHeight="1" x14ac:dyDescent="0.25">
      <c r="A67" s="24">
        <v>44504</v>
      </c>
      <c r="B67" s="26"/>
      <c r="C67" s="26" t="s">
        <v>59</v>
      </c>
      <c r="D67" s="17">
        <v>19</v>
      </c>
      <c r="E67" s="38">
        <v>97.11</v>
      </c>
      <c r="F67" s="19">
        <v>1845.12</v>
      </c>
      <c r="G67" s="17" t="s">
        <v>43</v>
      </c>
      <c r="H67" s="17" t="s">
        <v>14</v>
      </c>
      <c r="I67" s="17" t="s">
        <v>12</v>
      </c>
      <c r="J67" s="17">
        <v>5999999</v>
      </c>
      <c r="K67" s="17" t="s">
        <v>60</v>
      </c>
    </row>
    <row r="68" spans="1:11" ht="15.75" customHeight="1" x14ac:dyDescent="0.25">
      <c r="A68" s="24"/>
      <c r="B68" s="26"/>
      <c r="C68" s="29" t="s">
        <v>61</v>
      </c>
      <c r="D68" s="26"/>
      <c r="E68" s="26"/>
      <c r="F68" s="30">
        <f>SUM(F64:F67)</f>
        <v>14761.57</v>
      </c>
      <c r="G68" s="26"/>
      <c r="H68" s="17"/>
      <c r="I68" s="17"/>
      <c r="J68" s="26"/>
      <c r="K68" s="26"/>
    </row>
    <row r="69" spans="1:11" ht="15.75" customHeight="1" x14ac:dyDescent="0.25">
      <c r="A69" s="8"/>
      <c r="B69" s="9"/>
      <c r="C69" s="7"/>
      <c r="D69" s="14"/>
      <c r="E69" s="14"/>
      <c r="F69" s="12"/>
      <c r="G69" s="4"/>
      <c r="H69" s="4"/>
      <c r="I69" s="4"/>
      <c r="J69" s="4"/>
      <c r="K69" s="4"/>
    </row>
    <row r="70" spans="1:11" ht="15.75" customHeight="1" x14ac:dyDescent="0.25">
      <c r="A70" s="8"/>
      <c r="B70" s="9"/>
      <c r="C70" s="7"/>
      <c r="D70" s="31" t="s">
        <v>3</v>
      </c>
      <c r="E70" s="31" t="s">
        <v>4</v>
      </c>
      <c r="F70" s="12"/>
      <c r="G70" s="4"/>
      <c r="H70" s="4"/>
      <c r="I70" s="4"/>
      <c r="J70" s="4"/>
      <c r="K70" s="4"/>
    </row>
    <row r="71" spans="1:11" s="27" customFormat="1" x14ac:dyDescent="0.25">
      <c r="A71" s="24"/>
      <c r="B71" s="32"/>
      <c r="C71" s="33" t="s">
        <v>47</v>
      </c>
      <c r="D71" s="33"/>
      <c r="E71" s="34"/>
      <c r="F71" s="34">
        <v>103648.6</v>
      </c>
      <c r="G71" s="17"/>
      <c r="H71" s="17"/>
      <c r="I71" s="17"/>
      <c r="J71" s="17"/>
      <c r="K71" s="17"/>
    </row>
    <row r="72" spans="1:11" s="27" customFormat="1" x14ac:dyDescent="0.25">
      <c r="A72" s="24">
        <v>44455</v>
      </c>
      <c r="B72" s="25">
        <v>58436658</v>
      </c>
      <c r="C72" s="26" t="s">
        <v>35</v>
      </c>
      <c r="D72" s="17">
        <v>8</v>
      </c>
      <c r="E72" s="19">
        <v>110</v>
      </c>
      <c r="F72" s="19">
        <f t="shared" ref="F72:F76" si="3">+D72*E72</f>
        <v>880</v>
      </c>
      <c r="G72" s="17" t="s">
        <v>43</v>
      </c>
      <c r="H72" s="17" t="s">
        <v>39</v>
      </c>
      <c r="I72" s="17" t="s">
        <v>40</v>
      </c>
      <c r="J72" s="17">
        <v>5303325</v>
      </c>
      <c r="K72" s="17" t="s">
        <v>41</v>
      </c>
    </row>
    <row r="73" spans="1:11" s="27" customFormat="1" x14ac:dyDescent="0.25">
      <c r="A73" s="24">
        <v>44473</v>
      </c>
      <c r="B73" s="25">
        <v>58535751</v>
      </c>
      <c r="C73" s="26" t="s">
        <v>35</v>
      </c>
      <c r="D73" s="17">
        <v>2.5</v>
      </c>
      <c r="E73" s="19">
        <v>110</v>
      </c>
      <c r="F73" s="19">
        <f t="shared" si="3"/>
        <v>275</v>
      </c>
      <c r="G73" s="17" t="s">
        <v>43</v>
      </c>
      <c r="H73" s="17" t="s">
        <v>39</v>
      </c>
      <c r="I73" s="17" t="s">
        <v>40</v>
      </c>
      <c r="J73" s="17">
        <v>5303325</v>
      </c>
      <c r="K73" s="17" t="s">
        <v>41</v>
      </c>
    </row>
    <row r="74" spans="1:11" s="27" customFormat="1" x14ac:dyDescent="0.25">
      <c r="A74" s="24">
        <v>44480</v>
      </c>
      <c r="B74" s="25">
        <v>58575063</v>
      </c>
      <c r="C74" s="26" t="s">
        <v>35</v>
      </c>
      <c r="D74" s="17">
        <v>8</v>
      </c>
      <c r="E74" s="19">
        <v>110</v>
      </c>
      <c r="F74" s="19">
        <f t="shared" si="3"/>
        <v>880</v>
      </c>
      <c r="G74" s="17" t="s">
        <v>43</v>
      </c>
      <c r="H74" s="17" t="s">
        <v>39</v>
      </c>
      <c r="I74" s="17" t="s">
        <v>40</v>
      </c>
      <c r="J74" s="17">
        <v>5303325</v>
      </c>
      <c r="K74" s="17" t="s">
        <v>41</v>
      </c>
    </row>
    <row r="75" spans="1:11" s="27" customFormat="1" x14ac:dyDescent="0.25">
      <c r="A75" s="24">
        <v>44487</v>
      </c>
      <c r="B75" s="25">
        <v>58627390</v>
      </c>
      <c r="C75" s="26" t="s">
        <v>35</v>
      </c>
      <c r="D75" s="17">
        <v>16</v>
      </c>
      <c r="E75" s="19">
        <v>110</v>
      </c>
      <c r="F75" s="19">
        <f t="shared" si="3"/>
        <v>1760</v>
      </c>
      <c r="G75" s="17" t="s">
        <v>43</v>
      </c>
      <c r="H75" s="17" t="s">
        <v>39</v>
      </c>
      <c r="I75" s="17" t="s">
        <v>40</v>
      </c>
      <c r="J75" s="17">
        <v>5303325</v>
      </c>
      <c r="K75" s="17" t="s">
        <v>41</v>
      </c>
    </row>
    <row r="76" spans="1:11" s="27" customFormat="1" x14ac:dyDescent="0.25">
      <c r="A76" s="24">
        <v>44494</v>
      </c>
      <c r="B76" s="25">
        <v>58672775</v>
      </c>
      <c r="C76" s="26" t="s">
        <v>35</v>
      </c>
      <c r="D76" s="17">
        <v>16</v>
      </c>
      <c r="E76" s="19">
        <v>110</v>
      </c>
      <c r="F76" s="19">
        <f t="shared" si="3"/>
        <v>1760</v>
      </c>
      <c r="G76" s="17" t="s">
        <v>43</v>
      </c>
      <c r="H76" s="17" t="s">
        <v>39</v>
      </c>
      <c r="I76" s="17" t="s">
        <v>40</v>
      </c>
      <c r="J76" s="17">
        <v>5303325</v>
      </c>
      <c r="K76" s="17" t="s">
        <v>41</v>
      </c>
    </row>
    <row r="77" spans="1:11" ht="15.75" customHeight="1" x14ac:dyDescent="0.25">
      <c r="A77" s="8"/>
      <c r="B77" s="25"/>
      <c r="C77" s="29" t="s">
        <v>36</v>
      </c>
      <c r="D77" s="28"/>
      <c r="E77" s="28"/>
      <c r="F77" s="30">
        <f>SUM(F71:F76)</f>
        <v>109203.6</v>
      </c>
      <c r="G77" s="17"/>
      <c r="H77" s="4"/>
      <c r="I77" s="4"/>
      <c r="J77" s="4"/>
      <c r="K77" s="4"/>
    </row>
    <row r="78" spans="1:11" x14ac:dyDescent="0.25">
      <c r="A78" s="8" t="s">
        <v>42</v>
      </c>
      <c r="B78" s="25"/>
      <c r="C78" s="26"/>
      <c r="D78" s="17"/>
      <c r="E78" s="19"/>
      <c r="F78" s="19"/>
      <c r="G78" s="17"/>
      <c r="H78" s="4"/>
      <c r="I78" s="4"/>
      <c r="J78" s="4"/>
      <c r="K78" s="4"/>
    </row>
    <row r="79" spans="1:11" x14ac:dyDescent="0.25">
      <c r="A79" s="8"/>
      <c r="B79" s="9"/>
      <c r="C79" s="2"/>
      <c r="D79" s="4"/>
      <c r="E79" s="5"/>
      <c r="F79" s="5"/>
      <c r="G79" s="4"/>
      <c r="H79" s="4"/>
      <c r="I79" s="4"/>
      <c r="J79" s="4"/>
      <c r="K79" s="4"/>
    </row>
    <row r="80" spans="1:11" x14ac:dyDescent="0.25">
      <c r="A80" s="2"/>
      <c r="B80" s="2"/>
      <c r="C80" s="6" t="s">
        <v>21</v>
      </c>
      <c r="D80" s="10"/>
      <c r="E80" s="2"/>
      <c r="F80" s="11">
        <f>SUM(F20+F31+F41+F47+F61+F77+F68)</f>
        <v>703390.86999999976</v>
      </c>
      <c r="G80" s="2"/>
      <c r="H80" s="2"/>
      <c r="I80" s="2"/>
      <c r="J80" s="2"/>
      <c r="K80" s="2"/>
    </row>
    <row r="81" spans="1:11" x14ac:dyDescent="0.25">
      <c r="A81" s="2"/>
      <c r="B81" s="2"/>
      <c r="C81" s="7"/>
      <c r="D81" s="10"/>
      <c r="E81" s="2"/>
      <c r="F81" s="12"/>
      <c r="G81" s="2"/>
      <c r="H81" s="2"/>
      <c r="I81" s="2"/>
      <c r="J81" s="2"/>
      <c r="K81" s="2"/>
    </row>
    <row r="82" spans="1:11" x14ac:dyDescent="0.25">
      <c r="A82" s="2"/>
      <c r="B82" s="2"/>
      <c r="C82" s="7"/>
      <c r="D82" s="10"/>
      <c r="E82" s="2"/>
      <c r="F82" s="12"/>
      <c r="G82" s="2"/>
      <c r="H82" s="2"/>
      <c r="I82" s="2"/>
      <c r="J82" s="2"/>
      <c r="K82" s="2"/>
    </row>
    <row r="83" spans="1:11" x14ac:dyDescent="0.25">
      <c r="A83" s="2"/>
      <c r="B83" s="32"/>
      <c r="C83" s="33" t="s">
        <v>50</v>
      </c>
      <c r="D83" s="33"/>
      <c r="E83" s="34"/>
      <c r="F83" s="34">
        <v>98485.37</v>
      </c>
      <c r="G83" s="2"/>
      <c r="H83" s="2"/>
      <c r="I83" s="2"/>
      <c r="J83" s="2"/>
      <c r="K83" s="2"/>
    </row>
    <row r="84" spans="1:11" x14ac:dyDescent="0.25">
      <c r="A84" s="24">
        <v>44435</v>
      </c>
      <c r="B84" s="26"/>
      <c r="C84" s="26" t="s">
        <v>29</v>
      </c>
      <c r="D84" s="26"/>
      <c r="E84" s="26"/>
      <c r="F84" s="19">
        <v>110.77</v>
      </c>
      <c r="G84" s="26" t="s">
        <v>26</v>
      </c>
      <c r="H84" s="17" t="s">
        <v>14</v>
      </c>
      <c r="I84" s="17" t="s">
        <v>12</v>
      </c>
      <c r="J84" s="17">
        <v>5302015</v>
      </c>
      <c r="K84" s="17" t="s">
        <v>25</v>
      </c>
    </row>
    <row r="85" spans="1:11" x14ac:dyDescent="0.25">
      <c r="A85" s="24">
        <v>44462</v>
      </c>
      <c r="B85" s="26"/>
      <c r="C85" s="26" t="s">
        <v>62</v>
      </c>
      <c r="D85" s="26"/>
      <c r="E85" s="26"/>
      <c r="F85" s="19">
        <v>176.58</v>
      </c>
      <c r="G85" s="26" t="s">
        <v>26</v>
      </c>
      <c r="H85" s="17" t="s">
        <v>14</v>
      </c>
      <c r="I85" s="17" t="s">
        <v>12</v>
      </c>
      <c r="J85" s="17">
        <v>5302015</v>
      </c>
      <c r="K85" s="17" t="s">
        <v>25</v>
      </c>
    </row>
    <row r="86" spans="1:11" x14ac:dyDescent="0.25">
      <c r="A86" s="24">
        <v>44462</v>
      </c>
      <c r="B86" s="26"/>
      <c r="C86" s="26" t="s">
        <v>63</v>
      </c>
      <c r="D86" s="26"/>
      <c r="E86" s="26"/>
      <c r="F86" s="19">
        <v>117.4</v>
      </c>
      <c r="G86" s="26" t="s">
        <v>26</v>
      </c>
      <c r="H86" s="17" t="s">
        <v>14</v>
      </c>
      <c r="I86" s="17" t="s">
        <v>12</v>
      </c>
      <c r="J86" s="17">
        <v>5302015</v>
      </c>
      <c r="K86" s="17" t="s">
        <v>25</v>
      </c>
    </row>
    <row r="87" spans="1:11" x14ac:dyDescent="0.25">
      <c r="C87" s="6" t="s">
        <v>64</v>
      </c>
      <c r="F87" s="15">
        <f>SUM(F83:F86)</f>
        <v>98890.12</v>
      </c>
    </row>
    <row r="90" spans="1:11" x14ac:dyDescent="0.25">
      <c r="C90" s="6" t="s">
        <v>65</v>
      </c>
      <c r="D90" s="2"/>
      <c r="E90" s="2"/>
      <c r="F90" s="39">
        <f>SUM(F80+F87)</f>
        <v>802280.98999999976</v>
      </c>
    </row>
  </sheetData>
  <sortState ref="A82:F85">
    <sortCondition ref="A82:A85"/>
  </sortState>
  <pageMargins left="0.25" right="0.25" top="0.75" bottom="0.75" header="0.3" footer="0.3"/>
  <pageSetup scale="68" fitToHeight="0" orientation="landscape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Rate Case Expenses</vt:lpstr>
      <vt:lpstr>'Itemized Rate Case Expenses'!Print_Area</vt:lpstr>
      <vt:lpstr>'Itemized Rate Case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Steele</dc:creator>
  <cp:lastModifiedBy>Andrea Schroeder</cp:lastModifiedBy>
  <cp:lastPrinted>2021-11-15T19:20:15Z</cp:lastPrinted>
  <dcterms:created xsi:type="dcterms:W3CDTF">2021-06-03T19:24:28Z</dcterms:created>
  <dcterms:modified xsi:type="dcterms:W3CDTF">2021-11-15T19:20:22Z</dcterms:modified>
</cp:coreProperties>
</file>